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wade\Documents\GitHub\Checkbook_Excel\"/>
    </mc:Choice>
  </mc:AlternateContent>
  <xr:revisionPtr revIDLastSave="0" documentId="13_ncr:1_{6A68756A-E2F4-4C44-90EE-0E8C03CBD5CF}" xr6:coauthVersionLast="47" xr6:coauthVersionMax="47" xr10:uidLastSave="{00000000-0000-0000-0000-000000000000}"/>
  <bookViews>
    <workbookView xWindow="828" yWindow="-108" windowWidth="22320" windowHeight="13176" firstSheet="1" activeTab="1" xr2:uid="{00000000-000D-0000-FFFF-FFFF00000000}"/>
  </bookViews>
  <sheets>
    <sheet name="2019 CB" sheetId="1" state="hidden" r:id="rId1"/>
    <sheet name="Checkbook" sheetId="20" r:id="rId2"/>
    <sheet name="2019 Budget" sheetId="15" state="hidden" r:id="rId3"/>
    <sheet name="2018 CB" sheetId="16" state="hidden" r:id="rId4"/>
    <sheet name="2017 CB" sheetId="17" state="hidden" r:id="rId5"/>
    <sheet name="2016 CB" sheetId="14" state="hidden" r:id="rId6"/>
    <sheet name="2018" sheetId="11" state="hidden" r:id="rId7"/>
    <sheet name="Buffers" sheetId="3" r:id="rId8"/>
    <sheet name="Links" sheetId="21" r:id="rId9"/>
    <sheet name="Budget" sheetId="18" r:id="rId10"/>
    <sheet name="2023 Temp" sheetId="26" state="hidden" r:id="rId11"/>
    <sheet name="Budget 2020" sheetId="23" state="hidden" r:id="rId12"/>
    <sheet name="Budget 2021" sheetId="22" state="hidden" r:id="rId13"/>
    <sheet name="Budget 2022" sheetId="24" state="hidden" r:id="rId14"/>
    <sheet name="Tristan" sheetId="5" state="hidden" r:id="rId15"/>
    <sheet name="T Bills" sheetId="10" state="hidden" r:id="rId16"/>
    <sheet name="Muriel" sheetId="12" state="hidden" r:id="rId17"/>
    <sheet name="Buffers 2016" sheetId="13" state="hidden" r:id="rId18"/>
    <sheet name="Chris OLD" sheetId="7" state="hidden" r:id="rId19"/>
  </sheets>
  <definedNames>
    <definedName name="_xlnm._FilterDatabase" localSheetId="0" hidden="1">'2019 CB'!$A$1:$J$1709</definedName>
    <definedName name="_xlnm._FilterDatabase" localSheetId="1" hidden="1">Checkbook!$A$1:$I$4</definedName>
    <definedName name="_xlnm._FilterDatabase" localSheetId="18" hidden="1">'Chris OLD'!$A$1:$J$433</definedName>
    <definedName name="_xlnm._FilterDatabase" localSheetId="16" hidden="1">Muriel!$A$1:$I$11</definedName>
    <definedName name="_xlnm._FilterDatabase" localSheetId="14" hidden="1">Tristan!$A$1:$E$113</definedName>
    <definedName name="Buffer">Buffers!$W$2</definedName>
    <definedName name="BufferB">Buffers!$K$2</definedName>
    <definedName name="BufferC">Buffers!$E$2</definedName>
    <definedName name="BufferV">Buffers!$Q$2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G23" i="18"/>
  <c r="H23" i="18"/>
  <c r="I23" i="18"/>
  <c r="J23" i="18"/>
  <c r="K23" i="18"/>
  <c r="L23" i="18"/>
  <c r="F23" i="18"/>
  <c r="D2" i="3"/>
  <c r="L22" i="26"/>
  <c r="I22" i="26"/>
  <c r="F22" i="26"/>
  <c r="O20" i="26"/>
  <c r="J20" i="26"/>
  <c r="F20" i="26"/>
  <c r="AE18" i="26"/>
  <c r="AD18" i="26"/>
  <c r="AC18" i="26"/>
  <c r="AB18" i="26"/>
  <c r="AA18" i="26"/>
  <c r="Z18" i="26"/>
  <c r="Y18" i="26"/>
  <c r="X18" i="26"/>
  <c r="W18" i="26"/>
  <c r="V18" i="26"/>
  <c r="U18" i="26"/>
  <c r="T18" i="26"/>
  <c r="S18" i="26"/>
  <c r="R18" i="26"/>
  <c r="Q18" i="26"/>
  <c r="P18" i="26"/>
  <c r="O18" i="26"/>
  <c r="M18" i="26"/>
  <c r="M20" i="26" s="1"/>
  <c r="L18" i="26"/>
  <c r="L20" i="26" s="1"/>
  <c r="K18" i="26"/>
  <c r="K20" i="26" s="1"/>
  <c r="J18" i="26"/>
  <c r="I18" i="26"/>
  <c r="I20" i="26" s="1"/>
  <c r="H18" i="26"/>
  <c r="F21" i="26" s="1"/>
  <c r="G18" i="26"/>
  <c r="G20" i="26" s="1"/>
  <c r="F18" i="26"/>
  <c r="AZ18" i="24"/>
  <c r="AW18" i="24"/>
  <c r="AT18" i="24"/>
  <c r="AQ18" i="24"/>
  <c r="AN18" i="24"/>
  <c r="AK18" i="24"/>
  <c r="AG18" i="24"/>
  <c r="AD18" i="24"/>
  <c r="AA18" i="24"/>
  <c r="X18" i="24"/>
  <c r="U18" i="24"/>
  <c r="R18" i="24"/>
  <c r="N18" i="24"/>
  <c r="K18" i="24"/>
  <c r="H18" i="24"/>
  <c r="AQ16" i="24"/>
  <c r="AL16" i="24"/>
  <c r="O16" i="24"/>
  <c r="BF14" i="24"/>
  <c r="BE14" i="24"/>
  <c r="BD14" i="24"/>
  <c r="BC14" i="24"/>
  <c r="BC16" i="24" s="1"/>
  <c r="BA14" i="24"/>
  <c r="BA16" i="24" s="1"/>
  <c r="AZ14" i="24"/>
  <c r="AY14" i="24"/>
  <c r="AY16" i="24" s="1"/>
  <c r="AX14" i="24"/>
  <c r="AX16" i="24" s="1"/>
  <c r="AW14" i="24"/>
  <c r="AW16" i="24" s="1"/>
  <c r="AV14" i="24"/>
  <c r="AV16" i="24" s="1"/>
  <c r="AU14" i="24"/>
  <c r="AU16" i="24" s="1"/>
  <c r="AT14" i="24"/>
  <c r="AT16" i="24" s="1"/>
  <c r="AS14" i="24"/>
  <c r="AS16" i="24" s="1"/>
  <c r="AR14" i="24"/>
  <c r="AR16" i="24" s="1"/>
  <c r="AQ14" i="24"/>
  <c r="AP14" i="24"/>
  <c r="AP16" i="24" s="1"/>
  <c r="AO14" i="24"/>
  <c r="AN14" i="24"/>
  <c r="AN16" i="24" s="1"/>
  <c r="AM14" i="24"/>
  <c r="AM16" i="24" s="1"/>
  <c r="AK14" i="24"/>
  <c r="AK16" i="24" s="1"/>
  <c r="AJ14" i="24"/>
  <c r="AI14" i="24"/>
  <c r="AI16" i="24" s="1"/>
  <c r="AH14" i="24"/>
  <c r="AH16" i="24" s="1"/>
  <c r="AG14" i="24"/>
  <c r="AG16" i="24" s="1"/>
  <c r="AF14" i="24"/>
  <c r="AF16" i="24" s="1"/>
  <c r="AE14" i="24"/>
  <c r="AE16" i="24" s="1"/>
  <c r="AD14" i="24"/>
  <c r="AD17" i="24" s="1"/>
  <c r="AC14" i="24"/>
  <c r="AC16" i="24" s="1"/>
  <c r="AB14" i="24"/>
  <c r="AB16" i="24" s="1"/>
  <c r="AA14" i="24"/>
  <c r="AA16" i="24" s="1"/>
  <c r="Z14" i="24"/>
  <c r="Z16" i="24" s="1"/>
  <c r="Y14" i="24"/>
  <c r="Y16" i="24" s="1"/>
  <c r="X14" i="24"/>
  <c r="X16" i="24" s="1"/>
  <c r="W14" i="24"/>
  <c r="W16" i="24" s="1"/>
  <c r="V14" i="24"/>
  <c r="V16" i="24" s="1"/>
  <c r="U14" i="24"/>
  <c r="U16" i="24" s="1"/>
  <c r="T14" i="24"/>
  <c r="T16" i="24" s="1"/>
  <c r="S14" i="24"/>
  <c r="S16" i="24" s="1"/>
  <c r="R14" i="24"/>
  <c r="Q14" i="24"/>
  <c r="Q16" i="24" s="1"/>
  <c r="P14" i="24"/>
  <c r="P16" i="24" s="1"/>
  <c r="N14" i="24"/>
  <c r="N16" i="24" s="1"/>
  <c r="M14" i="24"/>
  <c r="M16" i="24" s="1"/>
  <c r="L14" i="24"/>
  <c r="L16" i="24" s="1"/>
  <c r="K14" i="24"/>
  <c r="J14" i="24"/>
  <c r="J16" i="24" s="1"/>
  <c r="I14" i="24"/>
  <c r="I16" i="24" s="1"/>
  <c r="H14" i="24"/>
  <c r="H16" i="24" s="1"/>
  <c r="AZ22" i="23"/>
  <c r="AW22" i="23"/>
  <c r="AT22" i="23"/>
  <c r="AQ22" i="23"/>
  <c r="AN22" i="23"/>
  <c r="AK22" i="23"/>
  <c r="AG22" i="23"/>
  <c r="AD22" i="23"/>
  <c r="AA22" i="23"/>
  <c r="X22" i="23"/>
  <c r="U22" i="23"/>
  <c r="R22" i="23"/>
  <c r="N22" i="23"/>
  <c r="K22" i="23"/>
  <c r="H22" i="23"/>
  <c r="R21" i="23"/>
  <c r="AL20" i="23"/>
  <c r="AH20" i="23"/>
  <c r="R20" i="23"/>
  <c r="I20" i="23"/>
  <c r="BC18" i="23"/>
  <c r="BC20" i="23" s="1"/>
  <c r="BA18" i="23"/>
  <c r="BA20" i="23" s="1"/>
  <c r="AZ18" i="23"/>
  <c r="AZ20" i="23" s="1"/>
  <c r="AY18" i="23"/>
  <c r="AY20" i="23" s="1"/>
  <c r="AX18" i="23"/>
  <c r="AX20" i="23" s="1"/>
  <c r="AW18" i="23"/>
  <c r="AW20" i="23" s="1"/>
  <c r="AV18" i="23"/>
  <c r="AV20" i="23" s="1"/>
  <c r="AU18" i="23"/>
  <c r="AU20" i="23" s="1"/>
  <c r="AT18" i="23"/>
  <c r="AS18" i="23"/>
  <c r="AS20" i="23" s="1"/>
  <c r="AR18" i="23"/>
  <c r="AR20" i="23" s="1"/>
  <c r="AQ18" i="23"/>
  <c r="AQ20" i="23" s="1"/>
  <c r="AP18" i="23"/>
  <c r="AP20" i="23" s="1"/>
  <c r="AO18" i="23"/>
  <c r="AO20" i="23" s="1"/>
  <c r="AN18" i="23"/>
  <c r="AM18" i="23"/>
  <c r="AM20" i="23" s="1"/>
  <c r="AK18" i="23"/>
  <c r="AK20" i="23" s="1"/>
  <c r="AJ18" i="23"/>
  <c r="AJ20" i="23" s="1"/>
  <c r="AH18" i="23"/>
  <c r="AG18" i="23"/>
  <c r="AG21" i="23" s="1"/>
  <c r="AG23" i="23" s="1"/>
  <c r="AF18" i="23"/>
  <c r="AF20" i="23" s="1"/>
  <c r="AE18" i="23"/>
  <c r="AE20" i="23" s="1"/>
  <c r="AD18" i="23"/>
  <c r="AD20" i="23" s="1"/>
  <c r="AC18" i="23"/>
  <c r="AB18" i="23"/>
  <c r="AB20" i="23" s="1"/>
  <c r="AA18" i="23"/>
  <c r="AA20" i="23" s="1"/>
  <c r="Z18" i="23"/>
  <c r="Z20" i="23" s="1"/>
  <c r="Y18" i="23"/>
  <c r="Y20" i="23" s="1"/>
  <c r="X18" i="23"/>
  <c r="X20" i="23" s="1"/>
  <c r="W18" i="23"/>
  <c r="W20" i="23" s="1"/>
  <c r="V18" i="23"/>
  <c r="V20" i="23" s="1"/>
  <c r="U18" i="23"/>
  <c r="U21" i="23" s="1"/>
  <c r="T18" i="23"/>
  <c r="T20" i="23" s="1"/>
  <c r="S18" i="23"/>
  <c r="S20" i="23" s="1"/>
  <c r="R18" i="23"/>
  <c r="Q18" i="23"/>
  <c r="N21" i="23" s="1"/>
  <c r="P18" i="23"/>
  <c r="P20" i="23" s="1"/>
  <c r="N18" i="23"/>
  <c r="N20" i="23" s="1"/>
  <c r="M18" i="23"/>
  <c r="M20" i="23" s="1"/>
  <c r="L18" i="23"/>
  <c r="L20" i="23" s="1"/>
  <c r="K18" i="23"/>
  <c r="K20" i="23" s="1"/>
  <c r="J18" i="23"/>
  <c r="J20" i="23" s="1"/>
  <c r="I18" i="23"/>
  <c r="H18" i="23"/>
  <c r="H21" i="23" s="1"/>
  <c r="H23" i="23" s="1"/>
  <c r="AG19" i="22"/>
  <c r="AD19" i="22"/>
  <c r="AA19" i="22"/>
  <c r="X19" i="22"/>
  <c r="U19" i="22"/>
  <c r="R19" i="22"/>
  <c r="N19" i="22"/>
  <c r="K19" i="22"/>
  <c r="H19" i="22"/>
  <c r="BC16" i="22"/>
  <c r="BA16" i="22"/>
  <c r="AZ16" i="22"/>
  <c r="AY16" i="22"/>
  <c r="AX16" i="22"/>
  <c r="AW16" i="22"/>
  <c r="AV16" i="22"/>
  <c r="AU16" i="22"/>
  <c r="AT16" i="22"/>
  <c r="AS16" i="22"/>
  <c r="AR16" i="22"/>
  <c r="AQ16" i="22"/>
  <c r="AP16" i="22"/>
  <c r="AO16" i="22"/>
  <c r="AN16" i="22"/>
  <c r="AM16" i="22"/>
  <c r="AL16" i="22"/>
  <c r="AL17" i="22" s="1"/>
  <c r="AK16" i="22"/>
  <c r="BA15" i="22"/>
  <c r="AZ15" i="22"/>
  <c r="AX15" i="22"/>
  <c r="AW15" i="22"/>
  <c r="AU15" i="22"/>
  <c r="AT15" i="22"/>
  <c r="AR15" i="22"/>
  <c r="AQ15" i="22"/>
  <c r="AO15" i="22"/>
  <c r="AN15" i="22"/>
  <c r="AK15" i="22"/>
  <c r="AJ15" i="22"/>
  <c r="AJ17" i="22" s="1"/>
  <c r="AI15" i="22"/>
  <c r="AI17" i="22" s="1"/>
  <c r="AH15" i="22"/>
  <c r="AH17" i="22" s="1"/>
  <c r="AG15" i="22"/>
  <c r="AG17" i="22" s="1"/>
  <c r="AF15" i="22"/>
  <c r="AF17" i="22" s="1"/>
  <c r="AE15" i="22"/>
  <c r="AE17" i="22" s="1"/>
  <c r="AD15" i="22"/>
  <c r="AD17" i="22" s="1"/>
  <c r="AC15" i="22"/>
  <c r="AC17" i="22" s="1"/>
  <c r="AB15" i="22"/>
  <c r="AB17" i="22" s="1"/>
  <c r="AA15" i="22"/>
  <c r="AA18" i="22" s="1"/>
  <c r="Z15" i="22"/>
  <c r="Z17" i="22" s="1"/>
  <c r="Y15" i="22"/>
  <c r="Y17" i="22" s="1"/>
  <c r="X15" i="22"/>
  <c r="X17" i="22" s="1"/>
  <c r="W15" i="22"/>
  <c r="W17" i="22" s="1"/>
  <c r="V15" i="22"/>
  <c r="V17" i="22" s="1"/>
  <c r="U15" i="22"/>
  <c r="U17" i="22" s="1"/>
  <c r="T15" i="22"/>
  <c r="T17" i="22" s="1"/>
  <c r="S15" i="22"/>
  <c r="S17" i="22" s="1"/>
  <c r="R15" i="22"/>
  <c r="R17" i="22" s="1"/>
  <c r="Q15" i="22"/>
  <c r="Q17" i="22" s="1"/>
  <c r="P15" i="22"/>
  <c r="P17" i="22" s="1"/>
  <c r="N15" i="22"/>
  <c r="M15" i="22"/>
  <c r="L15" i="22"/>
  <c r="L17" i="22" s="1"/>
  <c r="K15" i="22"/>
  <c r="K17" i="22" s="1"/>
  <c r="J15" i="22"/>
  <c r="J17" i="22" s="1"/>
  <c r="I15" i="22"/>
  <c r="I17" i="22" s="1"/>
  <c r="H15" i="22"/>
  <c r="H17" i="22" s="1"/>
  <c r="BC5" i="22"/>
  <c r="BC15" i="22" s="1"/>
  <c r="AY5" i="22"/>
  <c r="AY15" i="22" s="1"/>
  <c r="AV5" i="22"/>
  <c r="AV15" i="22" s="1"/>
  <c r="AS5" i="22"/>
  <c r="AS15" i="22" s="1"/>
  <c r="AP5" i="22"/>
  <c r="AP15" i="22" s="1"/>
  <c r="AM5" i="22"/>
  <c r="AM15" i="22" s="1"/>
  <c r="AK18" i="22" s="1"/>
  <c r="F23" i="26" l="1"/>
  <c r="H20" i="26"/>
  <c r="I21" i="26"/>
  <c r="I23" i="26" s="1"/>
  <c r="L21" i="26"/>
  <c r="L23" i="26" s="1"/>
  <c r="N18" i="22"/>
  <c r="AN21" i="23"/>
  <c r="AG17" i="24"/>
  <c r="AP17" i="22"/>
  <c r="AG19" i="24"/>
  <c r="AN17" i="24"/>
  <c r="AN19" i="24" s="1"/>
  <c r="H17" i="24"/>
  <c r="H19" i="24" s="1"/>
  <c r="AT17" i="24"/>
  <c r="AT19" i="24" s="1"/>
  <c r="R17" i="24"/>
  <c r="R19" i="24" s="1"/>
  <c r="AQ17" i="24"/>
  <c r="AQ19" i="24" s="1"/>
  <c r="N17" i="24"/>
  <c r="N19" i="24" s="1"/>
  <c r="AA17" i="24"/>
  <c r="AA19" i="24" s="1"/>
  <c r="AZ17" i="24"/>
  <c r="AZ19" i="24" s="1"/>
  <c r="U17" i="24"/>
  <c r="U19" i="24" s="1"/>
  <c r="K17" i="24"/>
  <c r="K19" i="24" s="1"/>
  <c r="AK17" i="24"/>
  <c r="AK19" i="24" s="1"/>
  <c r="AT17" i="22"/>
  <c r="AU17" i="22"/>
  <c r="AD19" i="24"/>
  <c r="K16" i="24"/>
  <c r="AJ16" i="24"/>
  <c r="AZ16" i="24"/>
  <c r="X17" i="24"/>
  <c r="X19" i="24" s="1"/>
  <c r="AW17" i="24"/>
  <c r="AW19" i="24" s="1"/>
  <c r="AD16" i="24"/>
  <c r="AO16" i="24"/>
  <c r="R16" i="24"/>
  <c r="AR17" i="22"/>
  <c r="AQ19" i="22"/>
  <c r="BA17" i="22"/>
  <c r="AT18" i="22"/>
  <c r="AX17" i="22"/>
  <c r="AQ17" i="22"/>
  <c r="AQ18" i="22"/>
  <c r="AV17" i="22"/>
  <c r="K18" i="22"/>
  <c r="K20" i="22" s="1"/>
  <c r="AO17" i="22"/>
  <c r="AW17" i="22"/>
  <c r="AN18" i="22"/>
  <c r="R18" i="22"/>
  <c r="R20" i="22" s="1"/>
  <c r="AA20" i="22"/>
  <c r="H18" i="22"/>
  <c r="H20" i="22" s="1"/>
  <c r="AG18" i="22"/>
  <c r="AG20" i="22" s="1"/>
  <c r="AK19" i="22"/>
  <c r="AK20" i="22" s="1"/>
  <c r="AA17" i="22"/>
  <c r="AM17" i="22"/>
  <c r="Q20" i="23"/>
  <c r="AZ21" i="23"/>
  <c r="AZ23" i="23" s="1"/>
  <c r="K21" i="23"/>
  <c r="K23" i="23" s="1"/>
  <c r="AK21" i="23"/>
  <c r="AK23" i="23" s="1"/>
  <c r="AT21" i="23"/>
  <c r="AT23" i="23" s="1"/>
  <c r="R23" i="23"/>
  <c r="AA21" i="23"/>
  <c r="AA23" i="23" s="1"/>
  <c r="H20" i="23"/>
  <c r="AG20" i="23"/>
  <c r="AW21" i="23"/>
  <c r="AW23" i="23" s="1"/>
  <c r="AQ21" i="23"/>
  <c r="AQ23" i="23" s="1"/>
  <c r="N23" i="23"/>
  <c r="AN23" i="23"/>
  <c r="U23" i="23"/>
  <c r="X21" i="23"/>
  <c r="X23" i="23" s="1"/>
  <c r="U20" i="23"/>
  <c r="AC20" i="23"/>
  <c r="AT20" i="23"/>
  <c r="AD21" i="23"/>
  <c r="AD23" i="23" s="1"/>
  <c r="AN20" i="23"/>
  <c r="BC17" i="22"/>
  <c r="N20" i="22"/>
  <c r="AW18" i="22"/>
  <c r="AZ18" i="22"/>
  <c r="AY17" i="22"/>
  <c r="AT19" i="22"/>
  <c r="U18" i="22"/>
  <c r="U20" i="22" s="1"/>
  <c r="AW19" i="22"/>
  <c r="AZ17" i="22"/>
  <c r="X18" i="22"/>
  <c r="X20" i="22" s="1"/>
  <c r="AZ19" i="22"/>
  <c r="AS17" i="22"/>
  <c r="AD18" i="22"/>
  <c r="AD20" i="22" s="1"/>
  <c r="M17" i="22"/>
  <c r="N17" i="22"/>
  <c r="AN17" i="22"/>
  <c r="AN19" i="22"/>
  <c r="AN20" i="22" s="1"/>
  <c r="F2" i="20"/>
  <c r="O2" i="3"/>
  <c r="P2" i="3"/>
  <c r="G4" i="20"/>
  <c r="G5" i="20" s="1"/>
  <c r="AT20" i="22" l="1"/>
  <c r="AZ20" i="22"/>
  <c r="AQ20" i="22"/>
  <c r="AW20" i="22"/>
  <c r="I1483" i="1" l="1"/>
  <c r="J1483" i="1" s="1"/>
  <c r="AW18" i="15" l="1"/>
  <c r="AV21" i="15"/>
  <c r="AV1" i="15"/>
  <c r="W3" i="3" l="1"/>
  <c r="V2" i="3"/>
  <c r="U2" i="3"/>
  <c r="W2" i="3" l="1"/>
  <c r="A78" i="15" l="1"/>
  <c r="AQ74" i="15" l="1"/>
  <c r="AO74" i="15"/>
  <c r="AK74" i="15"/>
  <c r="AH74" i="15"/>
  <c r="AE74" i="15"/>
  <c r="AB74" i="15"/>
  <c r="W74" i="15"/>
  <c r="T74" i="15"/>
  <c r="Q74" i="15"/>
  <c r="N74" i="15"/>
  <c r="K74" i="15"/>
  <c r="H74" i="15"/>
  <c r="AT69" i="15"/>
  <c r="AT76" i="15" s="1"/>
  <c r="AS69" i="15"/>
  <c r="AS73" i="15" s="1"/>
  <c r="AR69" i="15"/>
  <c r="AR73" i="15" s="1"/>
  <c r="AQ69" i="15"/>
  <c r="AP69" i="15"/>
  <c r="AO69" i="15"/>
  <c r="AO76" i="15" s="1"/>
  <c r="AN69" i="15"/>
  <c r="AN73" i="15" s="1"/>
  <c r="AM69" i="15"/>
  <c r="AM73" i="15" s="1"/>
  <c r="AK69" i="15"/>
  <c r="AJ69" i="15"/>
  <c r="AJ76" i="15" s="1"/>
  <c r="AI69" i="15"/>
  <c r="AI73" i="15" s="1"/>
  <c r="AH69" i="15"/>
  <c r="AG69" i="15"/>
  <c r="AG76" i="15" s="1"/>
  <c r="AF69" i="15"/>
  <c r="AF73" i="15" s="1"/>
  <c r="AE69" i="15"/>
  <c r="AE73" i="15" s="1"/>
  <c r="AD69" i="15"/>
  <c r="AD76" i="15" s="1"/>
  <c r="AC69" i="15"/>
  <c r="AC73" i="15" s="1"/>
  <c r="AB69" i="15"/>
  <c r="AA69" i="15"/>
  <c r="Z69" i="15"/>
  <c r="X69" i="15"/>
  <c r="X73" i="15" s="1"/>
  <c r="W69" i="15"/>
  <c r="W76" i="15" s="1"/>
  <c r="V69" i="15"/>
  <c r="V73" i="15" s="1"/>
  <c r="U69" i="15"/>
  <c r="U73" i="15" s="1"/>
  <c r="T69" i="15"/>
  <c r="T73" i="15" s="1"/>
  <c r="S69" i="15"/>
  <c r="S76" i="15" s="1"/>
  <c r="R69" i="15"/>
  <c r="R73" i="15" s="1"/>
  <c r="Q69" i="15"/>
  <c r="P69" i="15"/>
  <c r="P73" i="15" s="1"/>
  <c r="O69" i="15"/>
  <c r="O76" i="15" s="1"/>
  <c r="N69" i="15"/>
  <c r="N76" i="15" s="1"/>
  <c r="M69" i="15"/>
  <c r="M73" i="15" s="1"/>
  <c r="L69" i="15"/>
  <c r="L73" i="15" s="1"/>
  <c r="K69" i="15"/>
  <c r="J69" i="15"/>
  <c r="J76" i="15" s="1"/>
  <c r="I69" i="15"/>
  <c r="I76" i="15" s="1"/>
  <c r="H69" i="15"/>
  <c r="H76" i="15" s="1"/>
  <c r="AV67" i="15"/>
  <c r="AU67" i="15"/>
  <c r="AV66" i="15"/>
  <c r="AU66" i="15"/>
  <c r="AV65" i="15"/>
  <c r="AU65" i="15"/>
  <c r="AV64" i="15"/>
  <c r="AV62" i="15"/>
  <c r="AU62" i="15"/>
  <c r="AV61" i="15"/>
  <c r="AU61" i="15"/>
  <c r="AV60" i="15"/>
  <c r="AU60" i="15"/>
  <c r="AV59" i="15"/>
  <c r="AU59" i="15"/>
  <c r="AV58" i="15"/>
  <c r="AU58" i="15"/>
  <c r="AV57" i="15"/>
  <c r="AU57" i="15"/>
  <c r="AV56" i="15"/>
  <c r="AU56" i="15"/>
  <c r="AV55" i="15"/>
  <c r="AU55" i="15"/>
  <c r="AQ49" i="15"/>
  <c r="AN49" i="15"/>
  <c r="AJ49" i="15"/>
  <c r="AG49" i="15"/>
  <c r="AD49" i="15"/>
  <c r="AA49" i="15"/>
  <c r="W49" i="15"/>
  <c r="T49" i="15"/>
  <c r="Q49" i="15"/>
  <c r="N49" i="15"/>
  <c r="K49" i="15"/>
  <c r="H49" i="15"/>
  <c r="B49" i="15"/>
  <c r="Y47" i="15"/>
  <c r="C47" i="15"/>
  <c r="AS45" i="15"/>
  <c r="AS47" i="15" s="1"/>
  <c r="AR45" i="15"/>
  <c r="AR47" i="15" s="1"/>
  <c r="AQ45" i="15"/>
  <c r="AQ47" i="15" s="1"/>
  <c r="AP45" i="15"/>
  <c r="AP47" i="15" s="1"/>
  <c r="AO45" i="15"/>
  <c r="AO47" i="15" s="1"/>
  <c r="AN45" i="15"/>
  <c r="AM45" i="15"/>
  <c r="AM47" i="15" s="1"/>
  <c r="AK45" i="15"/>
  <c r="AK47" i="15" s="1"/>
  <c r="AJ45" i="15"/>
  <c r="AJ47" i="15" s="1"/>
  <c r="AI45" i="15"/>
  <c r="AI47" i="15" s="1"/>
  <c r="AH45" i="15"/>
  <c r="AH47" i="15" s="1"/>
  <c r="AG45" i="15"/>
  <c r="AG47" i="15" s="1"/>
  <c r="AF45" i="15"/>
  <c r="AF47" i="15" s="1"/>
  <c r="AE45" i="15"/>
  <c r="AE47" i="15" s="1"/>
  <c r="AD45" i="15"/>
  <c r="AD47" i="15" s="1"/>
  <c r="AC45" i="15"/>
  <c r="AC47" i="15" s="1"/>
  <c r="AB45" i="15"/>
  <c r="AB47" i="15" s="1"/>
  <c r="AA45" i="15"/>
  <c r="AA47" i="15" s="1"/>
  <c r="Z45" i="15"/>
  <c r="X45" i="15"/>
  <c r="X47" i="15" s="1"/>
  <c r="W45" i="15"/>
  <c r="W47" i="15" s="1"/>
  <c r="V45" i="15"/>
  <c r="V47" i="15" s="1"/>
  <c r="U45" i="15"/>
  <c r="U47" i="15" s="1"/>
  <c r="T45" i="15"/>
  <c r="T47" i="15" s="1"/>
  <c r="S45" i="15"/>
  <c r="S47" i="15" s="1"/>
  <c r="R45" i="15"/>
  <c r="R47" i="15" s="1"/>
  <c r="Q45" i="15"/>
  <c r="P45" i="15"/>
  <c r="P47" i="15" s="1"/>
  <c r="O45" i="15"/>
  <c r="O47" i="15" s="1"/>
  <c r="N45" i="15"/>
  <c r="M45" i="15"/>
  <c r="M47" i="15" s="1"/>
  <c r="L45" i="15"/>
  <c r="L47" i="15" s="1"/>
  <c r="K45" i="15"/>
  <c r="K47" i="15" s="1"/>
  <c r="J45" i="15"/>
  <c r="J47" i="15" s="1"/>
  <c r="I45" i="15"/>
  <c r="I47" i="15" s="1"/>
  <c r="H45" i="15"/>
  <c r="H47" i="15" s="1"/>
  <c r="AQ23" i="15"/>
  <c r="AN23" i="15"/>
  <c r="AJ23" i="15"/>
  <c r="AG23" i="15"/>
  <c r="AD23" i="15"/>
  <c r="AA23" i="15"/>
  <c r="X23" i="15"/>
  <c r="T23" i="15"/>
  <c r="Q23" i="15"/>
  <c r="N23" i="15"/>
  <c r="K23" i="15"/>
  <c r="H23" i="15"/>
  <c r="B23" i="15"/>
  <c r="C21" i="15"/>
  <c r="AS19" i="15"/>
  <c r="AS21" i="15" s="1"/>
  <c r="AR19" i="15"/>
  <c r="AR21" i="15" s="1"/>
  <c r="AQ19" i="15"/>
  <c r="AQ21" i="15" s="1"/>
  <c r="AP19" i="15"/>
  <c r="AP21" i="15" s="1"/>
  <c r="AO19" i="15"/>
  <c r="AO21" i="15" s="1"/>
  <c r="AN19" i="15"/>
  <c r="AN21" i="15" s="1"/>
  <c r="AM19" i="15"/>
  <c r="AM21" i="15" s="1"/>
  <c r="AK19" i="15"/>
  <c r="AK21" i="15" s="1"/>
  <c r="AJ19" i="15"/>
  <c r="AJ21" i="15" s="1"/>
  <c r="AI19" i="15"/>
  <c r="AI21" i="15" s="1"/>
  <c r="AH19" i="15"/>
  <c r="AH21" i="15" s="1"/>
  <c r="AG19" i="15"/>
  <c r="AG21" i="15" s="1"/>
  <c r="AF19" i="15"/>
  <c r="AF21" i="15" s="1"/>
  <c r="AE19" i="15"/>
  <c r="AE21" i="15" s="1"/>
  <c r="AD19" i="15"/>
  <c r="AD21" i="15" s="1"/>
  <c r="AC19" i="15"/>
  <c r="AC21" i="15" s="1"/>
  <c r="AB19" i="15"/>
  <c r="AB21" i="15" s="1"/>
  <c r="AA19" i="15"/>
  <c r="Z19" i="15"/>
  <c r="Y19" i="15"/>
  <c r="Y21" i="15" s="1"/>
  <c r="X19" i="15"/>
  <c r="X21" i="15" s="1"/>
  <c r="W19" i="15"/>
  <c r="W21" i="15" s="1"/>
  <c r="V19" i="15"/>
  <c r="V21" i="15" s="1"/>
  <c r="U19" i="15"/>
  <c r="U21" i="15" s="1"/>
  <c r="T19" i="15"/>
  <c r="T21" i="15" s="1"/>
  <c r="S19" i="15"/>
  <c r="S21" i="15" s="1"/>
  <c r="R19" i="15"/>
  <c r="R21" i="15" s="1"/>
  <c r="Q19" i="15"/>
  <c r="P19" i="15"/>
  <c r="P21" i="15" s="1"/>
  <c r="O19" i="15"/>
  <c r="O21" i="15" s="1"/>
  <c r="N19" i="15"/>
  <c r="N21" i="15" s="1"/>
  <c r="M19" i="15"/>
  <c r="M21" i="15" s="1"/>
  <c r="L19" i="15"/>
  <c r="L21" i="15" s="1"/>
  <c r="K19" i="15"/>
  <c r="K21" i="15" s="1"/>
  <c r="J19" i="15"/>
  <c r="J21" i="15" s="1"/>
  <c r="I19" i="15"/>
  <c r="I21" i="15" s="1"/>
  <c r="H19" i="15"/>
  <c r="H21" i="15" s="1"/>
  <c r="N48" i="15" l="1"/>
  <c r="N50" i="15" s="1"/>
  <c r="AN48" i="15"/>
  <c r="AN50" i="15" s="1"/>
  <c r="W73" i="15"/>
  <c r="W48" i="15"/>
  <c r="W50" i="15" s="1"/>
  <c r="Q71" i="15"/>
  <c r="Q75" i="15" s="1"/>
  <c r="AH71" i="15"/>
  <c r="AH75" i="15" s="1"/>
  <c r="W71" i="15"/>
  <c r="W75" i="15" s="1"/>
  <c r="AO71" i="15"/>
  <c r="AO75" i="15" s="1"/>
  <c r="AQ71" i="15"/>
  <c r="AQ75" i="15" s="1"/>
  <c r="Q48" i="15"/>
  <c r="Q50" i="15" s="1"/>
  <c r="K71" i="15"/>
  <c r="K75" i="15" s="1"/>
  <c r="AB71" i="15"/>
  <c r="AB75" i="15" s="1"/>
  <c r="AT73" i="15"/>
  <c r="N73" i="15"/>
  <c r="Q22" i="15"/>
  <c r="Q24" i="15" s="1"/>
  <c r="AA22" i="15"/>
  <c r="AA24" i="15" s="1"/>
  <c r="H73" i="15"/>
  <c r="T76" i="15"/>
  <c r="AG22" i="15"/>
  <c r="AG24" i="15" s="1"/>
  <c r="AJ48" i="15"/>
  <c r="AJ50" i="15" s="1"/>
  <c r="T48" i="15"/>
  <c r="T50" i="15" s="1"/>
  <c r="N71" i="15"/>
  <c r="N75" i="15" s="1"/>
  <c r="I73" i="15"/>
  <c r="AD73" i="15"/>
  <c r="V76" i="15"/>
  <c r="X22" i="15"/>
  <c r="X24" i="15" s="1"/>
  <c r="Q21" i="15"/>
  <c r="N22" i="15"/>
  <c r="N24" i="15" s="1"/>
  <c r="AN22" i="15"/>
  <c r="AN24" i="15" s="1"/>
  <c r="O73" i="15"/>
  <c r="AH73" i="15"/>
  <c r="AE76" i="15"/>
  <c r="AD48" i="15"/>
  <c r="AD50" i="15" s="1"/>
  <c r="K76" i="15"/>
  <c r="AH76" i="15"/>
  <c r="H22" i="15"/>
  <c r="H24" i="15" s="1"/>
  <c r="N47" i="15"/>
  <c r="AK71" i="15"/>
  <c r="AK75" i="15" s="1"/>
  <c r="Q73" i="15"/>
  <c r="AO73" i="15"/>
  <c r="L76" i="15"/>
  <c r="AK76" i="15"/>
  <c r="AD22" i="15"/>
  <c r="AD24" i="15" s="1"/>
  <c r="AP73" i="15"/>
  <c r="M76" i="15"/>
  <c r="T71" i="15"/>
  <c r="T75" i="15" s="1"/>
  <c r="AA73" i="15"/>
  <c r="AG48" i="15"/>
  <c r="AG50" i="15" s="1"/>
  <c r="J73" i="15"/>
  <c r="AB73" i="15"/>
  <c r="AJ73" i="15"/>
  <c r="AN47" i="15"/>
  <c r="K48" i="15"/>
  <c r="K50" i="15" s="1"/>
  <c r="AE71" i="15"/>
  <c r="AE75" i="15" s="1"/>
  <c r="K73" i="15"/>
  <c r="S73" i="15"/>
  <c r="AK73" i="15"/>
  <c r="AA76" i="15"/>
  <c r="AN76" i="15"/>
  <c r="AA48" i="15"/>
  <c r="AA50" i="15" s="1"/>
  <c r="AJ22" i="15"/>
  <c r="AJ24" i="15" s="1"/>
  <c r="H48" i="15"/>
  <c r="H50" i="15" s="1"/>
  <c r="AQ22" i="15"/>
  <c r="AQ24" i="15" s="1"/>
  <c r="H71" i="15"/>
  <c r="H75" i="15" s="1"/>
  <c r="AB76" i="15"/>
  <c r="Z21" i="15"/>
  <c r="T22" i="15"/>
  <c r="T24" i="15" s="1"/>
  <c r="Q47" i="15"/>
  <c r="AQ48" i="15"/>
  <c r="AQ50" i="15" s="1"/>
  <c r="P76" i="15"/>
  <c r="AP76" i="15"/>
  <c r="K22" i="15"/>
  <c r="K24" i="15" s="1"/>
  <c r="AA21" i="15"/>
  <c r="Z47" i="15"/>
  <c r="Q76" i="15"/>
  <c r="AQ76" i="15"/>
  <c r="AQ73" i="15"/>
  <c r="AG73" i="15"/>
  <c r="Y18" i="11" l="1"/>
  <c r="X22" i="11" l="1"/>
  <c r="T22" i="11"/>
  <c r="J18" i="11" l="1"/>
  <c r="J20" i="11" s="1"/>
  <c r="I18" i="11"/>
  <c r="I20" i="11" s="1"/>
  <c r="H18" i="11"/>
  <c r="H20" i="11" s="1"/>
  <c r="AQ22" i="11"/>
  <c r="AM22" i="11"/>
  <c r="AJ22" i="11"/>
  <c r="AG22" i="11"/>
  <c r="AD22" i="11"/>
  <c r="AA22" i="11"/>
  <c r="Q22" i="11"/>
  <c r="N22" i="11"/>
  <c r="K22" i="11"/>
  <c r="H22" i="11"/>
  <c r="B22" i="11"/>
  <c r="Y20" i="11"/>
  <c r="C20" i="11"/>
  <c r="AS18" i="11"/>
  <c r="AS20" i="11" s="1"/>
  <c r="AR18" i="11"/>
  <c r="AR20" i="11" s="1"/>
  <c r="AQ18" i="11"/>
  <c r="AP18" i="11"/>
  <c r="AP20" i="11" s="1"/>
  <c r="AO18" i="11"/>
  <c r="AO20" i="11" s="1"/>
  <c r="AN18" i="11"/>
  <c r="AN20" i="11" s="1"/>
  <c r="AM18" i="11"/>
  <c r="AM20" i="11" s="1"/>
  <c r="AL18" i="11"/>
  <c r="AL20" i="11" s="1"/>
  <c r="AK18" i="11"/>
  <c r="AK20" i="11" s="1"/>
  <c r="AJ18" i="11"/>
  <c r="AI18" i="11"/>
  <c r="AH18" i="11"/>
  <c r="AH20" i="11" s="1"/>
  <c r="AG18" i="11"/>
  <c r="AG20" i="11" s="1"/>
  <c r="AF18" i="11"/>
  <c r="AF20" i="11" s="1"/>
  <c r="AE18" i="11"/>
  <c r="AE20" i="11" s="1"/>
  <c r="AD18" i="11"/>
  <c r="AC18" i="11"/>
  <c r="AC20" i="11" s="1"/>
  <c r="AB18" i="11"/>
  <c r="AB20" i="11" s="1"/>
  <c r="AA18" i="11"/>
  <c r="Z18" i="11"/>
  <c r="Z20" i="11" s="1"/>
  <c r="X18" i="11"/>
  <c r="W18" i="11"/>
  <c r="W20" i="11" s="1"/>
  <c r="V18" i="11"/>
  <c r="V20" i="11" s="1"/>
  <c r="U18" i="11"/>
  <c r="U20" i="11" s="1"/>
  <c r="T18" i="11"/>
  <c r="S18" i="11"/>
  <c r="S20" i="11" s="1"/>
  <c r="R18" i="11"/>
  <c r="R20" i="11" s="1"/>
  <c r="Q18" i="11"/>
  <c r="P18" i="11"/>
  <c r="P20" i="11" s="1"/>
  <c r="O18" i="11"/>
  <c r="O20" i="11" s="1"/>
  <c r="N18" i="11"/>
  <c r="M18" i="11"/>
  <c r="M20" i="11" s="1"/>
  <c r="L18" i="11"/>
  <c r="L20" i="11" s="1"/>
  <c r="K18" i="11"/>
  <c r="T21" i="11" l="1"/>
  <c r="T23" i="11" s="1"/>
  <c r="X20" i="11"/>
  <c r="X21" i="11"/>
  <c r="X23" i="11" s="1"/>
  <c r="AD21" i="11"/>
  <c r="AD23" i="11" s="1"/>
  <c r="AG21" i="11"/>
  <c r="AG23" i="11" s="1"/>
  <c r="N21" i="11"/>
  <c r="N23" i="11" s="1"/>
  <c r="AD20" i="11"/>
  <c r="Q21" i="11"/>
  <c r="Q23" i="11" s="1"/>
  <c r="AA21" i="11"/>
  <c r="AA23" i="11" s="1"/>
  <c r="AQ21" i="11"/>
  <c r="AQ23" i="11" s="1"/>
  <c r="N20" i="11"/>
  <c r="K21" i="11"/>
  <c r="K23" i="11" s="1"/>
  <c r="AJ21" i="11"/>
  <c r="AJ23" i="11" s="1"/>
  <c r="Q20" i="11"/>
  <c r="K20" i="11"/>
  <c r="AA20" i="11"/>
  <c r="AI20" i="11"/>
  <c r="AQ20" i="11"/>
  <c r="AM21" i="11"/>
  <c r="AM23" i="11" s="1"/>
  <c r="H21" i="11"/>
  <c r="H23" i="11" s="1"/>
  <c r="T20" i="11"/>
  <c r="AJ20" i="11"/>
  <c r="Y46" i="11" l="1"/>
  <c r="J2" i="3"/>
  <c r="K3" i="3"/>
  <c r="E3" i="3"/>
  <c r="Q3" i="3"/>
  <c r="B48" i="11"/>
  <c r="AV63" i="11"/>
  <c r="AQ48" i="11"/>
  <c r="AM48" i="11"/>
  <c r="AG48" i="11"/>
  <c r="AJ48" i="11"/>
  <c r="K48" i="11"/>
  <c r="N48" i="11"/>
  <c r="Q48" i="11"/>
  <c r="T48" i="11"/>
  <c r="W48" i="11"/>
  <c r="AA48" i="11"/>
  <c r="AD48" i="11"/>
  <c r="H48" i="11"/>
  <c r="AD44" i="11"/>
  <c r="AD46" i="11" s="1"/>
  <c r="AG44" i="11"/>
  <c r="AK44" i="11"/>
  <c r="AK46" i="11" s="1"/>
  <c r="I44" i="11"/>
  <c r="I46" i="11" s="1"/>
  <c r="J44" i="11"/>
  <c r="J46" i="11" s="1"/>
  <c r="K44" i="11"/>
  <c r="K46" i="11" s="1"/>
  <c r="L44" i="11"/>
  <c r="L46" i="11" s="1"/>
  <c r="M44" i="11"/>
  <c r="M46" i="11" s="1"/>
  <c r="N44" i="11"/>
  <c r="N46" i="11" s="1"/>
  <c r="O44" i="11"/>
  <c r="O46" i="11" s="1"/>
  <c r="P44" i="11"/>
  <c r="Q44" i="11"/>
  <c r="Q46" i="11" s="1"/>
  <c r="R44" i="11"/>
  <c r="R46" i="11" s="1"/>
  <c r="S44" i="11"/>
  <c r="S46" i="11" s="1"/>
  <c r="T44" i="11"/>
  <c r="U44" i="11"/>
  <c r="U46" i="11" s="1"/>
  <c r="V44" i="11"/>
  <c r="V46" i="11" s="1"/>
  <c r="W44" i="11"/>
  <c r="X44" i="11"/>
  <c r="X46" i="11" s="1"/>
  <c r="Z44" i="11"/>
  <c r="Z46" i="11" s="1"/>
  <c r="AA44" i="11"/>
  <c r="AB44" i="11"/>
  <c r="AB46" i="11" s="1"/>
  <c r="AC44" i="11"/>
  <c r="AC46" i="11" s="1"/>
  <c r="AE44" i="11"/>
  <c r="AE46" i="11" s="1"/>
  <c r="AF44" i="11"/>
  <c r="AF46" i="11" s="1"/>
  <c r="AH44" i="11"/>
  <c r="AH46" i="11" s="1"/>
  <c r="AI44" i="11"/>
  <c r="AI46" i="11" s="1"/>
  <c r="AJ44" i="11"/>
  <c r="AJ46" i="11" s="1"/>
  <c r="AL44" i="11"/>
  <c r="AL46" i="11" s="1"/>
  <c r="AM44" i="11"/>
  <c r="AN44" i="11"/>
  <c r="AN46" i="11" s="1"/>
  <c r="AO44" i="11"/>
  <c r="AO46" i="11" s="1"/>
  <c r="AP44" i="11"/>
  <c r="AP46" i="11" s="1"/>
  <c r="AQ44" i="11"/>
  <c r="AR44" i="11"/>
  <c r="AR46" i="11" s="1"/>
  <c r="AS44" i="11"/>
  <c r="AS46" i="11" s="1"/>
  <c r="AV66" i="11"/>
  <c r="AU66" i="11"/>
  <c r="AV65" i="11"/>
  <c r="AU65" i="11"/>
  <c r="AV64" i="11"/>
  <c r="AU64" i="11"/>
  <c r="AV61" i="11"/>
  <c r="AU61" i="11"/>
  <c r="AV60" i="11"/>
  <c r="AU60" i="11"/>
  <c r="AV59" i="11"/>
  <c r="AU59" i="11"/>
  <c r="AV58" i="11"/>
  <c r="AU58" i="11"/>
  <c r="AV57" i="11"/>
  <c r="AU57" i="11"/>
  <c r="AV56" i="11"/>
  <c r="AU56" i="11"/>
  <c r="AV54" i="11"/>
  <c r="AU55" i="11"/>
  <c r="AV55" i="11"/>
  <c r="AU54" i="11"/>
  <c r="H44" i="11"/>
  <c r="H46" i="11" s="1"/>
  <c r="A2" i="12"/>
  <c r="AN18" i="10"/>
  <c r="AO15" i="10"/>
  <c r="AN15" i="10"/>
  <c r="I2" i="5"/>
  <c r="AL18" i="10"/>
  <c r="AM15" i="10"/>
  <c r="AL15" i="10"/>
  <c r="AS68" i="11"/>
  <c r="AS72" i="11" s="1"/>
  <c r="AQ73" i="11"/>
  <c r="AT68" i="11"/>
  <c r="AT75" i="11" s="1"/>
  <c r="AR68" i="11"/>
  <c r="AR72" i="11" s="1"/>
  <c r="AQ68" i="11"/>
  <c r="AQ75" i="11" s="1"/>
  <c r="AN73" i="11"/>
  <c r="AP68" i="11"/>
  <c r="AP75" i="11" s="1"/>
  <c r="AO68" i="11"/>
  <c r="AO72" i="11" s="1"/>
  <c r="AN68" i="11"/>
  <c r="AN72" i="11" s="1"/>
  <c r="AK73" i="11"/>
  <c r="AM68" i="11"/>
  <c r="AM75" i="11" s="1"/>
  <c r="AL68" i="11"/>
  <c r="AL72" i="11" s="1"/>
  <c r="AK68" i="11"/>
  <c r="AK75" i="11" s="1"/>
  <c r="AJ18" i="10"/>
  <c r="AK15" i="10"/>
  <c r="AJ15" i="10"/>
  <c r="AH73" i="11"/>
  <c r="AJ68" i="11"/>
  <c r="AJ72" i="11" s="1"/>
  <c r="AI68" i="11"/>
  <c r="AI72" i="11" s="1"/>
  <c r="AH68" i="11"/>
  <c r="AH72" i="11" s="1"/>
  <c r="AC68" i="11"/>
  <c r="AC72" i="11" s="1"/>
  <c r="AH18" i="10"/>
  <c r="AI15" i="10"/>
  <c r="AH15" i="10"/>
  <c r="AH16" i="10" s="1"/>
  <c r="AE73" i="11"/>
  <c r="AG68" i="11"/>
  <c r="AG75" i="11" s="1"/>
  <c r="AF68" i="11"/>
  <c r="AF72" i="11" s="1"/>
  <c r="AE68" i="11"/>
  <c r="AE72" i="11" s="1"/>
  <c r="AB73" i="11"/>
  <c r="AD68" i="11"/>
  <c r="AD75" i="11" s="1"/>
  <c r="AB68" i="11"/>
  <c r="AE15" i="10"/>
  <c r="AF15" i="10"/>
  <c r="AG15" i="10"/>
  <c r="AE18" i="10"/>
  <c r="AC18" i="10"/>
  <c r="AD15" i="10"/>
  <c r="AC15" i="10"/>
  <c r="Y18" i="10"/>
  <c r="AB15" i="10"/>
  <c r="AA15" i="10"/>
  <c r="Z15" i="10"/>
  <c r="Y15" i="10"/>
  <c r="U18" i="10"/>
  <c r="X15" i="10"/>
  <c r="W15" i="10"/>
  <c r="V15" i="10"/>
  <c r="U15" i="10"/>
  <c r="I2" i="3"/>
  <c r="S15" i="10"/>
  <c r="Z68" i="11"/>
  <c r="W73" i="11"/>
  <c r="AA68" i="11"/>
  <c r="AA72" i="11" s="1"/>
  <c r="X68" i="11"/>
  <c r="X72" i="11" s="1"/>
  <c r="W68" i="11"/>
  <c r="T73" i="11"/>
  <c r="V68" i="11"/>
  <c r="V72" i="11" s="1"/>
  <c r="U68" i="11"/>
  <c r="U72" i="11" s="1"/>
  <c r="T68" i="11"/>
  <c r="T75" i="11" s="1"/>
  <c r="Q73" i="11"/>
  <c r="S68" i="11"/>
  <c r="S72" i="11" s="1"/>
  <c r="R68" i="11"/>
  <c r="R72" i="11" s="1"/>
  <c r="Q68" i="11"/>
  <c r="Q72" i="11" s="1"/>
  <c r="N73" i="11"/>
  <c r="P68" i="11"/>
  <c r="O68" i="11"/>
  <c r="O75" i="11" s="1"/>
  <c r="N68" i="11"/>
  <c r="N75" i="11" s="1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20" i="12" s="1"/>
  <c r="F21" i="12" s="1"/>
  <c r="F16" i="12" s="1"/>
  <c r="F17" i="12" s="1"/>
  <c r="F18" i="12" s="1"/>
  <c r="F19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P18" i="10"/>
  <c r="T15" i="10"/>
  <c r="R15" i="10"/>
  <c r="Q15" i="10"/>
  <c r="P15" i="10"/>
  <c r="A2" i="7"/>
  <c r="K73" i="11"/>
  <c r="M68" i="11"/>
  <c r="M72" i="11" s="1"/>
  <c r="L68" i="11"/>
  <c r="L75" i="11" s="1"/>
  <c r="K68" i="11"/>
  <c r="K72" i="11" s="1"/>
  <c r="H73" i="11"/>
  <c r="J68" i="11"/>
  <c r="J72" i="11" s="1"/>
  <c r="I68" i="11"/>
  <c r="I72" i="11" s="1"/>
  <c r="H68" i="11"/>
  <c r="H72" i="11" s="1"/>
  <c r="L18" i="10"/>
  <c r="O15" i="10"/>
  <c r="N15" i="10"/>
  <c r="M15" i="10"/>
  <c r="L15" i="10"/>
  <c r="K15" i="10"/>
  <c r="J15" i="10"/>
  <c r="I15" i="10"/>
  <c r="H15" i="10"/>
  <c r="G304" i="7"/>
  <c r="G305" i="7" s="1"/>
  <c r="G306" i="7" s="1"/>
  <c r="G307" i="7" s="1"/>
  <c r="G308" i="7" s="1"/>
  <c r="G309" i="7" s="1"/>
  <c r="G310" i="7" s="1"/>
  <c r="G311" i="7" s="1"/>
  <c r="G312" i="7" s="1"/>
  <c r="G313" i="7" s="1"/>
  <c r="G314" i="7" s="1"/>
  <c r="G315" i="7" s="1"/>
  <c r="G316" i="7" s="1"/>
  <c r="G317" i="7" s="1"/>
  <c r="G318" i="7" s="1"/>
  <c r="G319" i="7" s="1"/>
  <c r="G320" i="7" s="1"/>
  <c r="G321" i="7" s="1"/>
  <c r="G322" i="7" s="1"/>
  <c r="G323" i="7" s="1"/>
  <c r="G324" i="7" s="1"/>
  <c r="G325" i="7" s="1"/>
  <c r="G326" i="7" s="1"/>
  <c r="G327" i="7" s="1"/>
  <c r="G328" i="7" s="1"/>
  <c r="G329" i="7" s="1"/>
  <c r="G330" i="7" s="1"/>
  <c r="G331" i="7" s="1"/>
  <c r="G332" i="7" s="1"/>
  <c r="G333" i="7" s="1"/>
  <c r="G334" i="7" s="1"/>
  <c r="G335" i="7" s="1"/>
  <c r="G336" i="7" s="1"/>
  <c r="G337" i="7" s="1"/>
  <c r="G338" i="7" s="1"/>
  <c r="G339" i="7" s="1"/>
  <c r="G340" i="7" s="1"/>
  <c r="G341" i="7" s="1"/>
  <c r="G342" i="7" s="1"/>
  <c r="G343" i="7" s="1"/>
  <c r="G344" i="7" s="1"/>
  <c r="G345" i="7" s="1"/>
  <c r="G346" i="7" s="1"/>
  <c r="G347" i="7" s="1"/>
  <c r="G348" i="7" s="1"/>
  <c r="G349" i="7" s="1"/>
  <c r="G350" i="7" s="1"/>
  <c r="G351" i="7" s="1"/>
  <c r="G352" i="7" s="1"/>
  <c r="G353" i="7" s="1"/>
  <c r="G354" i="7" s="1"/>
  <c r="G355" i="7" s="1"/>
  <c r="G356" i="7" s="1"/>
  <c r="G357" i="7" s="1"/>
  <c r="G358" i="7" s="1"/>
  <c r="G359" i="7" s="1"/>
  <c r="G360" i="7" s="1"/>
  <c r="G361" i="7" s="1"/>
  <c r="G362" i="7" s="1"/>
  <c r="G363" i="7" s="1"/>
  <c r="G364" i="7" s="1"/>
  <c r="G365" i="7" s="1"/>
  <c r="G366" i="7" s="1"/>
  <c r="G367" i="7" s="1"/>
  <c r="G368" i="7" s="1"/>
  <c r="G369" i="7" s="1"/>
  <c r="G370" i="7" s="1"/>
  <c r="G371" i="7" s="1"/>
  <c r="G372" i="7" s="1"/>
  <c r="G373" i="7" s="1"/>
  <c r="G374" i="7" s="1"/>
  <c r="G375" i="7" s="1"/>
  <c r="G376" i="7" s="1"/>
  <c r="G377" i="7" s="1"/>
  <c r="G378" i="7" s="1"/>
  <c r="G379" i="7" s="1"/>
  <c r="G380" i="7" s="1"/>
  <c r="G381" i="7" s="1"/>
  <c r="G382" i="7" s="1"/>
  <c r="G383" i="7" s="1"/>
  <c r="G384" i="7" s="1"/>
  <c r="G385" i="7" s="1"/>
  <c r="G386" i="7" s="1"/>
  <c r="G387" i="7" s="1"/>
  <c r="G388" i="7" s="1"/>
  <c r="G389" i="7" s="1"/>
  <c r="G390" i="7" s="1"/>
  <c r="G391" i="7" s="1"/>
  <c r="G392" i="7" s="1"/>
  <c r="G393" i="7" s="1"/>
  <c r="G394" i="7" s="1"/>
  <c r="G395" i="7" s="1"/>
  <c r="G396" i="7" s="1"/>
  <c r="G397" i="7" s="1"/>
  <c r="G398" i="7" s="1"/>
  <c r="G399" i="7" s="1"/>
  <c r="G400" i="7" s="1"/>
  <c r="G401" i="7" s="1"/>
  <c r="G402" i="7" s="1"/>
  <c r="G403" i="7" s="1"/>
  <c r="G404" i="7" s="1"/>
  <c r="G405" i="7" s="1"/>
  <c r="G406" i="7" s="1"/>
  <c r="G407" i="7" s="1"/>
  <c r="G408" i="7" s="1"/>
  <c r="G409" i="7" s="1"/>
  <c r="G410" i="7" s="1"/>
  <c r="G411" i="7" s="1"/>
  <c r="G412" i="7" s="1"/>
  <c r="G413" i="7" s="1"/>
  <c r="G414" i="7" s="1"/>
  <c r="G415" i="7" s="1"/>
  <c r="G416" i="7" s="1"/>
  <c r="G417" i="7" s="1"/>
  <c r="G418" i="7" s="1"/>
  <c r="G419" i="7" s="1"/>
  <c r="G420" i="7" s="1"/>
  <c r="G421" i="7" s="1"/>
  <c r="G422" i="7" s="1"/>
  <c r="G423" i="7" s="1"/>
  <c r="G424" i="7" s="1"/>
  <c r="G425" i="7" s="1"/>
  <c r="G426" i="7" s="1"/>
  <c r="G427" i="7" s="1"/>
  <c r="G428" i="7" s="1"/>
  <c r="G429" i="7" s="1"/>
  <c r="G430" i="7" s="1"/>
  <c r="G431" i="7" s="1"/>
  <c r="G432" i="7" s="1"/>
  <c r="G433" i="7" s="1"/>
  <c r="G434" i="7" s="1"/>
  <c r="G435" i="7" s="1"/>
  <c r="G436" i="7" s="1"/>
  <c r="G437" i="7" s="1"/>
  <c r="G438" i="7" s="1"/>
  <c r="G439" i="7" s="1"/>
  <c r="G440" i="7" s="1"/>
  <c r="G441" i="7" s="1"/>
  <c r="G442" i="7" s="1"/>
  <c r="G443" i="7" s="1"/>
  <c r="G444" i="7" s="1"/>
  <c r="G445" i="7" s="1"/>
  <c r="G446" i="7" s="1"/>
  <c r="G447" i="7" s="1"/>
  <c r="G448" i="7" s="1"/>
  <c r="G449" i="7" s="1"/>
  <c r="G450" i="7" s="1"/>
  <c r="G451" i="7" s="1"/>
  <c r="G452" i="7" s="1"/>
  <c r="G453" i="7" s="1"/>
  <c r="G454" i="7" s="1"/>
  <c r="G455" i="7" s="1"/>
  <c r="G456" i="7" s="1"/>
  <c r="G457" i="7" s="1"/>
  <c r="G458" i="7" s="1"/>
  <c r="G459" i="7" s="1"/>
  <c r="G460" i="7" s="1"/>
  <c r="G461" i="7" s="1"/>
  <c r="G462" i="7" s="1"/>
  <c r="G463" i="7" s="1"/>
  <c r="G464" i="7" s="1"/>
  <c r="G465" i="7" s="1"/>
  <c r="G466" i="7" s="1"/>
  <c r="G467" i="7" s="1"/>
  <c r="G468" i="7" s="1"/>
  <c r="G469" i="7" s="1"/>
  <c r="G470" i="7" s="1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F2" i="5"/>
  <c r="E2" i="5"/>
  <c r="C46" i="11"/>
  <c r="AL16" i="10" l="1"/>
  <c r="AL19" i="10" s="1"/>
  <c r="U16" i="10"/>
  <c r="U19" i="10" s="1"/>
  <c r="Q2" i="3"/>
  <c r="P16" i="10"/>
  <c r="P19" i="10" s="1"/>
  <c r="AE16" i="10"/>
  <c r="AE19" i="10" s="1"/>
  <c r="AC16" i="10"/>
  <c r="AC19" i="10" s="1"/>
  <c r="Y16" i="10"/>
  <c r="Y19" i="10" s="1"/>
  <c r="AN16" i="10"/>
  <c r="AN19" i="10" s="1"/>
  <c r="G258" i="5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AJ16" i="10"/>
  <c r="AJ19" i="10" s="1"/>
  <c r="L16" i="10"/>
  <c r="L19" i="10" s="1"/>
  <c r="AH19" i="10"/>
  <c r="N72" i="11"/>
  <c r="AP72" i="11"/>
  <c r="AN70" i="11"/>
  <c r="AN74" i="11" s="1"/>
  <c r="J75" i="11"/>
  <c r="AJ75" i="11"/>
  <c r="AH70" i="11"/>
  <c r="AH74" i="11" s="1"/>
  <c r="AE75" i="11"/>
  <c r="AH75" i="11"/>
  <c r="O72" i="11"/>
  <c r="N70" i="11"/>
  <c r="N74" i="11" s="1"/>
  <c r="T72" i="11"/>
  <c r="W70" i="11"/>
  <c r="W74" i="11" s="1"/>
  <c r="AQ72" i="11"/>
  <c r="AN75" i="11"/>
  <c r="P75" i="11"/>
  <c r="T70" i="11"/>
  <c r="T74" i="11" s="1"/>
  <c r="V75" i="11"/>
  <c r="AB70" i="11"/>
  <c r="AB74" i="11" s="1"/>
  <c r="M75" i="11"/>
  <c r="P72" i="11"/>
  <c r="Q70" i="11"/>
  <c r="Q74" i="11" s="1"/>
  <c r="I75" i="11"/>
  <c r="L72" i="11"/>
  <c r="AK72" i="11"/>
  <c r="AK70" i="11"/>
  <c r="AK74" i="11" s="1"/>
  <c r="H75" i="11"/>
  <c r="K75" i="11"/>
  <c r="AQ70" i="11"/>
  <c r="AQ74" i="11" s="1"/>
  <c r="W75" i="11"/>
  <c r="AG72" i="11"/>
  <c r="AT72" i="11"/>
  <c r="K70" i="11"/>
  <c r="K74" i="11" s="1"/>
  <c r="W72" i="11"/>
  <c r="Q75" i="11"/>
  <c r="H70" i="11"/>
  <c r="H74" i="11" s="1"/>
  <c r="AD72" i="11"/>
  <c r="AE70" i="11"/>
  <c r="AE74" i="11" s="1"/>
  <c r="S75" i="11"/>
  <c r="AA75" i="11"/>
  <c r="AB72" i="11"/>
  <c r="AB75" i="11"/>
  <c r="H47" i="11"/>
  <c r="H49" i="11" s="1"/>
  <c r="AM72" i="11"/>
  <c r="N47" i="11"/>
  <c r="N49" i="11" s="1"/>
  <c r="T47" i="11"/>
  <c r="T49" i="11" s="1"/>
  <c r="T46" i="11"/>
  <c r="P46" i="11"/>
  <c r="K47" i="11"/>
  <c r="K49" i="11" s="1"/>
  <c r="Q47" i="11"/>
  <c r="Q49" i="11" s="1"/>
  <c r="AG47" i="11"/>
  <c r="AG49" i="11" s="1"/>
  <c r="W47" i="11"/>
  <c r="W49" i="11" s="1"/>
  <c r="AQ47" i="11"/>
  <c r="AQ49" i="11" s="1"/>
  <c r="AM47" i="11"/>
  <c r="AM49" i="11" s="1"/>
  <c r="AQ46" i="11"/>
  <c r="K2" i="3"/>
  <c r="AJ47" i="11"/>
  <c r="AJ49" i="11" s="1"/>
  <c r="AA47" i="11"/>
  <c r="AA49" i="11" s="1"/>
  <c r="E2" i="3"/>
  <c r="AG46" i="11"/>
  <c r="AM46" i="11"/>
  <c r="AD47" i="11"/>
  <c r="AD49" i="11" s="1"/>
  <c r="AA46" i="11"/>
  <c r="W46" i="11"/>
  <c r="G2" i="5" l="1"/>
  <c r="C2" i="5" s="1"/>
  <c r="G2" i="20" l="1"/>
  <c r="C2" i="20" s="1"/>
</calcChain>
</file>

<file path=xl/sharedStrings.xml><?xml version="1.0" encoding="utf-8"?>
<sst xmlns="http://schemas.openxmlformats.org/spreadsheetml/2006/main" count="11790" uniqueCount="988">
  <si>
    <t>Date</t>
  </si>
  <si>
    <t>Check #</t>
  </si>
  <si>
    <t>Transaction</t>
  </si>
  <si>
    <t>Payment</t>
  </si>
  <si>
    <t>Deposit</t>
  </si>
  <si>
    <t>Balance</t>
  </si>
  <si>
    <t>X</t>
  </si>
  <si>
    <t>Rick and Dianes</t>
  </si>
  <si>
    <t>Dunkin Donuts</t>
  </si>
  <si>
    <t>Statement Balance</t>
  </si>
  <si>
    <t>Buffer C
IN</t>
  </si>
  <si>
    <t>Buffer C
Out</t>
  </si>
  <si>
    <t>Buffer C
BALANCE</t>
  </si>
  <si>
    <t>Deposit from SSA</t>
  </si>
  <si>
    <t>2015 Bonus</t>
  </si>
  <si>
    <t>To Checking</t>
  </si>
  <si>
    <t>Toys R Us</t>
  </si>
  <si>
    <t>Payless</t>
  </si>
  <si>
    <t>Shoes</t>
  </si>
  <si>
    <t>Food</t>
  </si>
  <si>
    <t>Achille</t>
  </si>
  <si>
    <t>Dollar General</t>
  </si>
  <si>
    <t>Jolly Chic</t>
  </si>
  <si>
    <t>Life Touch</t>
  </si>
  <si>
    <t>Town of Antrim (Sports)</t>
  </si>
  <si>
    <t>Mobil</t>
  </si>
  <si>
    <t>T/C Storage</t>
  </si>
  <si>
    <t>Lucy Dougherty</t>
  </si>
  <si>
    <t>Brady's American Grill</t>
  </si>
  <si>
    <t>Transfer from T buffer</t>
  </si>
  <si>
    <t>Our Town Eye Care</t>
  </si>
  <si>
    <t>Deposit C Paycheck</t>
  </si>
  <si>
    <t>x</t>
  </si>
  <si>
    <t>Buffers</t>
  </si>
  <si>
    <t>C</t>
  </si>
  <si>
    <t>Beginning</t>
  </si>
  <si>
    <t>State of NH DMV</t>
  </si>
  <si>
    <t>Irving</t>
  </si>
  <si>
    <t>Crowhaven Corner Shop</t>
  </si>
  <si>
    <t>The Cheesecake Factory</t>
  </si>
  <si>
    <t>Shaws</t>
  </si>
  <si>
    <t>Shaws Pharmacy</t>
  </si>
  <si>
    <t>Verizon Wireless</t>
  </si>
  <si>
    <t>Comcast</t>
  </si>
  <si>
    <t>PSNH</t>
  </si>
  <si>
    <t>Capitol One</t>
  </si>
  <si>
    <t>Monadnock Community Hospital</t>
  </si>
  <si>
    <t>Workshop</t>
  </si>
  <si>
    <t>Pizza Barn</t>
  </si>
  <si>
    <t>McDonalds</t>
  </si>
  <si>
    <t>T-Birds</t>
  </si>
  <si>
    <t>Contoocook Housing Trust</t>
  </si>
  <si>
    <t>Circle K</t>
  </si>
  <si>
    <t>High Tide</t>
  </si>
  <si>
    <t>Concord Hospital</t>
  </si>
  <si>
    <t>Donna's Place</t>
  </si>
  <si>
    <t>Rite Aid</t>
  </si>
  <si>
    <t>Scholastic Books</t>
  </si>
  <si>
    <t>Travellers</t>
  </si>
  <si>
    <t>Family Dollar</t>
  </si>
  <si>
    <t>Transfer to C Buffer</t>
  </si>
  <si>
    <t>Check from Ford</t>
  </si>
  <si>
    <t>Deposit Ford</t>
  </si>
  <si>
    <t>GSMR</t>
  </si>
  <si>
    <t>Routing</t>
  </si>
  <si>
    <t>011400071</t>
  </si>
  <si>
    <t>9243261031</t>
  </si>
  <si>
    <t>Account Number</t>
  </si>
  <si>
    <t>Monadnock Hospital</t>
  </si>
  <si>
    <t>Saint Marys Bank</t>
  </si>
  <si>
    <t>USPS</t>
  </si>
  <si>
    <t>Old Navy</t>
  </si>
  <si>
    <t>Amazon</t>
  </si>
  <si>
    <t>Hobbs Jewelers</t>
  </si>
  <si>
    <t>Bowling Acres</t>
  </si>
  <si>
    <t>Transfer from C Buffer</t>
  </si>
  <si>
    <t>TV</t>
  </si>
  <si>
    <t>Ming Du</t>
  </si>
  <si>
    <t>Best Buy</t>
  </si>
  <si>
    <t>The Home Depot</t>
  </si>
  <si>
    <t>99 Restaurant</t>
  </si>
  <si>
    <t>Convenience Plus</t>
  </si>
  <si>
    <t>US Bank</t>
  </si>
  <si>
    <t>Cash</t>
  </si>
  <si>
    <t>Sunoco</t>
  </si>
  <si>
    <t>Rymes</t>
  </si>
  <si>
    <t>Eversource</t>
  </si>
  <si>
    <t>Ameriprise</t>
  </si>
  <si>
    <t>The Toadstool Bookstore</t>
  </si>
  <si>
    <t>Toyota Financial</t>
  </si>
  <si>
    <t>Murphy Properties</t>
  </si>
  <si>
    <t>A Common Place</t>
  </si>
  <si>
    <t>Target</t>
  </si>
  <si>
    <t>Walmart</t>
  </si>
  <si>
    <t>VIP Tires and Service</t>
  </si>
  <si>
    <t>Antrim Marketplace</t>
  </si>
  <si>
    <t>Chuck E Cheese</t>
  </si>
  <si>
    <t>Osco</t>
  </si>
  <si>
    <t>1055?</t>
  </si>
  <si>
    <t>Friendly's</t>
  </si>
  <si>
    <t>TGI Fridays</t>
  </si>
  <si>
    <t>Henry Barbershop</t>
  </si>
  <si>
    <t>Subway</t>
  </si>
  <si>
    <t>Non ATM Fee</t>
  </si>
  <si>
    <t>Thirty-One Gifts</t>
  </si>
  <si>
    <t>Deposit Insurance</t>
  </si>
  <si>
    <t>Applebees</t>
  </si>
  <si>
    <t>KMart</t>
  </si>
  <si>
    <t>Kmart (Muriel)</t>
  </si>
  <si>
    <t>Bank Fee for returned check</t>
  </si>
  <si>
    <t>Returned Check from Bank</t>
  </si>
  <si>
    <t>Giovanni's</t>
  </si>
  <si>
    <t>Market Basket</t>
  </si>
  <si>
    <t>Hillsborough House of Pizza</t>
  </si>
  <si>
    <t>Wendy's</t>
  </si>
  <si>
    <t>M</t>
  </si>
  <si>
    <t>Return from Walmart</t>
  </si>
  <si>
    <t>Verizon Wireles</t>
  </si>
  <si>
    <t>Town of Antrim (Hyundai)</t>
  </si>
  <si>
    <t>Transfer from C buffer</t>
  </si>
  <si>
    <t>Winkflash</t>
  </si>
  <si>
    <t>A &amp; B Vending</t>
  </si>
  <si>
    <t>Apple</t>
  </si>
  <si>
    <t>Bass Pro Shops</t>
  </si>
  <si>
    <t>The Airport Diner</t>
  </si>
  <si>
    <t>Joey's Diner</t>
  </si>
  <si>
    <t>Inspired Christian</t>
  </si>
  <si>
    <t>Heritage Wedding</t>
  </si>
  <si>
    <t>Fuhu</t>
  </si>
  <si>
    <t>K Mart</t>
  </si>
  <si>
    <t>Burger King</t>
  </si>
  <si>
    <t>O'Reilly Parts</t>
  </si>
  <si>
    <t>Michaels</t>
  </si>
  <si>
    <t>Staples</t>
  </si>
  <si>
    <t>JC Penney</t>
  </si>
  <si>
    <t>Ornaments</t>
  </si>
  <si>
    <t>Books A Million</t>
  </si>
  <si>
    <t>Dairy Queen</t>
  </si>
  <si>
    <t>Aunty Annies</t>
  </si>
  <si>
    <t>Ornament</t>
  </si>
  <si>
    <t>Sears</t>
  </si>
  <si>
    <t>The Paper Store</t>
  </si>
  <si>
    <t>BAM</t>
  </si>
  <si>
    <t>Microsoft HUP</t>
  </si>
  <si>
    <t>ATM Fee</t>
  </si>
  <si>
    <t>Dollar Tree</t>
  </si>
  <si>
    <t>Deposit B SSD</t>
  </si>
  <si>
    <t>Yannis Pizza</t>
  </si>
  <si>
    <t>Ocean State Job Lots</t>
  </si>
  <si>
    <t>Shell</t>
  </si>
  <si>
    <t>Ginger House</t>
  </si>
  <si>
    <t>Concord Otolarangology</t>
  </si>
  <si>
    <t>Cumberland Farms</t>
  </si>
  <si>
    <t>Monadnock Oil and Vinegar</t>
  </si>
  <si>
    <t>Bank Fee</t>
  </si>
  <si>
    <t>Toadstool</t>
  </si>
  <si>
    <t>Bull Moose</t>
  </si>
  <si>
    <t>Petsmart</t>
  </si>
  <si>
    <t>Service Credit union</t>
  </si>
  <si>
    <t>Nonies</t>
  </si>
  <si>
    <t>Bradys</t>
  </si>
  <si>
    <t>Antrim Rec</t>
  </si>
  <si>
    <t>Citgo</t>
  </si>
  <si>
    <t>SnapLaces</t>
  </si>
  <si>
    <t>Haircut</t>
  </si>
  <si>
    <t>Food Network Magazine</t>
  </si>
  <si>
    <t>Cancel Food Network Subscription</t>
  </si>
  <si>
    <t>Circle T Car Wash</t>
  </si>
  <si>
    <t xml:space="preserve">Amazon </t>
  </si>
  <si>
    <t>Peterborough Community Theatre</t>
  </si>
  <si>
    <t>GF Enterprises Taco Bell</t>
  </si>
  <si>
    <t>CVS</t>
  </si>
  <si>
    <t>Muriel Wade #1063</t>
  </si>
  <si>
    <t>Melissa O'Ddougherty</t>
  </si>
  <si>
    <t>Bank Says</t>
  </si>
  <si>
    <t>Amount</t>
  </si>
  <si>
    <t>Due</t>
  </si>
  <si>
    <t>Late</t>
  </si>
  <si>
    <t>How</t>
  </si>
  <si>
    <t>16th</t>
  </si>
  <si>
    <t>O</t>
  </si>
  <si>
    <t>A</t>
  </si>
  <si>
    <t>Sub Total</t>
  </si>
  <si>
    <t>christopherwade1/09Otter</t>
  </si>
  <si>
    <t>20th</t>
  </si>
  <si>
    <t>17th</t>
  </si>
  <si>
    <t>15th</t>
  </si>
  <si>
    <t>Rent</t>
  </si>
  <si>
    <t>1st</t>
  </si>
  <si>
    <t>0900078311-0001/002660060</t>
  </si>
  <si>
    <t>18th</t>
  </si>
  <si>
    <t>Who</t>
  </si>
  <si>
    <t>UserName</t>
  </si>
  <si>
    <t>Password</t>
  </si>
  <si>
    <t>14th</t>
  </si>
  <si>
    <t>28th</t>
  </si>
  <si>
    <t>4th</t>
  </si>
  <si>
    <t>11th</t>
  </si>
  <si>
    <t>25th</t>
  </si>
  <si>
    <t>29th</t>
  </si>
  <si>
    <t>10th</t>
  </si>
  <si>
    <t>7th</t>
  </si>
  <si>
    <t>1200073843-0001</t>
  </si>
  <si>
    <t>002704266</t>
  </si>
  <si>
    <t xml:space="preserve">622456847-00001 </t>
  </si>
  <si>
    <t>Wadegrls2</t>
  </si>
  <si>
    <t>flipper30</t>
  </si>
  <si>
    <t>None</t>
  </si>
  <si>
    <t>GSM&amp;R</t>
  </si>
  <si>
    <t>florida</t>
  </si>
  <si>
    <t>flipperblue3</t>
  </si>
  <si>
    <t>COMCAST</t>
  </si>
  <si>
    <t>Shane_18</t>
  </si>
  <si>
    <t>St. Mary's Bank</t>
  </si>
  <si>
    <t>Auto</t>
  </si>
  <si>
    <t>9920632221012</t>
  </si>
  <si>
    <t>no1dolphin2003@yahoo.com</t>
  </si>
  <si>
    <t>3Jackdaws</t>
  </si>
  <si>
    <t>Online</t>
  </si>
  <si>
    <t>C1413901643</t>
  </si>
  <si>
    <t>\</t>
  </si>
  <si>
    <t>80677D</t>
  </si>
  <si>
    <t>tristanwade2</t>
  </si>
  <si>
    <t>flipper29</t>
  </si>
  <si>
    <t>No Bill yet</t>
  </si>
  <si>
    <t>Mail</t>
  </si>
  <si>
    <t>Total Out</t>
  </si>
  <si>
    <t>IN</t>
  </si>
  <si>
    <t>Total IN</t>
  </si>
  <si>
    <t>Difference</t>
  </si>
  <si>
    <t>Visa</t>
  </si>
  <si>
    <t>4491632007883968</t>
  </si>
  <si>
    <t>09-19</t>
  </si>
  <si>
    <t>TDBank</t>
  </si>
  <si>
    <t>Service Credit Union</t>
  </si>
  <si>
    <t>Toyota Lease</t>
  </si>
  <si>
    <t>https://www.toyotafinancial.com/pub/home/</t>
  </si>
  <si>
    <t>christopherwade1 / Jackdaws_3</t>
  </si>
  <si>
    <t>https://www14.ameriprise.com/ClaimsServicesWebInter/CSFrontServlet?request_type=un_auth_showcustinfo&amp;id=paymentoptions</t>
  </si>
  <si>
    <t>https://login.verizonwireless.com/amserver/UI/Login</t>
  </si>
  <si>
    <t>cwadesphone1/3_Jackdaws/bonni</t>
  </si>
  <si>
    <t>COMCAST 603-808-0023</t>
  </si>
  <si>
    <t>https://login.comcast.net/login?forceAuthn=1&amp;continue=%2fSecure%2fAccount.aspx&amp;s=ccentral-cima&amp;r=comcast.net</t>
  </si>
  <si>
    <t>Chriswade16/TrapWall7</t>
  </si>
  <si>
    <t>http://monadnockcommunityhospital.com/services/financial/index.php</t>
  </si>
  <si>
    <t>On Bill</t>
  </si>
  <si>
    <t>Concord Otorlarangology</t>
  </si>
  <si>
    <t>www.concordoto.com</t>
  </si>
  <si>
    <t>Capital One</t>
  </si>
  <si>
    <t>https://www.capitalone.com/?external_id=WWW_LP058_XXX_SEM-Brand_Google_ZZ_ZZ_T_Home</t>
  </si>
  <si>
    <t>christopherwade1/LandonShane123</t>
  </si>
  <si>
    <t>Total Bills</t>
  </si>
  <si>
    <t>Income</t>
  </si>
  <si>
    <t>Total Income</t>
  </si>
  <si>
    <t>Remaining After Bills</t>
  </si>
  <si>
    <t>Remaining Each Payday</t>
  </si>
  <si>
    <t>http://www.concordhospital.org/</t>
  </si>
  <si>
    <t>www.rymes.com</t>
  </si>
  <si>
    <t>cwadehome@yahoo.com/3_Jackdaws</t>
  </si>
  <si>
    <t>185029/christopherwade1/3_Jackdaws</t>
  </si>
  <si>
    <t>Petco</t>
  </si>
  <si>
    <t>Game Stop</t>
  </si>
  <si>
    <t>Longhorn</t>
  </si>
  <si>
    <t>Muriel Wade #1065</t>
  </si>
  <si>
    <t>Town of Antrim</t>
  </si>
  <si>
    <t>The Barley House</t>
  </si>
  <si>
    <t>8th</t>
  </si>
  <si>
    <t>22nd</t>
  </si>
  <si>
    <t>Trends of Fashion</t>
  </si>
  <si>
    <t>Harlow's Pub</t>
  </si>
  <si>
    <t>Hillsboro House of Pizza</t>
  </si>
  <si>
    <t>Childrens Miracle Network</t>
  </si>
  <si>
    <t>VIP</t>
  </si>
  <si>
    <t>Paid</t>
  </si>
  <si>
    <t>Paid Back</t>
  </si>
  <si>
    <t>Deposit Cash</t>
  </si>
  <si>
    <t>24th</t>
  </si>
  <si>
    <t>13th</t>
  </si>
  <si>
    <t>21st</t>
  </si>
  <si>
    <t>5th</t>
  </si>
  <si>
    <t>19th</t>
  </si>
  <si>
    <t>2nd</t>
  </si>
  <si>
    <t>30th</t>
  </si>
  <si>
    <t>1530700436</t>
  </si>
  <si>
    <t>34508130</t>
  </si>
  <si>
    <t>Jet Stream Carwash</t>
  </si>
  <si>
    <t>Henry Barber</t>
  </si>
  <si>
    <t>IRS Treas</t>
  </si>
  <si>
    <t>Transfer to T Buffer</t>
  </si>
  <si>
    <t>Tristan Wade</t>
  </si>
  <si>
    <t>From T Buffer</t>
  </si>
  <si>
    <t>Bank of NH Cash</t>
  </si>
  <si>
    <t>From T buffer</t>
  </si>
  <si>
    <t>Lacross Gear</t>
  </si>
  <si>
    <t>Burlington Coat Factory</t>
  </si>
  <si>
    <t>Zhang Ginger House</t>
  </si>
  <si>
    <t>Maintenance Fee</t>
  </si>
  <si>
    <t>Non TD ATM Fee</t>
  </si>
  <si>
    <t>Pure Hockey</t>
  </si>
  <si>
    <t>Peterborough Diner</t>
  </si>
  <si>
    <t>The Toadstool Bookshop</t>
  </si>
  <si>
    <t>Cowabungas</t>
  </si>
  <si>
    <t>Wendys</t>
  </si>
  <si>
    <t>https://www.travelers.com/login/</t>
  </si>
  <si>
    <t>Krazy Kids</t>
  </si>
  <si>
    <t>Gibson's Bookstore</t>
  </si>
  <si>
    <t>Speedway</t>
  </si>
  <si>
    <t>Newicks</t>
  </si>
  <si>
    <t>Peterborough Carwash</t>
  </si>
  <si>
    <t>2/30/16</t>
  </si>
  <si>
    <t>Tzszko</t>
  </si>
  <si>
    <t>Shanes Glasses</t>
  </si>
  <si>
    <t>Bennington Garage</t>
  </si>
  <si>
    <t>O'Reilly</t>
  </si>
  <si>
    <t>Wrestling</t>
  </si>
  <si>
    <t>LAST</t>
  </si>
  <si>
    <t>51 Mast Road, Apt A</t>
  </si>
  <si>
    <t>Lee, NH 03861</t>
  </si>
  <si>
    <t>NEW ADDRESS</t>
  </si>
  <si>
    <t>Chucks Auto</t>
  </si>
  <si>
    <t>From C Buffer</t>
  </si>
  <si>
    <t>Xfinity</t>
  </si>
  <si>
    <t>Rt 114 Mobile</t>
  </si>
  <si>
    <t>Cash for Tristan</t>
  </si>
  <si>
    <t>U-Haul Gas</t>
  </si>
  <si>
    <t>U-Haul Rental</t>
  </si>
  <si>
    <t>Dicks Sporting Goods</t>
  </si>
  <si>
    <t>Dicks Sporting</t>
  </si>
  <si>
    <t>Starbucks</t>
  </si>
  <si>
    <t>Circkle K</t>
  </si>
  <si>
    <t>Pizza Pedler</t>
  </si>
  <si>
    <t>Hannaford</t>
  </si>
  <si>
    <t>Walgreens</t>
  </si>
  <si>
    <t>Scooter</t>
  </si>
  <si>
    <t>Cans for Food Drive</t>
  </si>
  <si>
    <t>Suzie's Diner</t>
  </si>
  <si>
    <t>Deposit from Muriel</t>
  </si>
  <si>
    <t>Rymes (Muriel)</t>
  </si>
  <si>
    <t>Ben's Sugar Shack</t>
  </si>
  <si>
    <t>iTunes Reimbursement</t>
  </si>
  <si>
    <t>iTunes</t>
  </si>
  <si>
    <t>Geico (Muriel)</t>
  </si>
  <si>
    <t>Mcdonalds</t>
  </si>
  <si>
    <t>TGIF</t>
  </si>
  <si>
    <t>Barnes and Noble</t>
  </si>
  <si>
    <t>https://login.comcast.net/login?reqId=1d895ee3-25c1-463d-a70f-1db28ab1efc7&amp;forceAuthn=true&amp;ipAddrAuthn=false&amp;lang=en&amp;s=ccentral-cima&amp;deviceAuthn=false&amp;r=comcast.net&amp;continue=https%3A%2F%2Fcustomer.xfinity.com%2FSecure%2FAccount.aspx&amp;passive=false&amp;rm=2</t>
  </si>
  <si>
    <t>Comcast Phone Number</t>
  </si>
  <si>
    <t>603-200-0269</t>
  </si>
  <si>
    <t>Cash for Muriel</t>
  </si>
  <si>
    <t>shaws</t>
  </si>
  <si>
    <t>Watch</t>
  </si>
  <si>
    <t>Cash for laundry</t>
  </si>
  <si>
    <t>Andrew Lord</t>
  </si>
  <si>
    <t>Chilis</t>
  </si>
  <si>
    <t>tristanwade</t>
  </si>
  <si>
    <t>3_Jackdaws</t>
  </si>
  <si>
    <t>8773 320 148 0057985</t>
  </si>
  <si>
    <t>Edmunds Hardware</t>
  </si>
  <si>
    <t>NH DMV</t>
  </si>
  <si>
    <t>Common Man</t>
  </si>
  <si>
    <t>Friendly's Restaurant</t>
  </si>
  <si>
    <t>Rymes # 1076</t>
  </si>
  <si>
    <t>Antrim Recreation Dept</t>
  </si>
  <si>
    <t>Antrim Rec Lacross</t>
  </si>
  <si>
    <t>NH eFiling</t>
  </si>
  <si>
    <t>Seven Eleven</t>
  </si>
  <si>
    <t>Peter Roberts Associates. Conc Hosp</t>
  </si>
  <si>
    <t>Heather Whipple #110</t>
  </si>
  <si>
    <t>To Balance Account</t>
  </si>
  <si>
    <t>Correction for bank</t>
  </si>
  <si>
    <t>www.servicecu.org</t>
  </si>
  <si>
    <t>For house</t>
  </si>
  <si>
    <t>Transfer to Buffer</t>
  </si>
  <si>
    <t>HOUSE</t>
  </si>
  <si>
    <t>Progressive Insurance</t>
  </si>
  <si>
    <t>Progressive</t>
  </si>
  <si>
    <t>Global</t>
  </si>
  <si>
    <t>Five Guys</t>
  </si>
  <si>
    <t>Cellular Sales</t>
  </si>
  <si>
    <t>Ohyliss Cote</t>
  </si>
  <si>
    <t>Tenney Farm</t>
  </si>
  <si>
    <t>Fiddlehead Café</t>
  </si>
  <si>
    <t>Buffalo Wild Wings</t>
  </si>
  <si>
    <t>XtraMart</t>
  </si>
  <si>
    <t>Olde City AMC</t>
  </si>
  <si>
    <t>Freedon Home Inspections</t>
  </si>
  <si>
    <t>Appraisal</t>
  </si>
  <si>
    <t>Inspection</t>
  </si>
  <si>
    <t>From Buffer for House</t>
  </si>
  <si>
    <t>Correction for Bank</t>
  </si>
  <si>
    <t>FYE</t>
  </si>
  <si>
    <t>Aquarium</t>
  </si>
  <si>
    <t>Transfer from T Buffer</t>
  </si>
  <si>
    <t>Antrim</t>
  </si>
  <si>
    <t>New England Aquarium</t>
  </si>
  <si>
    <t>Tedeschi</t>
  </si>
  <si>
    <t>christopherwade1/3_Jackdaws</t>
  </si>
  <si>
    <t>cash</t>
  </si>
  <si>
    <t>Seacoast Science Center</t>
  </si>
  <si>
    <t>Tooky Mills</t>
  </si>
  <si>
    <t>Regal Cinema</t>
  </si>
  <si>
    <t>Sneakers</t>
  </si>
  <si>
    <t>Deposit from 401K</t>
  </si>
  <si>
    <t>Summer Program</t>
  </si>
  <si>
    <t>www.progressive.com</t>
  </si>
  <si>
    <t>Harveys Bakery</t>
  </si>
  <si>
    <t>R and H</t>
  </si>
  <si>
    <t>Jaffrey VP</t>
  </si>
  <si>
    <t>Bank Check for house</t>
  </si>
  <si>
    <t>Home Depot</t>
  </si>
  <si>
    <t>Chick Fil A</t>
  </si>
  <si>
    <t>ConVal Atheletics</t>
  </si>
  <si>
    <t>Antrim Market</t>
  </si>
  <si>
    <t>La Festa</t>
  </si>
  <si>
    <t>Pet Life</t>
  </si>
  <si>
    <t>Lowes</t>
  </si>
  <si>
    <t>Baby Sitting</t>
  </si>
  <si>
    <t>Big Lots</t>
  </si>
  <si>
    <t>Canobie Lake Park</t>
  </si>
  <si>
    <t>Canobie Lake Tickets</t>
  </si>
  <si>
    <t>Gas</t>
  </si>
  <si>
    <t>Xtramart</t>
  </si>
  <si>
    <t>dunk</t>
  </si>
  <si>
    <t>Aubuchon</t>
  </si>
  <si>
    <t>Bicycle</t>
  </si>
  <si>
    <t>Yiannis Pizza</t>
  </si>
  <si>
    <t>ABCMouse</t>
  </si>
  <si>
    <t>Bank</t>
  </si>
  <si>
    <t>Amazon Prime</t>
  </si>
  <si>
    <t>Aubuchon Hardware</t>
  </si>
  <si>
    <t>Hoyt</t>
  </si>
  <si>
    <t>Adjustment to balance account</t>
  </si>
  <si>
    <t>Tractor Supply</t>
  </si>
  <si>
    <t>Pacific Union Financial</t>
  </si>
  <si>
    <t>Correction to balance account</t>
  </si>
  <si>
    <t>Seven Maples Campground</t>
  </si>
  <si>
    <t xml:space="preserve">Summer Camp Water </t>
  </si>
  <si>
    <t>Goodwill</t>
  </si>
  <si>
    <t>Arby's</t>
  </si>
  <si>
    <t>Story Land</t>
  </si>
  <si>
    <t>SL Photos</t>
  </si>
  <si>
    <t>Days Inn</t>
  </si>
  <si>
    <t>Cloths</t>
  </si>
  <si>
    <t>Regal Cinemas</t>
  </si>
  <si>
    <t>Boots</t>
  </si>
  <si>
    <t>Forbes Seafood Restaurant</t>
  </si>
  <si>
    <t>Food and Babysitting</t>
  </si>
  <si>
    <t>Mi Jalisco</t>
  </si>
  <si>
    <t>Amazon.com</t>
  </si>
  <si>
    <t>Supercuts</t>
  </si>
  <si>
    <t>XFinity</t>
  </si>
  <si>
    <t>Belletetes</t>
  </si>
  <si>
    <t>Denny's</t>
  </si>
  <si>
    <t>Christmas Tree Shop</t>
  </si>
  <si>
    <t>Gragil Associates</t>
  </si>
  <si>
    <t>6th</t>
  </si>
  <si>
    <t>3rd</t>
  </si>
  <si>
    <t>NH Liquor Store</t>
  </si>
  <si>
    <t>Paypal</t>
  </si>
  <si>
    <t>https://www.eversource.com/Content/nh</t>
  </si>
  <si>
    <t>Taco Beyondo</t>
  </si>
  <si>
    <t>BJs</t>
  </si>
  <si>
    <t>Caring FB</t>
  </si>
  <si>
    <t>Milos</t>
  </si>
  <si>
    <t>Conval School Lunch</t>
  </si>
  <si>
    <t>Chili's</t>
  </si>
  <si>
    <t>Transfer to Service CU</t>
  </si>
  <si>
    <t>Ciao Pizza</t>
  </si>
  <si>
    <t>Xpress Gas</t>
  </si>
  <si>
    <t>4491 6320 1000 5351</t>
  </si>
  <si>
    <t>Country 3 Corners</t>
  </si>
  <si>
    <t>Town of Hillsborough</t>
  </si>
  <si>
    <t>Lifetouch</t>
  </si>
  <si>
    <t>Celtic Crossing</t>
  </si>
  <si>
    <t>Coat of Arms</t>
  </si>
  <si>
    <t>Epping BP</t>
  </si>
  <si>
    <t>City of Portsmouth Parking</t>
  </si>
  <si>
    <t>AES PTO</t>
  </si>
  <si>
    <t>Cougar Youth Sports</t>
  </si>
  <si>
    <t>American Cancer Society</t>
  </si>
  <si>
    <t>Autofair Hyundai</t>
  </si>
  <si>
    <t>Deposit T Cash</t>
  </si>
  <si>
    <t>Conval Foodservice</t>
  </si>
  <si>
    <t>Napa</t>
  </si>
  <si>
    <t>Cash for Service Credit Union</t>
  </si>
  <si>
    <t xml:space="preserve">Eversource </t>
  </si>
  <si>
    <t>Confirmation Numbers</t>
  </si>
  <si>
    <t>Crazy Kids</t>
  </si>
  <si>
    <t>Scholastic Book Fairs</t>
  </si>
  <si>
    <t>wadehad3Jackdaws</t>
  </si>
  <si>
    <t>The Revival Shop</t>
  </si>
  <si>
    <t>Red Robin</t>
  </si>
  <si>
    <t>SmartStyle</t>
  </si>
  <si>
    <t>Ulta</t>
  </si>
  <si>
    <t>Amazon - Wrestling Shoes</t>
  </si>
  <si>
    <t>ABC Mouse</t>
  </si>
  <si>
    <t>DDTST1BBCM</t>
  </si>
  <si>
    <t>12th</t>
  </si>
  <si>
    <t>26th</t>
  </si>
  <si>
    <t>_3Jackdaws</t>
  </si>
  <si>
    <t>Heavens Gas</t>
  </si>
  <si>
    <t>AI01330073\christopherwade1\3@Jackdaws</t>
  </si>
  <si>
    <t>9th</t>
  </si>
  <si>
    <t>23rd</t>
  </si>
  <si>
    <t>27th</t>
  </si>
  <si>
    <t>Mcdonald's</t>
  </si>
  <si>
    <t>Free</t>
  </si>
  <si>
    <t>Average</t>
  </si>
  <si>
    <t>Total</t>
  </si>
  <si>
    <t>Bills per Payday</t>
  </si>
  <si>
    <t>Vehicle</t>
  </si>
  <si>
    <t>Insurance</t>
  </si>
  <si>
    <t>House</t>
  </si>
  <si>
    <t>CC</t>
  </si>
  <si>
    <t>Medical</t>
  </si>
  <si>
    <t>Buffer</t>
  </si>
  <si>
    <t>McDonald's</t>
  </si>
  <si>
    <t>N000000278441489</t>
  </si>
  <si>
    <t>DDTST1BBCN</t>
  </si>
  <si>
    <t>Build A Bear</t>
  </si>
  <si>
    <t>Lularoe</t>
  </si>
  <si>
    <t>Younique LLC</t>
  </si>
  <si>
    <t>https://customer.xfinity.com/#/?CMP=ILC:MA:GNV:SUB:COM:BP:INT56128531b25b0</t>
  </si>
  <si>
    <t>1486673038383</t>
  </si>
  <si>
    <t>https://pacificunion.customercarenet.com/ccn/puf/mymortgage.html#HOME-C</t>
  </si>
  <si>
    <t>NV00000281219053</t>
  </si>
  <si>
    <t>DDTST1BBCP</t>
  </si>
  <si>
    <t>Western Union</t>
  </si>
  <si>
    <t>TaxAct</t>
  </si>
  <si>
    <t>Buffer S
IN</t>
  </si>
  <si>
    <t>Buffer S
OUT</t>
  </si>
  <si>
    <t>Buffer S
BALANCE</t>
  </si>
  <si>
    <t>Taco Bell</t>
  </si>
  <si>
    <t>Tilted Kilt</t>
  </si>
  <si>
    <t>Space Center</t>
  </si>
  <si>
    <t>Deopsit US Treasury M</t>
  </si>
  <si>
    <t>New Hope</t>
  </si>
  <si>
    <t>Muriel Wade Cash</t>
  </si>
  <si>
    <t>GameStop</t>
  </si>
  <si>
    <t>Peterborough Car Wash</t>
  </si>
  <si>
    <t>Transfer to S Buffer</t>
  </si>
  <si>
    <t>1488371221419</t>
  </si>
  <si>
    <t xml:space="preserve">Town of Antrim </t>
  </si>
  <si>
    <t>Antrim Water</t>
  </si>
  <si>
    <t>Every three months</t>
  </si>
  <si>
    <t>DDTST1BBCQ</t>
  </si>
  <si>
    <t>KFC</t>
  </si>
  <si>
    <t>Car wash</t>
  </si>
  <si>
    <t>NV00000285131293</t>
  </si>
  <si>
    <t>Maintenance Fee Reversal</t>
  </si>
  <si>
    <t>Kohl's</t>
  </si>
  <si>
    <t>1490615085640</t>
  </si>
  <si>
    <t>.</t>
  </si>
  <si>
    <t>Girls Scouts</t>
  </si>
  <si>
    <t>Bara Dental</t>
  </si>
  <si>
    <t>Yanni's Pizza</t>
  </si>
  <si>
    <t>Airport Diner</t>
  </si>
  <si>
    <t>Tiffany Sheehy</t>
  </si>
  <si>
    <t>Straight Talk</t>
  </si>
  <si>
    <t>DDTST1BBCR</t>
  </si>
  <si>
    <t>NV00000287217266</t>
  </si>
  <si>
    <t>Transfer from S Buffer</t>
  </si>
  <si>
    <t>Gianna Ricco</t>
  </si>
  <si>
    <t>Adjustment for bank</t>
  </si>
  <si>
    <t>Ruby Tuesday</t>
  </si>
  <si>
    <t>Harbor Freight Tools</t>
  </si>
  <si>
    <t>Chick-fil-A</t>
  </si>
  <si>
    <t>7-Eleven</t>
  </si>
  <si>
    <t>Hancock Market</t>
  </si>
  <si>
    <t>1493724001897</t>
  </si>
  <si>
    <t>Square One Art</t>
  </si>
  <si>
    <t>5 Guys</t>
  </si>
  <si>
    <t>Sally Beauty Shop</t>
  </si>
  <si>
    <t>SQ ABCD Originals</t>
  </si>
  <si>
    <t>NV00000290366654</t>
  </si>
  <si>
    <t>Amazon Reimbursement</t>
  </si>
  <si>
    <t>Agway</t>
  </si>
  <si>
    <t>Cravins</t>
  </si>
  <si>
    <t>Farmhouse Table</t>
  </si>
  <si>
    <t>Netflix</t>
  </si>
  <si>
    <t>1496410887010</t>
  </si>
  <si>
    <t>Wrap City</t>
  </si>
  <si>
    <t>DDTST1BBCT</t>
  </si>
  <si>
    <t>christopherwade/_3Jackdaws</t>
  </si>
  <si>
    <t>Henry Proctor</t>
  </si>
  <si>
    <t>Squam Lake</t>
  </si>
  <si>
    <t>Gamestop</t>
  </si>
  <si>
    <t>Center of NH Parking</t>
  </si>
  <si>
    <t>NV00000293588909</t>
  </si>
  <si>
    <t>Martha's Exchange</t>
  </si>
  <si>
    <t>TJ Maxx</t>
  </si>
  <si>
    <t>1/2 off Cards</t>
  </si>
  <si>
    <t>AAA</t>
  </si>
  <si>
    <t>Great Wolf Lodge</t>
  </si>
  <si>
    <t>1498822358741</t>
  </si>
  <si>
    <t>christopherwade1 / 3@Jackdaws</t>
  </si>
  <si>
    <t>cwadesphone1 / 3_Jackdaws/bonni</t>
  </si>
  <si>
    <t>Tires</t>
  </si>
  <si>
    <t>Erik's Bike Shop</t>
  </si>
  <si>
    <t>Paul's Bicycle</t>
  </si>
  <si>
    <t>Amadio Insurance</t>
  </si>
  <si>
    <t>Ameriprise Reimbursement</t>
  </si>
  <si>
    <t>Mapfre</t>
  </si>
  <si>
    <t>Mapfre Commerce Insurance</t>
  </si>
  <si>
    <t>NV00000296210841</t>
  </si>
  <si>
    <t>0900078311-0001 / 002660060</t>
  </si>
  <si>
    <t>AXLAXL001599761</t>
  </si>
  <si>
    <t>Rye Airfield</t>
  </si>
  <si>
    <t>DQ</t>
  </si>
  <si>
    <t>Co-Op</t>
  </si>
  <si>
    <t>Access Online US Bank</t>
  </si>
  <si>
    <t>CLP SDX</t>
  </si>
  <si>
    <t>David's House</t>
  </si>
  <si>
    <t>BoyMom</t>
  </si>
  <si>
    <t>Roundstone Drivein</t>
  </si>
  <si>
    <t>1501502193968</t>
  </si>
  <si>
    <t>Great Wolf Lodge DD</t>
  </si>
  <si>
    <t>Clark's Trading Post</t>
  </si>
  <si>
    <t>Peppermint Saloon</t>
  </si>
  <si>
    <t>Commerce Insurance</t>
  </si>
  <si>
    <t>DDTST1BBCW</t>
  </si>
  <si>
    <t>New England Forrest Products</t>
  </si>
  <si>
    <t>State of NH Parks and Rec</t>
  </si>
  <si>
    <t>Main Street Barber</t>
  </si>
  <si>
    <t>VI Party Rentals</t>
  </si>
  <si>
    <t>NV00000300262815</t>
  </si>
  <si>
    <t>Ninety Nine</t>
  </si>
  <si>
    <t>Wireless Zone</t>
  </si>
  <si>
    <t>1504006249853</t>
  </si>
  <si>
    <t>24127180784</t>
  </si>
  <si>
    <t>The High Tide</t>
  </si>
  <si>
    <t>christopherwade1/_3WadesJackdaws</t>
  </si>
  <si>
    <t>DDTST1BBCX</t>
  </si>
  <si>
    <t>City of Concord Parks</t>
  </si>
  <si>
    <t>Overdraft Fee</t>
  </si>
  <si>
    <t>Reversal of Overdraft Fee</t>
  </si>
  <si>
    <t>Giovannis</t>
  </si>
  <si>
    <t>Antrim Recycling</t>
  </si>
  <si>
    <t>O'Reilly Auto Parts</t>
  </si>
  <si>
    <t>Walmart Checks</t>
  </si>
  <si>
    <t>1506942454686</t>
  </si>
  <si>
    <t>27525777108</t>
  </si>
  <si>
    <t>AV Concepts</t>
  </si>
  <si>
    <t>DDTST1BBCZ</t>
  </si>
  <si>
    <t>Karner Blue Café</t>
  </si>
  <si>
    <t>Chick-Fil-A</t>
  </si>
  <si>
    <t>Min Pin Property</t>
  </si>
  <si>
    <t>YCC Fundraising</t>
  </si>
  <si>
    <t>bonniewade1 / _3Jackdaws</t>
  </si>
  <si>
    <t>Merrick Bank</t>
  </si>
  <si>
    <t>www.merrickbank.com</t>
  </si>
  <si>
    <t>Gyros House</t>
  </si>
  <si>
    <t>Deosit B SSA</t>
  </si>
  <si>
    <t>1508410740554</t>
  </si>
  <si>
    <t>Our Town Eyecare</t>
  </si>
  <si>
    <t>Shooters Outpost</t>
  </si>
  <si>
    <t>D'Angelo</t>
  </si>
  <si>
    <t>Bosch Thermotechnology</t>
  </si>
  <si>
    <t>Toys-R-Us</t>
  </si>
  <si>
    <t>Home Depot Credit</t>
  </si>
  <si>
    <t>State of FL Vital Statistics</t>
  </si>
  <si>
    <t>ReadySetDeals.com</t>
  </si>
  <si>
    <t>NV00000307183651</t>
  </si>
  <si>
    <t>DDTST1BBC0</t>
  </si>
  <si>
    <t>christopherwade1 / 30OldJackdaws</t>
  </si>
  <si>
    <t>HomeDepot</t>
  </si>
  <si>
    <t>Toadstool Bookstore</t>
  </si>
  <si>
    <t>Dick's Sporting Goods</t>
  </si>
  <si>
    <t>Alltown</t>
  </si>
  <si>
    <t>Bright Autism</t>
  </si>
  <si>
    <t>Aimee Bartlett Mulahy</t>
  </si>
  <si>
    <t>Hobby Lobby</t>
  </si>
  <si>
    <t>AC Moore</t>
  </si>
  <si>
    <t>Yeahsave</t>
  </si>
  <si>
    <t>Melissa O'Dougherty</t>
  </si>
  <si>
    <t>State of NH Criminal Records</t>
  </si>
  <si>
    <t>Groupon</t>
  </si>
  <si>
    <t>Dartmouth Hitchcock</t>
  </si>
  <si>
    <t>Medical Eye Center</t>
  </si>
  <si>
    <t>Transfer From C Buffer</t>
  </si>
  <si>
    <t>Tylers Small Engine</t>
  </si>
  <si>
    <t>Hillsboroug Diner</t>
  </si>
  <si>
    <t>Party Rentals</t>
  </si>
  <si>
    <t>State of NH Court</t>
  </si>
  <si>
    <t>Antrim Parks and Recreation</t>
  </si>
  <si>
    <t>Deposit Shooter's Outpost</t>
  </si>
  <si>
    <t>The Works</t>
  </si>
  <si>
    <t>Bogo</t>
  </si>
  <si>
    <t>Target.com</t>
  </si>
  <si>
    <t>Ulta.com</t>
  </si>
  <si>
    <t>TST Works</t>
  </si>
  <si>
    <t>700 Lim</t>
  </si>
  <si>
    <t>Scott's Appliances</t>
  </si>
  <si>
    <t>Overdraft Charge</t>
  </si>
  <si>
    <t>Bonnie Card</t>
  </si>
  <si>
    <t>DDTST1BBC1</t>
  </si>
  <si>
    <t>112513614827027</t>
  </si>
  <si>
    <t>Closed</t>
  </si>
  <si>
    <t>christopherwade1 / 30_Jackdaws</t>
  </si>
  <si>
    <t>Lowes Credit</t>
  </si>
  <si>
    <t>Shoe Dept</t>
  </si>
  <si>
    <t>VI Party</t>
  </si>
  <si>
    <t>Electro Mechanical</t>
  </si>
  <si>
    <t>1514725077019</t>
  </si>
  <si>
    <t>Marcus Goldman</t>
  </si>
  <si>
    <t>67650367011118</t>
  </si>
  <si>
    <t>061236</t>
  </si>
  <si>
    <t>Robert Tyszko</t>
  </si>
  <si>
    <t>Pizza Peddler</t>
  </si>
  <si>
    <t>Department of Vital Stats-FL</t>
  </si>
  <si>
    <t>Tina Sullivan</t>
  </si>
  <si>
    <t>CHAD</t>
  </si>
  <si>
    <t>1517064086365</t>
  </si>
  <si>
    <t xml:space="preserve">2735204890 </t>
  </si>
  <si>
    <t>Deposit IRS</t>
  </si>
  <si>
    <t>Jessica Ethier</t>
  </si>
  <si>
    <t>70683081020818</t>
  </si>
  <si>
    <t>Sky Zone</t>
  </si>
  <si>
    <t>Cash with fee</t>
  </si>
  <si>
    <t>Lu La Rue</t>
  </si>
  <si>
    <t>Microsoft</t>
  </si>
  <si>
    <t>Grapevine</t>
  </si>
  <si>
    <t>Suzie S Diner</t>
  </si>
  <si>
    <t>Eaton Furniture</t>
  </si>
  <si>
    <t>Leda Lanes</t>
  </si>
  <si>
    <t>Buffer B
IN</t>
  </si>
  <si>
    <t>Buffer B
OUT</t>
  </si>
  <si>
    <t>Buffer B
BALANCE</t>
  </si>
  <si>
    <t>BJ's</t>
  </si>
  <si>
    <t>Dona's Place</t>
  </si>
  <si>
    <t>Yianni's Pizza</t>
  </si>
  <si>
    <t>SNHU Arena</t>
  </si>
  <si>
    <t>Happy House Amusements</t>
  </si>
  <si>
    <t>Deposit C Bonus</t>
  </si>
  <si>
    <t>Bonus</t>
  </si>
  <si>
    <t>73829591030918</t>
  </si>
  <si>
    <t>Ribbons for Love</t>
  </si>
  <si>
    <t>Grappone Toyota</t>
  </si>
  <si>
    <t>Pet Adoption</t>
  </si>
  <si>
    <t>Ava Maria</t>
  </si>
  <si>
    <t>Kates Cuts</t>
  </si>
  <si>
    <t>Chewy.com</t>
  </si>
  <si>
    <t>Nintendo</t>
  </si>
  <si>
    <t>Macd</t>
  </si>
  <si>
    <t>Deposit MDS</t>
  </si>
  <si>
    <t>NH State House</t>
  </si>
  <si>
    <t>Audobon Society of NH</t>
  </si>
  <si>
    <t>Ben's Maple</t>
  </si>
  <si>
    <t>1522321383791</t>
  </si>
  <si>
    <t>Saxy Chef</t>
  </si>
  <si>
    <t>Marcus Goldman Loan</t>
  </si>
  <si>
    <t>Publisher's Clearing House</t>
  </si>
  <si>
    <t>St. George's Café</t>
  </si>
  <si>
    <t>Playstation</t>
  </si>
  <si>
    <t>Birds and Blooms</t>
  </si>
  <si>
    <t>31st</t>
  </si>
  <si>
    <t>Beech Hill Farm</t>
  </si>
  <si>
    <t>Red Arrow Diner</t>
  </si>
  <si>
    <t>TGI Friday's</t>
  </si>
  <si>
    <t>Edmunds Ace Hardware</t>
  </si>
  <si>
    <t>Tennet Farm</t>
  </si>
  <si>
    <t>Hoyt Cinemas</t>
  </si>
  <si>
    <t>Antrim Lumber</t>
  </si>
  <si>
    <t>Playstation Network</t>
  </si>
  <si>
    <t>80202100050818</t>
  </si>
  <si>
    <t>61085986362</t>
  </si>
  <si>
    <t>Panera Bread</t>
  </si>
  <si>
    <t>Joann Fabricks</t>
  </si>
  <si>
    <t>CMS Vending</t>
  </si>
  <si>
    <t>Fisher Cats</t>
  </si>
  <si>
    <t>DDTST1BBC2</t>
  </si>
  <si>
    <t>David Elliott</t>
  </si>
  <si>
    <t>Cheers</t>
  </si>
  <si>
    <t>Z1 Gas</t>
  </si>
  <si>
    <t>Hearing People</t>
  </si>
  <si>
    <t>84389344061518</t>
  </si>
  <si>
    <t>Henniker Farm and Country</t>
  </si>
  <si>
    <t>Nelson's Candies</t>
  </si>
  <si>
    <t>Depopsit C Paycheck</t>
  </si>
  <si>
    <t>NV00000331618709</t>
  </si>
  <si>
    <t>DDTST1BBC3</t>
  </si>
  <si>
    <t>#J7F081J9JJ4HNW7X</t>
  </si>
  <si>
    <t>Nintendo eShop</t>
  </si>
  <si>
    <t>Wallis Sands</t>
  </si>
  <si>
    <t>DDTST1BBC4</t>
  </si>
  <si>
    <t>Kendall Pond Pizza</t>
  </si>
  <si>
    <t>Children's Museum</t>
  </si>
  <si>
    <t>City of Concord Parking</t>
  </si>
  <si>
    <t>NV00000334233643</t>
  </si>
  <si>
    <t>christopherwade1/ Theratrace1</t>
  </si>
  <si>
    <t>Lotus Trolley</t>
  </si>
  <si>
    <t>Fisher cats</t>
  </si>
  <si>
    <t>North East Delta dental Stadium</t>
  </si>
  <si>
    <t>City of Manchester Parking</t>
  </si>
  <si>
    <t>Applebee's</t>
  </si>
  <si>
    <t>North East Delta Dental Stadium</t>
  </si>
  <si>
    <t>Mr. Mikes</t>
  </si>
  <si>
    <t>N000000336810946</t>
  </si>
  <si>
    <t>DDTST1BBC5</t>
  </si>
  <si>
    <t>Sony</t>
  </si>
  <si>
    <t>Conval Football Boosters</t>
  </si>
  <si>
    <t>Town of Antrim - Water</t>
  </si>
  <si>
    <t>christopherwade1 | 03_Theratrace</t>
  </si>
  <si>
    <t>24st</t>
  </si>
  <si>
    <t>112757250806224</t>
  </si>
  <si>
    <t>LifeTouch</t>
  </si>
  <si>
    <t>Ellis Music</t>
  </si>
  <si>
    <t>N000000339486987</t>
  </si>
  <si>
    <t>DDTST1BBC6</t>
  </si>
  <si>
    <t>K12 Contoocook Valley</t>
  </si>
  <si>
    <t>Fun City</t>
  </si>
  <si>
    <t>State of New Hampshire</t>
  </si>
  <si>
    <t>Scholastic</t>
  </si>
  <si>
    <t>DDTST1BBC7</t>
  </si>
  <si>
    <t>Arbrow</t>
  </si>
  <si>
    <t>GBS PTO</t>
  </si>
  <si>
    <t>OBVGJZ4CJO8Y3C43</t>
  </si>
  <si>
    <t>State of NH</t>
  </si>
  <si>
    <t>Southern Med Café</t>
  </si>
  <si>
    <t>Walmart.com</t>
  </si>
  <si>
    <t>Walmart Grocery</t>
  </si>
  <si>
    <t>SNHMC Gift Shop</t>
  </si>
  <si>
    <t>DDTST1BBC8</t>
  </si>
  <si>
    <t>christopherwade1 / 3_Theratrace / IE Only</t>
  </si>
  <si>
    <t>3944317121318</t>
  </si>
  <si>
    <t>Doller General</t>
  </si>
  <si>
    <t>cwadehome@yahoo.com / 3_Jackdaws</t>
  </si>
  <si>
    <t>Christopherwade1 / 3_Theratrace</t>
  </si>
  <si>
    <t>Deposit Tristan</t>
  </si>
  <si>
    <t>Deposit Walmart</t>
  </si>
  <si>
    <t>Google EA Mobile</t>
  </si>
  <si>
    <t>ToyNK</t>
  </si>
  <si>
    <t>DDTST1BBC9</t>
  </si>
  <si>
    <t>HP Ink</t>
  </si>
  <si>
    <t>6998129011119</t>
  </si>
  <si>
    <t>Reference #</t>
  </si>
  <si>
    <t>Balance =</t>
  </si>
  <si>
    <t>Maintenance fee</t>
  </si>
  <si>
    <t>christopherwade1 / 3_Otterwade</t>
  </si>
  <si>
    <t>825618909779394000</t>
  </si>
  <si>
    <t>DDTST1BBDB</t>
  </si>
  <si>
    <t>Eaton Furniiture</t>
  </si>
  <si>
    <t>Newegg</t>
  </si>
  <si>
    <t>Medial Eye Center</t>
  </si>
  <si>
    <t>Mobile Deposit</t>
  </si>
  <si>
    <t>Steam Games</t>
  </si>
  <si>
    <t>054216</t>
  </si>
  <si>
    <t>Google Helppay</t>
  </si>
  <si>
    <t>Transfer to V Buffer</t>
  </si>
  <si>
    <t>Hoyt Cinema</t>
  </si>
  <si>
    <t>Nationstar</t>
  </si>
  <si>
    <t>christopherwade1 / 3_Theratrace / Chrome</t>
  </si>
  <si>
    <t>Transfer from V Buffer</t>
  </si>
  <si>
    <t>Mr. Cooper</t>
  </si>
  <si>
    <t>TD Bank Card</t>
  </si>
  <si>
    <t>Aroma Joes</t>
  </si>
  <si>
    <t>TDCC</t>
  </si>
  <si>
    <t>EA Games</t>
  </si>
  <si>
    <t>TDCC Transfer</t>
  </si>
  <si>
    <t>SNHMC Café</t>
  </si>
  <si>
    <t>Altitude Trampoline</t>
  </si>
  <si>
    <t>BDS Baseball</t>
  </si>
  <si>
    <t>NV00000358683763</t>
  </si>
  <si>
    <t>Buffer V
IN</t>
  </si>
  <si>
    <t>Buffer V
Out</t>
  </si>
  <si>
    <t>Buffer V
BALANCE</t>
  </si>
  <si>
    <t>Transfer to B Buffer</t>
  </si>
  <si>
    <t>Buddy Work Donation</t>
  </si>
  <si>
    <r>
      <t>Transfer to 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 Buffer</t>
    </r>
  </si>
  <si>
    <t>Steam</t>
  </si>
  <si>
    <t>Tractor Supply Co.</t>
  </si>
  <si>
    <t>Endless Art</t>
  </si>
  <si>
    <t>TalkoTown Carwash</t>
  </si>
  <si>
    <t>Northeast Delta Dental Stadium</t>
  </si>
  <si>
    <t>Ocean State Job Lot</t>
  </si>
  <si>
    <t>Anneke Jans</t>
  </si>
  <si>
    <t>David Eliott</t>
  </si>
  <si>
    <t>Microsot Xbox Gold</t>
  </si>
  <si>
    <t>Microsoft Xbox Game Pass</t>
  </si>
  <si>
    <t>Microsoft Xbox</t>
  </si>
  <si>
    <t>Michelle Ricco</t>
  </si>
  <si>
    <t>Transfer to H2O Buffer</t>
  </si>
  <si>
    <t>Lowe's</t>
  </si>
  <si>
    <t>Chucksters</t>
  </si>
  <si>
    <t>Karner Blue café</t>
  </si>
  <si>
    <t>Chuck-E-Cheese</t>
  </si>
  <si>
    <t>Fortnite</t>
  </si>
  <si>
    <t>Monadnock Humane Society</t>
  </si>
  <si>
    <t>Great Brook Vet</t>
  </si>
  <si>
    <t>Mama's On The Run</t>
  </si>
  <si>
    <t>Firehouse Subs</t>
  </si>
  <si>
    <t>Cowabunga's</t>
  </si>
  <si>
    <t>York Wild Animal Kingdom</t>
  </si>
  <si>
    <t>York Parking</t>
  </si>
  <si>
    <t>TD Bank Cash Back</t>
  </si>
  <si>
    <t>christopherwade1 / 09Otter</t>
  </si>
  <si>
    <t>Chriswade16 / TrapWall7</t>
  </si>
  <si>
    <t>32889348090619</t>
  </si>
  <si>
    <t>09QGKV3WK06T1IIJ</t>
  </si>
  <si>
    <t>Payment to Cash Card</t>
  </si>
  <si>
    <t>Prime Video</t>
  </si>
  <si>
    <t>Microsoft Console</t>
  </si>
  <si>
    <t>K12 Payment</t>
  </si>
  <si>
    <t>Adventure Academy</t>
  </si>
  <si>
    <t>Finish</t>
  </si>
  <si>
    <t># Months</t>
  </si>
  <si>
    <t>IRS</t>
  </si>
  <si>
    <t>Payoff</t>
  </si>
  <si>
    <t>Popeye's</t>
  </si>
  <si>
    <t>Salvation Army</t>
  </si>
  <si>
    <t>Sullivan Farm</t>
  </si>
  <si>
    <t>Google ADV Platforms</t>
  </si>
  <si>
    <t>Amazon Prime Video Refund</t>
  </si>
  <si>
    <t>REG E Final Credit</t>
  </si>
  <si>
    <t>Amy Mullahy</t>
  </si>
  <si>
    <t>Big Apple</t>
  </si>
  <si>
    <t>Dover Parking</t>
  </si>
  <si>
    <t>Lickee</t>
  </si>
  <si>
    <t>VIP Reimbursement</t>
  </si>
  <si>
    <t>2T9DJ51GK2QC7ECI</t>
  </si>
  <si>
    <t>Chuck e Cheese</t>
  </si>
  <si>
    <t>Amazon Remaining</t>
  </si>
  <si>
    <t>Home Depot CC</t>
  </si>
  <si>
    <t>Aubochon</t>
  </si>
  <si>
    <t>Aimee Mullahy</t>
  </si>
  <si>
    <t>Winter Keeler</t>
  </si>
  <si>
    <t>https://onlinebanking.tdbank.com/#/authentication/login</t>
  </si>
  <si>
    <t>christopherwade1 / _3J</t>
  </si>
  <si>
    <t>Two Girls Bakery</t>
  </si>
  <si>
    <t>cwadehome@yahoo.com / 3@Theratrace</t>
  </si>
  <si>
    <t>MercerBenefitsCentral</t>
  </si>
  <si>
    <t>Fidelity 401k</t>
  </si>
  <si>
    <t>chriswade2018 / 3@Theratrace</t>
  </si>
  <si>
    <t>cwadesphone1 / 3_Jackdaws / bonni</t>
  </si>
  <si>
    <t>Kemper Insurance</t>
  </si>
  <si>
    <t>christopherwade1 / 3OldJackdaws</t>
  </si>
  <si>
    <t>Closed 5/28</t>
  </si>
  <si>
    <t>https://www.mrcooper.com/signin</t>
  </si>
  <si>
    <t>christopherwade1 / 3_Jackdaws</t>
  </si>
  <si>
    <t>Geico</t>
  </si>
  <si>
    <t>Finish June 2021</t>
  </si>
  <si>
    <t>1330 / 21 payments / $64</t>
  </si>
  <si>
    <t>fidelity.com</t>
  </si>
  <si>
    <t>https://www.marcus.com/us/en/login</t>
  </si>
  <si>
    <t>chriswade2018 / 5@Jackdaws</t>
  </si>
  <si>
    <t>TD Auto Finance</t>
  </si>
  <si>
    <t>www.tdautofinance.com</t>
  </si>
  <si>
    <t>christopherwade1 / Theratrace4</t>
  </si>
  <si>
    <t>https://concordhospital.paymyhealthbill.com/quickpay</t>
  </si>
  <si>
    <t>Oculus</t>
  </si>
  <si>
    <t>Prodigy Game</t>
  </si>
  <si>
    <t>Buffer
IN</t>
  </si>
  <si>
    <t>Buffer
Out</t>
  </si>
  <si>
    <t>Buffer
BALANCE</t>
  </si>
  <si>
    <t>christopherwade1 / 3_PasswordsLater</t>
  </si>
  <si>
    <t>https://mysuperioraccountlogin.com/Account/Login?ReturnUrl=%2F</t>
  </si>
  <si>
    <t>https://mysuperioraccountlogin.com/Account/Login?ReturnUrl=%2F cwadehome@yahoo.com / 3_Jackdaws</t>
  </si>
  <si>
    <t>Superior Plus Propane</t>
  </si>
  <si>
    <t>christopherwade1 / 3Jackdaws</t>
  </si>
  <si>
    <t>christopherwade1 / Cooper_Pass@1029</t>
  </si>
  <si>
    <t>*96.83</t>
  </si>
  <si>
    <t>Grand Total</t>
  </si>
  <si>
    <t>Microsoft Network</t>
  </si>
  <si>
    <t>Groceries</t>
  </si>
  <si>
    <t>To Buffer</t>
  </si>
  <si>
    <t>Enter Payed to</t>
  </si>
  <si>
    <t>What</t>
  </si>
  <si>
    <t>Bill 1</t>
  </si>
  <si>
    <t>Bill 2</t>
  </si>
  <si>
    <t>Bill 3</t>
  </si>
  <si>
    <t>Bill 4</t>
  </si>
  <si>
    <t>Bill 5</t>
  </si>
  <si>
    <t>Bill 6</t>
  </si>
  <si>
    <t>Bill 7</t>
  </si>
  <si>
    <t>Bill 8</t>
  </si>
  <si>
    <t>Bill 9</t>
  </si>
  <si>
    <t>Bill 10</t>
  </si>
  <si>
    <t>Bill 11</t>
  </si>
  <si>
    <t>Bill 12</t>
  </si>
  <si>
    <t>Bill 13</t>
  </si>
  <si>
    <t>Bill 14</t>
  </si>
  <si>
    <t>Bill 15</t>
  </si>
  <si>
    <t>Bill 16</t>
  </si>
  <si>
    <t>Bill 17</t>
  </si>
  <si>
    <t>Bill 18</t>
  </si>
  <si>
    <t>Gas 1</t>
  </si>
  <si>
    <t>Gas 2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</si>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</sst>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3" formatCode="_(* #,##0.00_);_(* \(#,##0.00\);_(* &quot;-&quot;??_);_(@_)"/>
    <numFmt numFmtId="164" formatCode="m/d/yy;@"/>
    <numFmt numFmtId="165" formatCode="mmm\ yyyy"/>
    <numFmt numFmtId="166" formatCode="m/d;@"/>
    <numFmt numFmtId="167" formatCode="m/yyyy"/>
  </numFmts>
  <fonts count="4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indexed="60"/>
      <name val="Calibri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0"/>
      <color rgb="FFFF0000"/>
      <name val="Arial"/>
      <family val="2"/>
    </font>
    <font>
      <b/>
      <sz val="10"/>
      <color rgb="FF00B050"/>
      <name val="Arial"/>
      <family val="2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2"/>
      <name val="Arial"/>
      <family val="2"/>
    </font>
    <font>
      <sz val="11"/>
      <name val="Arial"/>
      <family val="2"/>
    </font>
    <font>
      <sz val="10"/>
      <name val="Calibri"/>
      <family val="2"/>
      <scheme val="minor"/>
    </font>
    <font>
      <b/>
      <sz val="18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sz val="8"/>
      <color theme="1"/>
      <name val="Arial"/>
      <family val="2"/>
    </font>
    <font>
      <sz val="8"/>
      <color rgb="FF333333"/>
      <name val="Arial"/>
      <family val="2"/>
    </font>
    <font>
      <b/>
      <sz val="10"/>
      <name val="Calibri"/>
      <family val="2"/>
      <scheme val="minor"/>
    </font>
    <font>
      <sz val="10"/>
      <color rgb="FF333333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rgb="FF92D050"/>
      <name val="Arial"/>
      <family val="2"/>
    </font>
    <font>
      <sz val="8"/>
      <name val="Calibri"/>
      <family val="2"/>
      <scheme val="minor"/>
    </font>
    <font>
      <sz val="14"/>
      <name val="Calibri"/>
      <family val="2"/>
      <scheme val="minor"/>
    </font>
    <font>
      <sz val="14"/>
      <color theme="0"/>
      <name val="Calibri"/>
      <family val="2"/>
      <scheme val="minor"/>
    </font>
    <font>
      <b/>
      <i/>
      <sz val="18"/>
      <color rgb="FF00B05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3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3" fillId="4" borderId="0" applyNumberFormat="0" applyBorder="0" applyAlignment="0" applyProtection="0"/>
    <xf numFmtId="0" fontId="10" fillId="0" borderId="0"/>
  </cellStyleXfs>
  <cellXfs count="373">
    <xf numFmtId="0" fontId="0" fillId="0" borderId="0" xfId="0"/>
    <xf numFmtId="2" fontId="5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right" vertical="center" wrapText="1"/>
    </xf>
    <xf numFmtId="2" fontId="5" fillId="0" borderId="0" xfId="0" quotePrefix="1" applyNumberFormat="1" applyFont="1" applyAlignment="1">
      <alignment horizontal="right"/>
    </xf>
    <xf numFmtId="2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right" vertical="center"/>
    </xf>
    <xf numFmtId="2" fontId="7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 wrapText="1"/>
    </xf>
    <xf numFmtId="2" fontId="6" fillId="0" borderId="0" xfId="0" applyNumberFormat="1" applyFont="1" applyAlignment="1">
      <alignment vertical="center"/>
    </xf>
    <xf numFmtId="2" fontId="5" fillId="0" borderId="0" xfId="0" applyNumberFormat="1" applyFont="1" applyAlignment="1">
      <alignment vertical="center"/>
    </xf>
    <xf numFmtId="2" fontId="7" fillId="0" borderId="0" xfId="0" applyNumberFormat="1" applyFont="1" applyAlignment="1">
      <alignment vertical="center"/>
    </xf>
    <xf numFmtId="2" fontId="7" fillId="0" borderId="0" xfId="0" applyNumberFormat="1" applyFont="1" applyAlignment="1">
      <alignment horizontal="center"/>
    </xf>
    <xf numFmtId="2" fontId="5" fillId="0" borderId="0" xfId="0" applyNumberFormat="1" applyFont="1"/>
    <xf numFmtId="1" fontId="6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4" fontId="5" fillId="0" borderId="0" xfId="0" applyNumberFormat="1" applyFont="1"/>
    <xf numFmtId="2" fontId="6" fillId="0" borderId="0" xfId="0" applyNumberFormat="1" applyFont="1" applyAlignment="1">
      <alignment horizontal="right" vertical="center" wrapText="1"/>
    </xf>
    <xf numFmtId="2" fontId="6" fillId="0" borderId="0" xfId="0" applyNumberFormat="1" applyFont="1" applyAlignment="1">
      <alignment vertical="center" wrapText="1"/>
    </xf>
    <xf numFmtId="2" fontId="9" fillId="0" borderId="0" xfId="0" applyNumberFormat="1" applyFont="1" applyAlignment="1">
      <alignment horizontal="center" vertical="center" wrapText="1"/>
    </xf>
    <xf numFmtId="2" fontId="5" fillId="0" borderId="0" xfId="0" applyNumberFormat="1" applyFont="1" applyAlignment="1">
      <alignment horizontal="left" vertical="center"/>
    </xf>
    <xf numFmtId="2" fontId="5" fillId="0" borderId="0" xfId="0" applyNumberFormat="1" applyFont="1" applyAlignment="1">
      <alignment horizontal="left" vertical="center" wrapText="1"/>
    </xf>
    <xf numFmtId="2" fontId="8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center" vertical="center" wrapText="1"/>
    </xf>
    <xf numFmtId="2" fontId="9" fillId="0" borderId="0" xfId="0" applyNumberFormat="1" applyFont="1" applyAlignment="1">
      <alignment vertical="center"/>
    </xf>
    <xf numFmtId="2" fontId="5" fillId="0" borderId="0" xfId="0" quotePrefix="1" applyNumberFormat="1" applyFont="1" applyAlignment="1">
      <alignment horizontal="left"/>
    </xf>
    <xf numFmtId="164" fontId="6" fillId="0" borderId="0" xfId="0" applyNumberFormat="1" applyFont="1" applyAlignment="1">
      <alignment horizontal="center" vertical="center"/>
    </xf>
    <xf numFmtId="164" fontId="5" fillId="0" borderId="0" xfId="0" applyNumberFormat="1" applyFont="1"/>
    <xf numFmtId="0" fontId="11" fillId="0" borderId="0" xfId="1" applyAlignment="1">
      <alignment horizontal="center"/>
    </xf>
    <xf numFmtId="0" fontId="14" fillId="0" borderId="2" xfId="1" applyFont="1" applyBorder="1" applyAlignment="1">
      <alignment horizontal="center" vertical="center"/>
    </xf>
    <xf numFmtId="0" fontId="14" fillId="0" borderId="3" xfId="1" applyFont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0" fontId="14" fillId="0" borderId="5" xfId="1" applyFont="1" applyBorder="1" applyAlignment="1">
      <alignment horizontal="center" vertical="center"/>
    </xf>
    <xf numFmtId="0" fontId="11" fillId="0" borderId="0" xfId="1"/>
    <xf numFmtId="0" fontId="11" fillId="0" borderId="7" xfId="1" applyBorder="1" applyAlignment="1">
      <alignment horizontal="center"/>
    </xf>
    <xf numFmtId="0" fontId="11" fillId="0" borderId="8" xfId="1" applyBorder="1" applyAlignment="1">
      <alignment horizontal="center"/>
    </xf>
    <xf numFmtId="0" fontId="11" fillId="0" borderId="9" xfId="1" applyBorder="1" applyAlignment="1">
      <alignment horizontal="center"/>
    </xf>
    <xf numFmtId="0" fontId="11" fillId="0" borderId="10" xfId="1" applyBorder="1" applyAlignment="1">
      <alignment horizontal="center"/>
    </xf>
    <xf numFmtId="0" fontId="11" fillId="0" borderId="11" xfId="1" applyBorder="1" applyAlignment="1">
      <alignment horizontal="center"/>
    </xf>
    <xf numFmtId="0" fontId="11" fillId="0" borderId="12" xfId="1" applyBorder="1" applyAlignment="1">
      <alignment horizontal="center"/>
    </xf>
    <xf numFmtId="165" fontId="11" fillId="0" borderId="7" xfId="1" applyNumberFormat="1" applyBorder="1" applyAlignment="1">
      <alignment horizontal="center"/>
    </xf>
    <xf numFmtId="165" fontId="11" fillId="0" borderId="12" xfId="1" applyNumberFormat="1" applyBorder="1" applyAlignment="1">
      <alignment horizontal="center"/>
    </xf>
    <xf numFmtId="165" fontId="11" fillId="0" borderId="9" xfId="1" applyNumberFormat="1" applyBorder="1" applyAlignment="1">
      <alignment horizontal="center"/>
    </xf>
    <xf numFmtId="0" fontId="12" fillId="0" borderId="13" xfId="2" applyBorder="1" applyAlignment="1" applyProtection="1"/>
    <xf numFmtId="0" fontId="11" fillId="0" borderId="9" xfId="1" quotePrefix="1" applyBorder="1" applyAlignment="1">
      <alignment horizontal="center"/>
    </xf>
    <xf numFmtId="0" fontId="11" fillId="0" borderId="9" xfId="2" quotePrefix="1" applyFont="1" applyBorder="1" applyAlignment="1" applyProtection="1">
      <alignment horizontal="center"/>
    </xf>
    <xf numFmtId="0" fontId="11" fillId="0" borderId="9" xfId="2" applyFont="1" applyBorder="1" applyAlignment="1" applyProtection="1">
      <alignment horizontal="center"/>
    </xf>
    <xf numFmtId="0" fontId="11" fillId="0" borderId="14" xfId="1" applyBorder="1" applyAlignment="1">
      <alignment horizontal="center"/>
    </xf>
    <xf numFmtId="4" fontId="11" fillId="0" borderId="13" xfId="1" applyNumberFormat="1" applyBorder="1" applyAlignment="1">
      <alignment horizontal="center"/>
    </xf>
    <xf numFmtId="4" fontId="11" fillId="3" borderId="13" xfId="1" applyNumberFormat="1" applyFill="1" applyBorder="1" applyAlignment="1">
      <alignment horizontal="center"/>
    </xf>
    <xf numFmtId="4" fontId="11" fillId="0" borderId="9" xfId="1" applyNumberFormat="1" applyBorder="1" applyAlignment="1">
      <alignment horizontal="center"/>
    </xf>
    <xf numFmtId="4" fontId="11" fillId="3" borderId="9" xfId="1" applyNumberFormat="1" applyFill="1" applyBorder="1" applyAlignment="1">
      <alignment horizontal="center"/>
    </xf>
    <xf numFmtId="4" fontId="11" fillId="0" borderId="14" xfId="1" applyNumberFormat="1" applyBorder="1" applyAlignment="1">
      <alignment horizontal="center"/>
    </xf>
    <xf numFmtId="0" fontId="11" fillId="0" borderId="13" xfId="1" applyBorder="1"/>
    <xf numFmtId="0" fontId="11" fillId="0" borderId="15" xfId="1" applyBorder="1" applyAlignment="1">
      <alignment horizontal="center"/>
    </xf>
    <xf numFmtId="4" fontId="11" fillId="2" borderId="13" xfId="1" applyNumberFormat="1" applyFill="1" applyBorder="1" applyAlignment="1">
      <alignment horizontal="center"/>
    </xf>
    <xf numFmtId="0" fontId="11" fillId="0" borderId="15" xfId="2" applyFont="1" applyBorder="1" applyAlignment="1" applyProtection="1">
      <alignment horizontal="center"/>
    </xf>
    <xf numFmtId="0" fontId="12" fillId="0" borderId="15" xfId="2" applyBorder="1" applyAlignment="1" applyProtection="1">
      <alignment horizontal="center"/>
    </xf>
    <xf numFmtId="0" fontId="11" fillId="0" borderId="16" xfId="1" applyBorder="1"/>
    <xf numFmtId="0" fontId="11" fillId="0" borderId="17" xfId="1" applyBorder="1" applyAlignment="1">
      <alignment horizontal="center"/>
    </xf>
    <xf numFmtId="0" fontId="11" fillId="0" borderId="18" xfId="1" applyBorder="1" applyAlignment="1">
      <alignment horizontal="center"/>
    </xf>
    <xf numFmtId="0" fontId="11" fillId="0" borderId="19" xfId="1" applyBorder="1" applyAlignment="1">
      <alignment horizontal="center"/>
    </xf>
    <xf numFmtId="4" fontId="11" fillId="0" borderId="16" xfId="1" applyNumberFormat="1" applyBorder="1" applyAlignment="1">
      <alignment horizontal="center"/>
    </xf>
    <xf numFmtId="4" fontId="11" fillId="0" borderId="19" xfId="1" applyNumberFormat="1" applyBorder="1" applyAlignment="1">
      <alignment horizontal="center"/>
    </xf>
    <xf numFmtId="4" fontId="11" fillId="0" borderId="18" xfId="1" applyNumberFormat="1" applyBorder="1" applyAlignment="1">
      <alignment horizontal="center"/>
    </xf>
    <xf numFmtId="0" fontId="11" fillId="0" borderId="20" xfId="1" applyBorder="1" applyAlignment="1">
      <alignment vertical="center"/>
    </xf>
    <xf numFmtId="0" fontId="11" fillId="0" borderId="21" xfId="1" applyBorder="1" applyAlignment="1">
      <alignment horizontal="center" vertical="center"/>
    </xf>
    <xf numFmtId="0" fontId="11" fillId="0" borderId="22" xfId="1" applyBorder="1" applyAlignment="1">
      <alignment horizontal="center" vertical="center"/>
    </xf>
    <xf numFmtId="0" fontId="11" fillId="0" borderId="23" xfId="1" applyBorder="1" applyAlignment="1">
      <alignment horizontal="center" vertical="center"/>
    </xf>
    <xf numFmtId="4" fontId="11" fillId="0" borderId="20" xfId="1" applyNumberFormat="1" applyBorder="1" applyAlignment="1">
      <alignment horizontal="center" vertical="center"/>
    </xf>
    <xf numFmtId="4" fontId="11" fillId="0" borderId="23" xfId="1" applyNumberFormat="1" applyBorder="1" applyAlignment="1">
      <alignment horizontal="center" vertical="center"/>
    </xf>
    <xf numFmtId="4" fontId="11" fillId="0" borderId="22" xfId="1" applyNumberFormat="1" applyBorder="1" applyAlignment="1">
      <alignment horizontal="center" vertical="center"/>
    </xf>
    <xf numFmtId="0" fontId="11" fillId="0" borderId="0" xfId="1" applyAlignment="1">
      <alignment horizontal="right"/>
    </xf>
    <xf numFmtId="0" fontId="14" fillId="0" borderId="0" xfId="1" applyFont="1" applyAlignment="1">
      <alignment horizontal="center"/>
    </xf>
    <xf numFmtId="0" fontId="11" fillId="0" borderId="0" xfId="2" applyFont="1" applyAlignment="1" applyProtection="1">
      <alignment horizontal="right"/>
    </xf>
    <xf numFmtId="0" fontId="11" fillId="0" borderId="0" xfId="2" applyFont="1" applyAlignment="1" applyProtection="1">
      <alignment horizontal="center"/>
    </xf>
    <xf numFmtId="4" fontId="11" fillId="0" borderId="0" xfId="1" applyNumberFormat="1" applyAlignment="1">
      <alignment horizontal="center"/>
    </xf>
    <xf numFmtId="0" fontId="15" fillId="0" borderId="0" xfId="4" applyFont="1"/>
    <xf numFmtId="0" fontId="15" fillId="0" borderId="0" xfId="4" applyFont="1" applyAlignment="1">
      <alignment horizontal="right"/>
    </xf>
    <xf numFmtId="0" fontId="16" fillId="0" borderId="0" xfId="2" applyFont="1" applyAlignment="1" applyProtection="1">
      <alignment horizontal="right" vertical="center"/>
    </xf>
    <xf numFmtId="4" fontId="11" fillId="0" borderId="0" xfId="1" applyNumberFormat="1"/>
    <xf numFmtId="0" fontId="12" fillId="0" borderId="0" xfId="2" applyAlignment="1" applyProtection="1">
      <alignment horizontal="center"/>
    </xf>
    <xf numFmtId="0" fontId="14" fillId="0" borderId="0" xfId="1" applyFont="1"/>
    <xf numFmtId="0" fontId="12" fillId="0" borderId="0" xfId="2" applyAlignment="1" applyProtection="1"/>
    <xf numFmtId="4" fontId="11" fillId="0" borderId="30" xfId="1" applyNumberFormat="1" applyBorder="1" applyAlignment="1">
      <alignment horizontal="center" vertical="center"/>
    </xf>
    <xf numFmtId="0" fontId="11" fillId="0" borderId="15" xfId="1" applyBorder="1" applyAlignment="1">
      <alignment horizontal="center" vertical="center"/>
    </xf>
    <xf numFmtId="4" fontId="19" fillId="0" borderId="15" xfId="1" applyNumberFormat="1" applyFont="1" applyBorder="1" applyAlignment="1">
      <alignment horizontal="center" vertical="center"/>
    </xf>
    <xf numFmtId="2" fontId="20" fillId="0" borderId="0" xfId="0" applyNumberFormat="1" applyFont="1" applyAlignment="1">
      <alignment horizontal="right" vertical="center" wrapText="1"/>
    </xf>
    <xf numFmtId="4" fontId="11" fillId="3" borderId="0" xfId="1" applyNumberFormat="1" applyFill="1" applyAlignment="1">
      <alignment horizontal="center" vertical="center"/>
    </xf>
    <xf numFmtId="0" fontId="21" fillId="0" borderId="0" xfId="0" applyFont="1"/>
    <xf numFmtId="14" fontId="6" fillId="3" borderId="0" xfId="0" applyNumberFormat="1" applyFont="1" applyFill="1" applyAlignment="1">
      <alignment horizontal="center" vertical="center"/>
    </xf>
    <xf numFmtId="2" fontId="6" fillId="3" borderId="0" xfId="0" applyNumberFormat="1" applyFont="1" applyFill="1" applyAlignment="1">
      <alignment vertical="center"/>
    </xf>
    <xf numFmtId="2" fontId="6" fillId="3" borderId="0" xfId="0" applyNumberFormat="1" applyFont="1" applyFill="1" applyAlignment="1">
      <alignment horizontal="right" vertical="center" wrapText="1"/>
    </xf>
    <xf numFmtId="14" fontId="6" fillId="5" borderId="0" xfId="0" applyNumberFormat="1" applyFont="1" applyFill="1" applyAlignment="1">
      <alignment horizontal="center" vertical="center"/>
    </xf>
    <xf numFmtId="2" fontId="6" fillId="5" borderId="0" xfId="0" applyNumberFormat="1" applyFont="1" applyFill="1" applyAlignment="1">
      <alignment vertical="center"/>
    </xf>
    <xf numFmtId="2" fontId="6" fillId="5" borderId="0" xfId="0" applyNumberFormat="1" applyFont="1" applyFill="1" applyAlignment="1">
      <alignment horizontal="right" vertical="center" wrapText="1"/>
    </xf>
    <xf numFmtId="4" fontId="11" fillId="2" borderId="9" xfId="1" applyNumberFormat="1" applyFill="1" applyBorder="1" applyAlignment="1">
      <alignment horizontal="center"/>
    </xf>
    <xf numFmtId="1" fontId="22" fillId="0" borderId="0" xfId="0" applyNumberFormat="1" applyFont="1" applyAlignment="1">
      <alignment horizontal="center" vertical="center" wrapText="1"/>
    </xf>
    <xf numFmtId="164" fontId="22" fillId="0" borderId="0" xfId="0" applyNumberFormat="1" applyFont="1" applyAlignment="1">
      <alignment horizontal="center" vertical="center"/>
    </xf>
    <xf numFmtId="2" fontId="22" fillId="0" borderId="0" xfId="0" applyNumberFormat="1" applyFont="1" applyAlignment="1">
      <alignment vertical="center"/>
    </xf>
    <xf numFmtId="2" fontId="22" fillId="0" borderId="0" xfId="0" applyNumberFormat="1" applyFont="1" applyAlignment="1">
      <alignment horizontal="center" vertical="center"/>
    </xf>
    <xf numFmtId="2" fontId="22" fillId="0" borderId="0" xfId="0" applyNumberFormat="1" applyFont="1" applyAlignment="1">
      <alignment horizontal="right" vertical="center"/>
    </xf>
    <xf numFmtId="2" fontId="22" fillId="0" borderId="0" xfId="0" applyNumberFormat="1" applyFont="1" applyAlignment="1">
      <alignment horizontal="center" vertical="center" wrapText="1"/>
    </xf>
    <xf numFmtId="2" fontId="22" fillId="0" borderId="0" xfId="0" applyNumberFormat="1" applyFont="1" applyAlignment="1">
      <alignment horizontal="right" vertical="center" wrapText="1"/>
    </xf>
    <xf numFmtId="2" fontId="21" fillId="0" borderId="0" xfId="0" applyNumberFormat="1" applyFont="1" applyAlignment="1">
      <alignment vertical="center"/>
    </xf>
    <xf numFmtId="1" fontId="23" fillId="0" borderId="0" xfId="0" applyNumberFormat="1" applyFont="1" applyAlignment="1">
      <alignment horizontal="center" vertical="center" wrapText="1"/>
    </xf>
    <xf numFmtId="2" fontId="21" fillId="0" borderId="0" xfId="0" applyNumberFormat="1" applyFont="1" applyAlignment="1">
      <alignment horizontal="center"/>
    </xf>
    <xf numFmtId="2" fontId="21" fillId="0" borderId="0" xfId="0" applyNumberFormat="1" applyFont="1" applyAlignment="1">
      <alignment horizontal="center" vertical="center"/>
    </xf>
    <xf numFmtId="164" fontId="21" fillId="0" borderId="0" xfId="0" applyNumberFormat="1" applyFont="1"/>
    <xf numFmtId="2" fontId="23" fillId="0" borderId="0" xfId="0" applyNumberFormat="1" applyFont="1" applyAlignment="1">
      <alignment vertical="center"/>
    </xf>
    <xf numFmtId="2" fontId="23" fillId="0" borderId="0" xfId="0" applyNumberFormat="1" applyFont="1" applyAlignment="1">
      <alignment horizontal="center"/>
    </xf>
    <xf numFmtId="1" fontId="21" fillId="0" borderId="0" xfId="0" applyNumberFormat="1" applyFont="1" applyAlignment="1">
      <alignment horizontal="center"/>
    </xf>
    <xf numFmtId="2" fontId="21" fillId="0" borderId="0" xfId="0" applyNumberFormat="1" applyFont="1"/>
    <xf numFmtId="2" fontId="21" fillId="0" borderId="0" xfId="0" applyNumberFormat="1" applyFont="1" applyAlignment="1">
      <alignment horizontal="right"/>
    </xf>
    <xf numFmtId="14" fontId="21" fillId="0" borderId="0" xfId="0" applyNumberFormat="1" applyFont="1"/>
    <xf numFmtId="165" fontId="11" fillId="0" borderId="32" xfId="1" applyNumberFormat="1" applyBorder="1" applyAlignment="1">
      <alignment horizontal="center"/>
    </xf>
    <xf numFmtId="4" fontId="11" fillId="0" borderId="8" xfId="1" applyNumberFormat="1" applyBorder="1" applyAlignment="1">
      <alignment horizontal="center"/>
    </xf>
    <xf numFmtId="0" fontId="11" fillId="0" borderId="17" xfId="1" quotePrefix="1" applyBorder="1" applyAlignment="1">
      <alignment horizontal="center"/>
    </xf>
    <xf numFmtId="4" fontId="11" fillId="3" borderId="30" xfId="1" applyNumberFormat="1" applyFill="1" applyBorder="1" applyAlignment="1">
      <alignment horizontal="center" vertical="center"/>
    </xf>
    <xf numFmtId="0" fontId="24" fillId="0" borderId="0" xfId="1" applyFont="1" applyAlignment="1">
      <alignment horizontal="left"/>
    </xf>
    <xf numFmtId="0" fontId="24" fillId="0" borderId="0" xfId="1" quotePrefix="1" applyFont="1" applyAlignment="1">
      <alignment horizontal="center"/>
    </xf>
    <xf numFmtId="16" fontId="24" fillId="0" borderId="0" xfId="1" quotePrefix="1" applyNumberFormat="1" applyFont="1" applyAlignment="1">
      <alignment horizontal="center"/>
    </xf>
    <xf numFmtId="0" fontId="24" fillId="0" borderId="0" xfId="1" applyFont="1" applyAlignment="1">
      <alignment horizontal="center"/>
    </xf>
    <xf numFmtId="4" fontId="11" fillId="3" borderId="14" xfId="1" applyNumberFormat="1" applyFill="1" applyBorder="1" applyAlignment="1">
      <alignment horizontal="center"/>
    </xf>
    <xf numFmtId="4" fontId="11" fillId="3" borderId="8" xfId="1" applyNumberFormat="1" applyFill="1" applyBorder="1" applyAlignment="1">
      <alignment horizontal="center"/>
    </xf>
    <xf numFmtId="4" fontId="11" fillId="3" borderId="33" xfId="1" applyNumberFormat="1" applyFill="1" applyBorder="1" applyAlignment="1">
      <alignment horizontal="center"/>
    </xf>
    <xf numFmtId="164" fontId="21" fillId="0" borderId="0" xfId="0" applyNumberFormat="1" applyFont="1" applyAlignment="1">
      <alignment horizontal="right"/>
    </xf>
    <xf numFmtId="14" fontId="0" fillId="0" borderId="0" xfId="0" applyNumberFormat="1"/>
    <xf numFmtId="0" fontId="11" fillId="2" borderId="15" xfId="1" applyFill="1" applyBorder="1" applyAlignment="1">
      <alignment horizontal="center"/>
    </xf>
    <xf numFmtId="0" fontId="11" fillId="2" borderId="15" xfId="2" applyFont="1" applyFill="1" applyBorder="1" applyAlignment="1" applyProtection="1">
      <alignment horizontal="center"/>
    </xf>
    <xf numFmtId="0" fontId="11" fillId="0" borderId="0" xfId="1" applyAlignment="1">
      <alignment horizontal="left"/>
    </xf>
    <xf numFmtId="0" fontId="11" fillId="0" borderId="7" xfId="1" applyBorder="1"/>
    <xf numFmtId="1" fontId="11" fillId="0" borderId="9" xfId="2" applyNumberFormat="1" applyFont="1" applyBorder="1" applyAlignment="1" applyProtection="1">
      <alignment horizontal="center"/>
    </xf>
    <xf numFmtId="0" fontId="12" fillId="0" borderId="9" xfId="2" applyBorder="1" applyAlignment="1" applyProtection="1">
      <alignment horizontal="center"/>
    </xf>
    <xf numFmtId="0" fontId="12" fillId="0" borderId="9" xfId="2" applyBorder="1" applyAlignment="1" applyProtection="1"/>
    <xf numFmtId="0" fontId="11" fillId="0" borderId="0" xfId="2" applyFont="1" applyAlignment="1" applyProtection="1"/>
    <xf numFmtId="166" fontId="6" fillId="0" borderId="0" xfId="0" applyNumberFormat="1" applyFont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/>
    </xf>
    <xf numFmtId="165" fontId="11" fillId="0" borderId="8" xfId="1" applyNumberFormat="1" applyBorder="1" applyAlignment="1">
      <alignment horizontal="center"/>
    </xf>
    <xf numFmtId="4" fontId="11" fillId="0" borderId="33" xfId="1" applyNumberFormat="1" applyBorder="1" applyAlignment="1">
      <alignment horizontal="center"/>
    </xf>
    <xf numFmtId="4" fontId="11" fillId="0" borderId="36" xfId="1" applyNumberFormat="1" applyBorder="1" applyAlignment="1">
      <alignment horizontal="center" vertical="center"/>
    </xf>
    <xf numFmtId="0" fontId="11" fillId="0" borderId="40" xfId="1" applyBorder="1" applyAlignment="1">
      <alignment horizontal="center"/>
    </xf>
    <xf numFmtId="0" fontId="11" fillId="0" borderId="13" xfId="1" applyBorder="1" applyAlignment="1">
      <alignment horizontal="center"/>
    </xf>
    <xf numFmtId="4" fontId="11" fillId="0" borderId="37" xfId="1" applyNumberFormat="1" applyBorder="1" applyAlignment="1">
      <alignment horizontal="center"/>
    </xf>
    <xf numFmtId="4" fontId="11" fillId="0" borderId="38" xfId="1" applyNumberFormat="1" applyBorder="1" applyAlignment="1">
      <alignment horizontal="center"/>
    </xf>
    <xf numFmtId="4" fontId="11" fillId="0" borderId="39" xfId="1" applyNumberFormat="1" applyBorder="1" applyAlignment="1">
      <alignment horizontal="center"/>
    </xf>
    <xf numFmtId="0" fontId="11" fillId="3" borderId="13" xfId="1" applyFill="1" applyBorder="1" applyAlignment="1">
      <alignment horizontal="center"/>
    </xf>
    <xf numFmtId="2" fontId="21" fillId="0" borderId="0" xfId="0" applyNumberFormat="1" applyFont="1" applyAlignment="1">
      <alignment horizontal="left"/>
    </xf>
    <xf numFmtId="4" fontId="0" fillId="2" borderId="0" xfId="0" applyNumberFormat="1" applyFill="1"/>
    <xf numFmtId="4" fontId="25" fillId="0" borderId="8" xfId="1" applyNumberFormat="1" applyFont="1" applyBorder="1" applyAlignment="1">
      <alignment horizontal="center"/>
    </xf>
    <xf numFmtId="4" fontId="25" fillId="0" borderId="13" xfId="1" applyNumberFormat="1" applyFont="1" applyBorder="1" applyAlignment="1">
      <alignment horizontal="center"/>
    </xf>
    <xf numFmtId="0" fontId="25" fillId="3" borderId="13" xfId="1" applyFont="1" applyFill="1" applyBorder="1" applyAlignment="1">
      <alignment horizontal="center"/>
    </xf>
    <xf numFmtId="4" fontId="25" fillId="3" borderId="13" xfId="1" applyNumberFormat="1" applyFont="1" applyFill="1" applyBorder="1" applyAlignment="1">
      <alignment horizontal="center"/>
    </xf>
    <xf numFmtId="0" fontId="25" fillId="0" borderId="13" xfId="1" applyFont="1" applyBorder="1" applyAlignment="1">
      <alignment horizontal="center"/>
    </xf>
    <xf numFmtId="4" fontId="25" fillId="3" borderId="8" xfId="1" applyNumberFormat="1" applyFont="1" applyFill="1" applyBorder="1" applyAlignment="1">
      <alignment horizontal="center"/>
    </xf>
    <xf numFmtId="2" fontId="5" fillId="3" borderId="0" xfId="0" applyNumberFormat="1" applyFont="1" applyFill="1"/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14" fontId="6" fillId="2" borderId="0" xfId="0" applyNumberFormat="1" applyFont="1" applyFill="1" applyAlignment="1">
      <alignment horizontal="center" vertical="center"/>
    </xf>
    <xf numFmtId="2" fontId="6" fillId="2" borderId="0" xfId="0" applyNumberFormat="1" applyFont="1" applyFill="1" applyAlignment="1">
      <alignment vertical="center"/>
    </xf>
    <xf numFmtId="2" fontId="6" fillId="2" borderId="0" xfId="0" applyNumberFormat="1" applyFont="1" applyFill="1" applyAlignment="1">
      <alignment horizontal="right" vertical="center" wrapText="1"/>
    </xf>
    <xf numFmtId="14" fontId="5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left" vertical="center" wrapText="1"/>
    </xf>
    <xf numFmtId="164" fontId="26" fillId="0" borderId="0" xfId="0" applyNumberFormat="1" applyFont="1"/>
    <xf numFmtId="4" fontId="11" fillId="0" borderId="15" xfId="1" applyNumberFormat="1" applyBorder="1" applyAlignment="1">
      <alignment horizontal="center" vertical="center"/>
    </xf>
    <xf numFmtId="4" fontId="11" fillId="0" borderId="9" xfId="1" applyNumberFormat="1" applyBorder="1" applyAlignment="1">
      <alignment horizontal="center" vertical="center"/>
    </xf>
    <xf numFmtId="0" fontId="11" fillId="0" borderId="9" xfId="1" applyBorder="1" applyAlignment="1">
      <alignment horizontal="center" vertical="center"/>
    </xf>
    <xf numFmtId="4" fontId="11" fillId="0" borderId="8" xfId="1" applyNumberFormat="1" applyBorder="1" applyAlignment="1">
      <alignment horizontal="center" vertical="center"/>
    </xf>
    <xf numFmtId="4" fontId="11" fillId="0" borderId="34" xfId="1" applyNumberFormat="1" applyBorder="1" applyAlignment="1">
      <alignment horizontal="center" vertical="center"/>
    </xf>
    <xf numFmtId="4" fontId="11" fillId="0" borderId="0" xfId="1" applyNumberFormat="1" applyAlignment="1">
      <alignment horizontal="center" vertical="center"/>
    </xf>
    <xf numFmtId="4" fontId="11" fillId="10" borderId="15" xfId="1" applyNumberFormat="1" applyFill="1" applyBorder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1" fillId="0" borderId="0" xfId="1" applyAlignment="1">
      <alignment horizontal="center" vertical="center"/>
    </xf>
    <xf numFmtId="0" fontId="11" fillId="0" borderId="0" xfId="1" applyAlignment="1">
      <alignment vertical="center"/>
    </xf>
    <xf numFmtId="0" fontId="11" fillId="0" borderId="30" xfId="1" applyBorder="1" applyAlignment="1">
      <alignment horizontal="center" vertical="center"/>
    </xf>
    <xf numFmtId="0" fontId="11" fillId="0" borderId="31" xfId="1" applyBorder="1" applyAlignment="1">
      <alignment horizontal="center" vertical="center"/>
    </xf>
    <xf numFmtId="0" fontId="12" fillId="0" borderId="0" xfId="2" applyAlignment="1" applyProtection="1">
      <alignment vertical="center"/>
    </xf>
    <xf numFmtId="4" fontId="11" fillId="0" borderId="31" xfId="1" applyNumberFormat="1" applyBorder="1" applyAlignment="1">
      <alignment horizontal="center" vertical="center"/>
    </xf>
    <xf numFmtId="2" fontId="11" fillId="0" borderId="31" xfId="1" applyNumberFormat="1" applyBorder="1" applyAlignment="1">
      <alignment horizontal="center" vertical="center"/>
    </xf>
    <xf numFmtId="4" fontId="11" fillId="3" borderId="31" xfId="1" applyNumberFormat="1" applyFill="1" applyBorder="1" applyAlignment="1">
      <alignment horizontal="center" vertical="center"/>
    </xf>
    <xf numFmtId="2" fontId="11" fillId="3" borderId="31" xfId="1" applyNumberFormat="1" applyFill="1" applyBorder="1" applyAlignment="1">
      <alignment horizontal="center" vertical="center"/>
    </xf>
    <xf numFmtId="0" fontId="11" fillId="0" borderId="0" xfId="1" quotePrefix="1" applyAlignment="1">
      <alignment horizontal="center" vertical="center"/>
    </xf>
    <xf numFmtId="4" fontId="28" fillId="0" borderId="30" xfId="1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1" fillId="2" borderId="0" xfId="1" applyFill="1" applyAlignment="1">
      <alignment horizontal="center" vertical="center"/>
    </xf>
    <xf numFmtId="0" fontId="11" fillId="3" borderId="31" xfId="1" applyFill="1" applyBorder="1" applyAlignment="1">
      <alignment horizontal="center" vertical="center"/>
    </xf>
    <xf numFmtId="0" fontId="11" fillId="3" borderId="30" xfId="1" applyFill="1" applyBorder="1" applyAlignment="1">
      <alignment horizontal="center" vertical="center"/>
    </xf>
    <xf numFmtId="0" fontId="11" fillId="0" borderId="0" xfId="2" applyFont="1" applyAlignment="1" applyProtection="1">
      <alignment vertical="center"/>
    </xf>
    <xf numFmtId="0" fontId="11" fillId="0" borderId="0" xfId="2" applyFont="1" applyAlignment="1" applyProtection="1">
      <alignment horizontal="center" vertical="center"/>
    </xf>
    <xf numFmtId="4" fontId="11" fillId="0" borderId="41" xfId="1" applyNumberFormat="1" applyBorder="1" applyAlignment="1">
      <alignment horizontal="center" vertical="center"/>
    </xf>
    <xf numFmtId="4" fontId="11" fillId="3" borderId="42" xfId="1" applyNumberFormat="1" applyFill="1" applyBorder="1" applyAlignment="1">
      <alignment horizontal="center" vertical="center"/>
    </xf>
    <xf numFmtId="4" fontId="11" fillId="0" borderId="43" xfId="1" applyNumberFormat="1" applyBorder="1" applyAlignment="1">
      <alignment horizontal="center" vertical="center"/>
    </xf>
    <xf numFmtId="0" fontId="11" fillId="3" borderId="0" xfId="1" applyFill="1" applyAlignment="1">
      <alignment horizontal="center" vertical="center"/>
    </xf>
    <xf numFmtId="4" fontId="11" fillId="0" borderId="42" xfId="1" applyNumberFormat="1" applyBorder="1" applyAlignment="1">
      <alignment horizontal="center" vertical="center"/>
    </xf>
    <xf numFmtId="0" fontId="14" fillId="0" borderId="0" xfId="1" applyFont="1" applyAlignment="1">
      <alignment vertical="center"/>
    </xf>
    <xf numFmtId="0" fontId="11" fillId="0" borderId="0" xfId="1" applyAlignment="1">
      <alignment horizontal="right" vertical="center"/>
    </xf>
    <xf numFmtId="4" fontId="11" fillId="9" borderId="25" xfId="1" applyNumberFormat="1" applyFill="1" applyBorder="1" applyAlignment="1">
      <alignment horizontal="center" vertical="center"/>
    </xf>
    <xf numFmtId="0" fontId="24" fillId="0" borderId="0" xfId="1" applyFont="1" applyAlignment="1">
      <alignment vertical="center"/>
    </xf>
    <xf numFmtId="4" fontId="11" fillId="0" borderId="0" xfId="1" applyNumberFormat="1" applyAlignment="1">
      <alignment horizontal="right" vertical="center"/>
    </xf>
    <xf numFmtId="0" fontId="16" fillId="0" borderId="0" xfId="1" applyFont="1" applyAlignment="1">
      <alignment vertical="center"/>
    </xf>
    <xf numFmtId="2" fontId="11" fillId="0" borderId="0" xfId="1" applyNumberFormat="1" applyAlignment="1">
      <alignment horizontal="center" vertical="center"/>
    </xf>
    <xf numFmtId="4" fontId="11" fillId="0" borderId="25" xfId="1" applyNumberFormat="1" applyBorder="1" applyAlignment="1">
      <alignment horizontal="center" vertical="center"/>
    </xf>
    <xf numFmtId="0" fontId="11" fillId="0" borderId="8" xfId="1" applyBorder="1" applyAlignment="1">
      <alignment horizontal="center" vertical="center"/>
    </xf>
    <xf numFmtId="4" fontId="11" fillId="0" borderId="0" xfId="1" applyNumberFormat="1" applyAlignment="1">
      <alignment vertical="center"/>
    </xf>
    <xf numFmtId="4" fontId="11" fillId="6" borderId="0" xfId="1" applyNumberFormat="1" applyFill="1" applyAlignment="1">
      <alignment horizontal="center" vertical="center"/>
    </xf>
    <xf numFmtId="0" fontId="0" fillId="0" borderId="0" xfId="0" applyAlignment="1">
      <alignment vertical="center"/>
    </xf>
    <xf numFmtId="2" fontId="11" fillId="3" borderId="0" xfId="1" applyNumberFormat="1" applyFill="1" applyAlignment="1">
      <alignment horizontal="center" vertical="center"/>
    </xf>
    <xf numFmtId="4" fontId="11" fillId="7" borderId="0" xfId="1" applyNumberFormat="1" applyFill="1" applyAlignment="1">
      <alignment horizontal="center" vertical="center"/>
    </xf>
    <xf numFmtId="0" fontId="3" fillId="0" borderId="0" xfId="0" applyFont="1" applyAlignment="1">
      <alignment vertical="center"/>
    </xf>
    <xf numFmtId="4" fontId="28" fillId="8" borderId="0" xfId="1" applyNumberFormat="1" applyFont="1" applyFill="1" applyAlignment="1">
      <alignment horizontal="center" vertical="center"/>
    </xf>
    <xf numFmtId="4" fontId="18" fillId="0" borderId="25" xfId="1" applyNumberFormat="1" applyFont="1" applyBorder="1" applyAlignment="1">
      <alignment horizontal="center" vertical="center"/>
    </xf>
    <xf numFmtId="4" fontId="18" fillId="0" borderId="0" xfId="1" applyNumberFormat="1" applyFont="1" applyAlignment="1">
      <alignment horizontal="center" vertical="center"/>
    </xf>
    <xf numFmtId="4" fontId="19" fillId="0" borderId="34" xfId="1" applyNumberFormat="1" applyFont="1" applyBorder="1" applyAlignment="1">
      <alignment horizontal="center" vertical="center"/>
    </xf>
    <xf numFmtId="4" fontId="19" fillId="0" borderId="0" xfId="1" applyNumberFormat="1" applyFont="1" applyAlignment="1">
      <alignment horizontal="center" vertical="center"/>
    </xf>
    <xf numFmtId="0" fontId="30" fillId="0" borderId="0" xfId="0" applyFont="1" applyAlignment="1">
      <alignment horizontal="left"/>
    </xf>
    <xf numFmtId="0" fontId="31" fillId="0" borderId="0" xfId="0" quotePrefix="1" applyFont="1" applyAlignment="1">
      <alignment horizontal="left"/>
    </xf>
    <xf numFmtId="0" fontId="30" fillId="0" borderId="0" xfId="0" quotePrefix="1" applyFont="1" applyAlignment="1">
      <alignment horizontal="left"/>
    </xf>
    <xf numFmtId="4" fontId="11" fillId="9" borderId="26" xfId="1" applyNumberFormat="1" applyFill="1" applyBorder="1" applyAlignment="1">
      <alignment horizontal="center" vertical="center"/>
    </xf>
    <xf numFmtId="0" fontId="11" fillId="0" borderId="34" xfId="1" applyBorder="1" applyAlignment="1">
      <alignment horizontal="center" vertical="center"/>
    </xf>
    <xf numFmtId="0" fontId="11" fillId="0" borderId="41" xfId="1" applyBorder="1" applyAlignment="1">
      <alignment horizontal="center" vertical="center"/>
    </xf>
    <xf numFmtId="0" fontId="11" fillId="0" borderId="4" xfId="1" applyBorder="1" applyAlignment="1">
      <alignment horizontal="center" vertical="center"/>
    </xf>
    <xf numFmtId="4" fontId="11" fillId="10" borderId="9" xfId="1" applyNumberFormat="1" applyFill="1" applyBorder="1" applyAlignment="1">
      <alignment horizontal="center" vertical="center"/>
    </xf>
    <xf numFmtId="4" fontId="11" fillId="0" borderId="0" xfId="4" applyNumberFormat="1" applyFont="1" applyAlignment="1">
      <alignment vertical="center"/>
    </xf>
    <xf numFmtId="14" fontId="11" fillId="0" borderId="30" xfId="1" applyNumberFormat="1" applyBorder="1" applyAlignment="1">
      <alignment horizontal="center" vertical="center"/>
    </xf>
    <xf numFmtId="0" fontId="21" fillId="0" borderId="0" xfId="0" quotePrefix="1" applyFont="1" applyAlignment="1">
      <alignment horizontal="left"/>
    </xf>
    <xf numFmtId="0" fontId="21" fillId="0" borderId="0" xfId="0" applyFont="1" applyAlignment="1">
      <alignment vertical="center" wrapText="1"/>
    </xf>
    <xf numFmtId="8" fontId="21" fillId="0" borderId="0" xfId="0" applyNumberFormat="1" applyFont="1" applyAlignment="1">
      <alignment vertical="center" wrapText="1"/>
    </xf>
    <xf numFmtId="14" fontId="21" fillId="0" borderId="0" xfId="0" applyNumberFormat="1" applyFont="1" applyAlignment="1">
      <alignment vertical="center" wrapText="1"/>
    </xf>
    <xf numFmtId="2" fontId="32" fillId="0" borderId="0" xfId="0" applyNumberFormat="1" applyFont="1" applyAlignment="1">
      <alignment horizontal="center" vertical="center" wrapText="1"/>
    </xf>
    <xf numFmtId="2" fontId="26" fillId="0" borderId="0" xfId="0" applyNumberFormat="1" applyFont="1" applyAlignment="1">
      <alignment horizontal="center" vertical="center" wrapText="1"/>
    </xf>
    <xf numFmtId="2" fontId="26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2" fillId="0" borderId="0" xfId="2" applyAlignment="1" applyProtection="1">
      <alignment horizontal="center" vertical="center"/>
    </xf>
    <xf numFmtId="2" fontId="22" fillId="0" borderId="0" xfId="0" applyNumberFormat="1" applyFont="1" applyAlignment="1">
      <alignment horizontal="right"/>
    </xf>
    <xf numFmtId="43" fontId="11" fillId="3" borderId="0" xfId="1" applyNumberFormat="1" applyFill="1" applyAlignment="1">
      <alignment horizontal="center" vertical="center"/>
    </xf>
    <xf numFmtId="164" fontId="23" fillId="0" borderId="0" xfId="0" applyNumberFormat="1" applyFont="1" applyAlignment="1">
      <alignment horizontal="right" vertical="center"/>
    </xf>
    <xf numFmtId="2" fontId="21" fillId="0" borderId="27" xfId="0" applyNumberFormat="1" applyFont="1" applyBorder="1" applyAlignment="1">
      <alignment horizontal="right" vertical="center"/>
    </xf>
    <xf numFmtId="2" fontId="21" fillId="0" borderId="0" xfId="0" applyNumberFormat="1" applyFont="1" applyAlignment="1">
      <alignment horizontal="center" vertical="center" wrapText="1"/>
    </xf>
    <xf numFmtId="4" fontId="11" fillId="0" borderId="4" xfId="1" applyNumberFormat="1" applyBorder="1" applyAlignment="1">
      <alignment horizontal="center" vertical="center"/>
    </xf>
    <xf numFmtId="0" fontId="33" fillId="0" borderId="0" xfId="0" applyFont="1"/>
    <xf numFmtId="0" fontId="11" fillId="5" borderId="0" xfId="1" applyFill="1" applyAlignment="1">
      <alignment horizontal="center" vertical="center"/>
    </xf>
    <xf numFmtId="2" fontId="21" fillId="0" borderId="18" xfId="0" applyNumberFormat="1" applyFont="1" applyBorder="1" applyAlignment="1">
      <alignment horizontal="right"/>
    </xf>
    <xf numFmtId="2" fontId="21" fillId="0" borderId="11" xfId="0" applyNumberFormat="1" applyFont="1" applyBorder="1" applyAlignment="1">
      <alignment horizontal="right"/>
    </xf>
    <xf numFmtId="1" fontId="21" fillId="5" borderId="0" xfId="0" applyNumberFormat="1" applyFont="1" applyFill="1" applyAlignment="1">
      <alignment horizontal="center"/>
    </xf>
    <xf numFmtId="2" fontId="21" fillId="0" borderId="45" xfId="0" applyNumberFormat="1" applyFont="1" applyBorder="1" applyAlignment="1">
      <alignment horizontal="right"/>
    </xf>
    <xf numFmtId="14" fontId="6" fillId="11" borderId="0" xfId="0" applyNumberFormat="1" applyFont="1" applyFill="1" applyAlignment="1">
      <alignment horizontal="center" vertical="center"/>
    </xf>
    <xf numFmtId="2" fontId="6" fillId="11" borderId="0" xfId="0" applyNumberFormat="1" applyFont="1" applyFill="1" applyAlignment="1">
      <alignment vertical="center"/>
    </xf>
    <xf numFmtId="2" fontId="6" fillId="11" borderId="0" xfId="0" applyNumberFormat="1" applyFont="1" applyFill="1" applyAlignment="1">
      <alignment horizontal="right" vertical="center" wrapText="1"/>
    </xf>
    <xf numFmtId="2" fontId="21" fillId="0" borderId="46" xfId="0" applyNumberFormat="1" applyFont="1" applyBorder="1" applyAlignment="1">
      <alignment horizontal="right"/>
    </xf>
    <xf numFmtId="2" fontId="21" fillId="0" borderId="17" xfId="0" applyNumberFormat="1" applyFont="1" applyBorder="1" applyAlignment="1">
      <alignment horizontal="right"/>
    </xf>
    <xf numFmtId="2" fontId="21" fillId="0" borderId="1" xfId="0" applyNumberFormat="1" applyFont="1" applyBorder="1" applyAlignment="1">
      <alignment horizontal="right"/>
    </xf>
    <xf numFmtId="2" fontId="21" fillId="0" borderId="10" xfId="0" applyNumberFormat="1" applyFont="1" applyBorder="1" applyAlignment="1">
      <alignment horizontal="right"/>
    </xf>
    <xf numFmtId="2" fontId="21" fillId="0" borderId="33" xfId="0" applyNumberFormat="1" applyFont="1" applyBorder="1" applyAlignment="1">
      <alignment horizontal="center"/>
    </xf>
    <xf numFmtId="2" fontId="21" fillId="0" borderId="32" xfId="0" applyNumberFormat="1" applyFont="1" applyBorder="1" applyAlignment="1">
      <alignment horizontal="center"/>
    </xf>
    <xf numFmtId="2" fontId="21" fillId="0" borderId="9" xfId="0" applyNumberFormat="1" applyFont="1" applyBorder="1" applyAlignment="1">
      <alignment horizontal="right"/>
    </xf>
    <xf numFmtId="16" fontId="11" fillId="0" borderId="0" xfId="1" applyNumberFormat="1" applyAlignment="1">
      <alignment vertical="center"/>
    </xf>
    <xf numFmtId="4" fontId="11" fillId="0" borderId="0" xfId="4" applyNumberFormat="1" applyFont="1" applyAlignment="1">
      <alignment horizontal="center" vertical="center"/>
    </xf>
    <xf numFmtId="167" fontId="11" fillId="0" borderId="0" xfId="1" applyNumberFormat="1" applyAlignment="1">
      <alignment horizontal="center" vertical="center"/>
    </xf>
    <xf numFmtId="167" fontId="11" fillId="0" borderId="0" xfId="4" applyNumberFormat="1" applyFont="1" applyAlignment="1">
      <alignment horizontal="center" vertical="center"/>
    </xf>
    <xf numFmtId="167" fontId="11" fillId="0" borderId="30" xfId="1" applyNumberFormat="1" applyBorder="1" applyAlignment="1">
      <alignment horizontal="center" vertical="center"/>
    </xf>
    <xf numFmtId="167" fontId="18" fillId="0" borderId="0" xfId="1" applyNumberFormat="1" applyFont="1" applyAlignment="1">
      <alignment horizontal="center" vertical="center"/>
    </xf>
    <xf numFmtId="167" fontId="19" fillId="0" borderId="0" xfId="1" applyNumberFormat="1" applyFont="1" applyAlignment="1">
      <alignment horizontal="center" vertical="center"/>
    </xf>
    <xf numFmtId="0" fontId="11" fillId="12" borderId="0" xfId="1" applyFill="1" applyAlignment="1">
      <alignment horizontal="center" vertical="center"/>
    </xf>
    <xf numFmtId="167" fontId="11" fillId="12" borderId="0" xfId="1" applyNumberFormat="1" applyFill="1" applyAlignment="1">
      <alignment horizontal="center" vertical="center"/>
    </xf>
    <xf numFmtId="166" fontId="21" fillId="0" borderId="0" xfId="0" applyNumberFormat="1" applyFont="1" applyAlignment="1">
      <alignment horizontal="center"/>
    </xf>
    <xf numFmtId="0" fontId="35" fillId="0" borderId="0" xfId="0" applyFont="1"/>
    <xf numFmtId="4" fontId="11" fillId="2" borderId="31" xfId="1" applyNumberFormat="1" applyFill="1" applyBorder="1" applyAlignment="1">
      <alignment horizontal="center" vertical="center"/>
    </xf>
    <xf numFmtId="0" fontId="11" fillId="13" borderId="0" xfId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14" borderId="0" xfId="1" applyFill="1" applyAlignment="1">
      <alignment vertical="center"/>
    </xf>
    <xf numFmtId="0" fontId="11" fillId="14" borderId="0" xfId="1" applyFill="1" applyAlignment="1">
      <alignment horizontal="center" vertical="center"/>
    </xf>
    <xf numFmtId="0" fontId="12" fillId="0" borderId="0" xfId="2" applyFill="1" applyAlignment="1" applyProtection="1">
      <alignment vertical="center"/>
    </xf>
    <xf numFmtId="4" fontId="11" fillId="5" borderId="30" xfId="1" applyNumberFormat="1" applyFill="1" applyBorder="1" applyAlignment="1">
      <alignment horizontal="center" vertical="center"/>
    </xf>
    <xf numFmtId="2" fontId="23" fillId="0" borderId="0" xfId="0" applyNumberFormat="1" applyFont="1" applyAlignment="1">
      <alignment horizontal="center" vertical="center"/>
    </xf>
    <xf numFmtId="4" fontId="11" fillId="0" borderId="11" xfId="1" applyNumberFormat="1" applyBorder="1" applyAlignment="1">
      <alignment horizontal="center" vertical="center"/>
    </xf>
    <xf numFmtId="0" fontId="14" fillId="0" borderId="29" xfId="1" applyFont="1" applyBorder="1" applyAlignment="1">
      <alignment vertical="center"/>
    </xf>
    <xf numFmtId="0" fontId="14" fillId="0" borderId="28" xfId="1" applyFont="1" applyBorder="1" applyAlignment="1">
      <alignment horizontal="centerContinuous" vertical="center"/>
    </xf>
    <xf numFmtId="0" fontId="14" fillId="0" borderId="24" xfId="1" applyFont="1" applyBorder="1" applyAlignment="1">
      <alignment horizontal="centerContinuous" vertical="center"/>
    </xf>
    <xf numFmtId="0" fontId="14" fillId="0" borderId="29" xfId="1" applyFont="1" applyBorder="1" applyAlignment="1">
      <alignment horizontal="centerContinuous" vertical="center"/>
    </xf>
    <xf numFmtId="0" fontId="11" fillId="0" borderId="30" xfId="1" applyBorder="1" applyAlignment="1">
      <alignment vertical="center"/>
    </xf>
    <xf numFmtId="0" fontId="11" fillId="0" borderId="31" xfId="1" applyBorder="1" applyAlignment="1">
      <alignment vertical="center"/>
    </xf>
    <xf numFmtId="0" fontId="11" fillId="0" borderId="41" xfId="1" applyBorder="1" applyAlignment="1">
      <alignment vertical="center"/>
    </xf>
    <xf numFmtId="0" fontId="11" fillId="0" borderId="42" xfId="1" applyBorder="1" applyAlignment="1">
      <alignment vertical="center"/>
    </xf>
    <xf numFmtId="0" fontId="11" fillId="0" borderId="43" xfId="1" applyBorder="1" applyAlignment="1">
      <alignment vertical="center"/>
    </xf>
    <xf numFmtId="0" fontId="11" fillId="0" borderId="27" xfId="1" applyBorder="1" applyAlignment="1">
      <alignment vertical="center"/>
    </xf>
    <xf numFmtId="0" fontId="11" fillId="0" borderId="25" xfId="1" applyBorder="1" applyAlignment="1">
      <alignment vertical="center"/>
    </xf>
    <xf numFmtId="0" fontId="11" fillId="0" borderId="26" xfId="1" applyBorder="1" applyAlignment="1">
      <alignment vertical="center"/>
    </xf>
    <xf numFmtId="14" fontId="14" fillId="0" borderId="28" xfId="1" applyNumberFormat="1" applyFont="1" applyBorder="1" applyAlignment="1">
      <alignment horizontal="centerContinuous" vertical="center"/>
    </xf>
    <xf numFmtId="14" fontId="14" fillId="0" borderId="24" xfId="1" applyNumberFormat="1" applyFont="1" applyBorder="1" applyAlignment="1">
      <alignment horizontal="centerContinuous" vertical="center"/>
    </xf>
    <xf numFmtId="0" fontId="11" fillId="0" borderId="42" xfId="1" applyBorder="1" applyAlignment="1">
      <alignment horizontal="center" vertical="center"/>
    </xf>
    <xf numFmtId="0" fontId="11" fillId="0" borderId="43" xfId="1" applyBorder="1" applyAlignment="1">
      <alignment horizontal="center" vertical="center"/>
    </xf>
    <xf numFmtId="0" fontId="11" fillId="0" borderId="27" xfId="1" applyBorder="1" applyAlignment="1">
      <alignment horizontal="center" vertical="center"/>
    </xf>
    <xf numFmtId="0" fontId="11" fillId="0" borderId="25" xfId="1" applyBorder="1" applyAlignment="1">
      <alignment horizontal="center" vertical="center"/>
    </xf>
    <xf numFmtId="0" fontId="11" fillId="0" borderId="26" xfId="1" applyBorder="1" applyAlignment="1">
      <alignment horizontal="center" vertical="center"/>
    </xf>
    <xf numFmtId="14" fontId="11" fillId="0" borderId="24" xfId="1" applyNumberFormat="1" applyBorder="1" applyAlignment="1">
      <alignment horizontal="centerContinuous" vertical="center"/>
    </xf>
    <xf numFmtId="14" fontId="11" fillId="0" borderId="29" xfId="1" applyNumberFormat="1" applyBorder="1" applyAlignment="1">
      <alignment horizontal="centerContinuous" vertical="center"/>
    </xf>
    <xf numFmtId="0" fontId="11" fillId="3" borderId="42" xfId="1" applyFill="1" applyBorder="1" applyAlignment="1">
      <alignment horizontal="center" vertical="center"/>
    </xf>
    <xf numFmtId="0" fontId="11" fillId="0" borderId="24" xfId="1" applyBorder="1" applyAlignment="1">
      <alignment horizontal="centerContinuous" vertical="center"/>
    </xf>
    <xf numFmtId="0" fontId="11" fillId="0" borderId="29" xfId="1" applyBorder="1" applyAlignment="1">
      <alignment horizontal="centerContinuous" vertical="center"/>
    </xf>
    <xf numFmtId="0" fontId="11" fillId="3" borderId="30" xfId="1" applyFill="1" applyBorder="1" applyAlignment="1">
      <alignment vertical="center"/>
    </xf>
    <xf numFmtId="0" fontId="11" fillId="3" borderId="0" xfId="1" applyFill="1" applyAlignment="1">
      <alignment vertical="center"/>
    </xf>
    <xf numFmtId="0" fontId="11" fillId="3" borderId="31" xfId="1" applyFill="1" applyBorder="1" applyAlignment="1">
      <alignment vertical="center"/>
    </xf>
    <xf numFmtId="0" fontId="11" fillId="0" borderId="47" xfId="1" applyBorder="1" applyAlignment="1">
      <alignment vertical="center"/>
    </xf>
    <xf numFmtId="14" fontId="14" fillId="0" borderId="47" xfId="1" applyNumberFormat="1" applyFont="1" applyBorder="1" applyAlignment="1">
      <alignment vertical="center"/>
    </xf>
    <xf numFmtId="14" fontId="14" fillId="0" borderId="0" xfId="1" applyNumberFormat="1" applyFont="1" applyAlignment="1">
      <alignment vertical="center"/>
    </xf>
    <xf numFmtId="49" fontId="27" fillId="0" borderId="0" xfId="1" applyNumberFormat="1" applyFont="1" applyAlignment="1">
      <alignment horizontal="center" vertical="center"/>
    </xf>
    <xf numFmtId="49" fontId="14" fillId="0" borderId="0" xfId="1" applyNumberFormat="1" applyFont="1" applyAlignment="1">
      <alignment horizontal="center" vertical="center"/>
    </xf>
    <xf numFmtId="49" fontId="14" fillId="0" borderId="0" xfId="1" applyNumberFormat="1" applyFont="1" applyAlignment="1">
      <alignment horizontal="right" vertical="center"/>
    </xf>
    <xf numFmtId="14" fontId="36" fillId="15" borderId="0" xfId="0" applyNumberFormat="1" applyFont="1" applyFill="1" applyAlignment="1">
      <alignment vertical="center"/>
    </xf>
    <xf numFmtId="14" fontId="36" fillId="12" borderId="0" xfId="0" applyNumberFormat="1" applyFont="1" applyFill="1" applyAlignment="1">
      <alignment vertical="center"/>
    </xf>
    <xf numFmtId="14" fontId="36" fillId="12" borderId="47" xfId="0" applyNumberFormat="1" applyFont="1" applyFill="1" applyBorder="1" applyAlignment="1">
      <alignment vertical="center"/>
    </xf>
    <xf numFmtId="0" fontId="37" fillId="0" borderId="0" xfId="1" applyFont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11" fillId="0" borderId="47" xfId="1" applyBorder="1" applyAlignment="1">
      <alignment horizontal="right" vertical="center"/>
    </xf>
    <xf numFmtId="4" fontId="20" fillId="2" borderId="0" xfId="0" applyNumberFormat="1" applyFont="1" applyFill="1" applyAlignment="1">
      <alignment vertical="center"/>
    </xf>
    <xf numFmtId="4" fontId="39" fillId="3" borderId="44" xfId="0" applyNumberFormat="1" applyFont="1" applyFill="1" applyBorder="1"/>
    <xf numFmtId="2" fontId="40" fillId="8" borderId="26" xfId="0" applyNumberFormat="1" applyFont="1" applyFill="1" applyBorder="1" applyAlignment="1">
      <alignment horizontal="right" vertical="center"/>
    </xf>
    <xf numFmtId="2" fontId="40" fillId="0" borderId="0" xfId="0" quotePrefix="1" applyNumberFormat="1" applyFont="1" applyAlignment="1">
      <alignment vertical="center"/>
    </xf>
    <xf numFmtId="4" fontId="41" fillId="0" borderId="0" xfId="0" applyNumberFormat="1" applyFont="1" applyAlignment="1">
      <alignment horizontal="center" vertical="center" wrapText="1"/>
    </xf>
    <xf numFmtId="4" fontId="11" fillId="0" borderId="15" xfId="4" applyNumberFormat="1" applyFont="1" applyBorder="1" applyAlignment="1">
      <alignment horizontal="center" vertical="center"/>
    </xf>
    <xf numFmtId="4" fontId="11" fillId="0" borderId="9" xfId="4" applyNumberFormat="1" applyFont="1" applyBorder="1" applyAlignment="1">
      <alignment horizontal="center" vertical="center"/>
    </xf>
    <xf numFmtId="4" fontId="11" fillId="0" borderId="8" xfId="4" applyNumberFormat="1" applyFont="1" applyBorder="1" applyAlignment="1">
      <alignment horizontal="center" vertical="center"/>
    </xf>
    <xf numFmtId="4" fontId="11" fillId="0" borderId="0" xfId="4" applyNumberFormat="1" applyFont="1" applyAlignment="1">
      <alignment horizontal="center" vertical="center"/>
    </xf>
    <xf numFmtId="4" fontId="11" fillId="0" borderId="0" xfId="1" applyNumberFormat="1" applyAlignment="1">
      <alignment horizontal="center" vertical="center"/>
    </xf>
    <xf numFmtId="0" fontId="11" fillId="0" borderId="0" xfId="1" applyAlignment="1">
      <alignment horizontal="center" vertical="center"/>
    </xf>
    <xf numFmtId="4" fontId="11" fillId="0" borderId="34" xfId="4" applyNumberFormat="1" applyFont="1" applyBorder="1" applyAlignment="1">
      <alignment horizontal="center" vertical="center"/>
    </xf>
    <xf numFmtId="4" fontId="11" fillId="0" borderId="15" xfId="1" applyNumberFormat="1" applyBorder="1" applyAlignment="1">
      <alignment horizontal="center" vertical="center"/>
    </xf>
    <xf numFmtId="4" fontId="11" fillId="0" borderId="9" xfId="1" applyNumberFormat="1" applyBorder="1" applyAlignment="1">
      <alignment horizontal="center" vertical="center"/>
    </xf>
    <xf numFmtId="0" fontId="11" fillId="0" borderId="9" xfId="1" applyBorder="1" applyAlignment="1">
      <alignment horizontal="center" vertical="center"/>
    </xf>
    <xf numFmtId="0" fontId="11" fillId="0" borderId="8" xfId="1" applyBorder="1" applyAlignment="1">
      <alignment horizontal="center" vertical="center"/>
    </xf>
    <xf numFmtId="4" fontId="11" fillId="0" borderId="8" xfId="1" applyNumberFormat="1" applyBorder="1" applyAlignment="1">
      <alignment horizontal="center" vertical="center"/>
    </xf>
    <xf numFmtId="4" fontId="11" fillId="0" borderId="34" xfId="1" applyNumberFormat="1" applyBorder="1" applyAlignment="1">
      <alignment horizontal="center" vertical="center"/>
    </xf>
    <xf numFmtId="0" fontId="14" fillId="0" borderId="28" xfId="1" applyFont="1" applyBorder="1" applyAlignment="1">
      <alignment horizontal="center" vertical="center"/>
    </xf>
    <xf numFmtId="0" fontId="14" fillId="0" borderId="24" xfId="1" applyFont="1" applyBorder="1" applyAlignment="1">
      <alignment horizontal="center" vertical="center"/>
    </xf>
    <xf numFmtId="0" fontId="14" fillId="0" borderId="29" xfId="1" applyFont="1" applyBorder="1" applyAlignment="1">
      <alignment horizontal="center" vertical="center"/>
    </xf>
    <xf numFmtId="0" fontId="14" fillId="0" borderId="30" xfId="1" applyFont="1" applyBorder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4" fillId="0" borderId="31" xfId="1" applyFont="1" applyBorder="1" applyAlignment="1">
      <alignment horizontal="center" vertical="center"/>
    </xf>
    <xf numFmtId="4" fontId="29" fillId="0" borderId="34" xfId="4" applyNumberFormat="1" applyFont="1" applyBorder="1" applyAlignment="1">
      <alignment horizontal="center" vertical="center"/>
    </xf>
    <xf numFmtId="4" fontId="29" fillId="0" borderId="15" xfId="4" applyNumberFormat="1" applyFont="1" applyBorder="1" applyAlignment="1">
      <alignment horizontal="center" vertical="center"/>
    </xf>
    <xf numFmtId="4" fontId="29" fillId="0" borderId="8" xfId="4" applyNumberFormat="1" applyFont="1" applyBorder="1" applyAlignment="1">
      <alignment horizontal="center" vertical="center"/>
    </xf>
    <xf numFmtId="4" fontId="29" fillId="0" borderId="9" xfId="4" applyNumberFormat="1" applyFont="1" applyBorder="1" applyAlignment="1">
      <alignment horizontal="center" vertical="center"/>
    </xf>
    <xf numFmtId="4" fontId="29" fillId="0" borderId="34" xfId="1" applyNumberFormat="1" applyFont="1" applyBorder="1" applyAlignment="1">
      <alignment horizontal="center" vertical="center"/>
    </xf>
    <xf numFmtId="4" fontId="29" fillId="0" borderId="15" xfId="1" applyNumberFormat="1" applyFont="1" applyBorder="1" applyAlignment="1">
      <alignment horizontal="center" vertical="center"/>
    </xf>
    <xf numFmtId="4" fontId="29" fillId="0" borderId="8" xfId="1" applyNumberFormat="1" applyFont="1" applyBorder="1" applyAlignment="1">
      <alignment horizontal="center" vertical="center"/>
    </xf>
    <xf numFmtId="4" fontId="29" fillId="0" borderId="9" xfId="1" applyNumberFormat="1" applyFont="1" applyBorder="1" applyAlignment="1">
      <alignment horizontal="center" vertical="center"/>
    </xf>
    <xf numFmtId="14" fontId="14" fillId="0" borderId="28" xfId="1" applyNumberFormat="1" applyFont="1" applyBorder="1" applyAlignment="1">
      <alignment horizontal="center" vertical="center"/>
    </xf>
    <xf numFmtId="14" fontId="14" fillId="0" borderId="24" xfId="1" applyNumberFormat="1" applyFont="1" applyBorder="1" applyAlignment="1">
      <alignment horizontal="center" vertical="center"/>
    </xf>
    <xf numFmtId="14" fontId="14" fillId="0" borderId="29" xfId="1" applyNumberFormat="1" applyFont="1" applyBorder="1" applyAlignment="1">
      <alignment horizontal="center" vertical="center"/>
    </xf>
    <xf numFmtId="165" fontId="14" fillId="0" borderId="35" xfId="1" applyNumberFormat="1" applyFont="1" applyBorder="1" applyAlignment="1">
      <alignment horizontal="center" vertical="center"/>
    </xf>
    <xf numFmtId="165" fontId="14" fillId="0" borderId="6" xfId="1" applyNumberFormat="1" applyFont="1" applyBorder="1" applyAlignment="1">
      <alignment horizontal="center" vertical="center"/>
    </xf>
    <xf numFmtId="4" fontId="11" fillId="0" borderId="1" xfId="1" applyNumberFormat="1" applyBorder="1" applyAlignment="1">
      <alignment horizontal="center"/>
    </xf>
    <xf numFmtId="4" fontId="11" fillId="0" borderId="24" xfId="1" applyNumberFormat="1" applyBorder="1" applyAlignment="1">
      <alignment horizontal="center"/>
    </xf>
    <xf numFmtId="4" fontId="17" fillId="0" borderId="27" xfId="4" applyNumberFormat="1" applyFont="1" applyBorder="1" applyAlignment="1">
      <alignment horizontal="center" vertical="center"/>
    </xf>
    <xf numFmtId="4" fontId="17" fillId="0" borderId="25" xfId="4" applyNumberFormat="1" applyFont="1" applyBorder="1" applyAlignment="1">
      <alignment horizontal="center" vertical="center"/>
    </xf>
    <xf numFmtId="165" fontId="14" fillId="0" borderId="2" xfId="1" applyNumberFormat="1" applyFont="1" applyBorder="1" applyAlignment="1">
      <alignment horizontal="center" vertical="center"/>
    </xf>
    <xf numFmtId="165" fontId="14" fillId="0" borderId="5" xfId="1" applyNumberFormat="1" applyFont="1" applyBorder="1" applyAlignment="1">
      <alignment horizontal="center" vertical="center"/>
    </xf>
    <xf numFmtId="4" fontId="17" fillId="0" borderId="26" xfId="4" applyNumberFormat="1" applyFont="1" applyBorder="1" applyAlignment="1">
      <alignment horizontal="center" vertical="center"/>
    </xf>
    <xf numFmtId="0" fontId="11" fillId="0" borderId="1" xfId="1" applyBorder="1" applyAlignment="1">
      <alignment horizontal="center"/>
    </xf>
    <xf numFmtId="0" fontId="11" fillId="0" borderId="24" xfId="1" applyBorder="1" applyAlignment="1">
      <alignment horizontal="center"/>
    </xf>
    <xf numFmtId="165" fontId="14" fillId="0" borderId="28" xfId="1" applyNumberFormat="1" applyFont="1" applyBorder="1" applyAlignment="1">
      <alignment horizontal="center" vertical="center"/>
    </xf>
    <xf numFmtId="165" fontId="14" fillId="0" borderId="24" xfId="1" applyNumberFormat="1" applyFont="1" applyBorder="1" applyAlignment="1">
      <alignment horizontal="center" vertical="center"/>
    </xf>
    <xf numFmtId="165" fontId="14" fillId="0" borderId="29" xfId="1" applyNumberFormat="1" applyFont="1" applyBorder="1" applyAlignment="1">
      <alignment horizontal="center" vertical="center"/>
    </xf>
    <xf numFmtId="0" fontId="11" fillId="0" borderId="25" xfId="1" applyBorder="1" applyAlignment="1">
      <alignment horizontal="center"/>
    </xf>
    <xf numFmtId="4" fontId="17" fillId="0" borderId="27" xfId="1" applyNumberFormat="1" applyFont="1" applyBorder="1" applyAlignment="1">
      <alignment horizontal="center" vertical="center"/>
    </xf>
    <xf numFmtId="0" fontId="17" fillId="0" borderId="25" xfId="1" applyFont="1" applyBorder="1" applyAlignment="1">
      <alignment horizontal="center" vertical="center"/>
    </xf>
    <xf numFmtId="0" fontId="17" fillId="0" borderId="26" xfId="1" applyFont="1" applyBorder="1" applyAlignment="1">
      <alignment horizontal="center" vertical="center"/>
    </xf>
  </cellXfs>
  <cellStyles count="5">
    <cellStyle name="Hyperlink" xfId="2" builtinId="8"/>
    <cellStyle name="Neutral 2" xfId="3" xr:uid="{00000000-0005-0000-0000-000001000000}"/>
    <cellStyle name="Normal" xfId="0" builtinId="0"/>
    <cellStyle name="Normal 2" xfId="1" xr:uid="{00000000-0005-0000-0000-000003000000}"/>
    <cellStyle name="Normal 2 2" xfId="4" xr:uid="{00000000-0005-0000-0000-000004000000}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versource.com/Content/nh" TargetMode="External"/><Relationship Id="rId13" Type="http://schemas.openxmlformats.org/officeDocument/2006/relationships/hyperlink" Target="https://mysuperioraccountlogin.com/Account/Login?ReturnUrl=%2F" TargetMode="External"/><Relationship Id="rId3" Type="http://schemas.openxmlformats.org/officeDocument/2006/relationships/hyperlink" Target="https://www.toyotafinancial.com/pub/home/" TargetMode="External"/><Relationship Id="rId7" Type="http://schemas.openxmlformats.org/officeDocument/2006/relationships/hyperlink" Target="https://www.mrcooper.com/signin" TargetMode="External"/><Relationship Id="rId12" Type="http://schemas.openxmlformats.org/officeDocument/2006/relationships/hyperlink" Target="https://www.marcus.com/us/en/login" TargetMode="External"/><Relationship Id="rId2" Type="http://schemas.openxmlformats.org/officeDocument/2006/relationships/hyperlink" Target="http://www.servicecu.org/" TargetMode="External"/><Relationship Id="rId1" Type="http://schemas.openxmlformats.org/officeDocument/2006/relationships/hyperlink" Target="http://www.rymes.com/" TargetMode="External"/><Relationship Id="rId6" Type="http://schemas.openxmlformats.org/officeDocument/2006/relationships/hyperlink" Target="http://www.concordhospital.org/" TargetMode="External"/><Relationship Id="rId11" Type="http://schemas.openxmlformats.org/officeDocument/2006/relationships/hyperlink" Target="mailto:cwadehome@yahoo.com%20/%203_Jackdaws" TargetMode="External"/><Relationship Id="rId5" Type="http://schemas.openxmlformats.org/officeDocument/2006/relationships/hyperlink" Target="https://customer.xfinity.com/" TargetMode="External"/><Relationship Id="rId10" Type="http://schemas.openxmlformats.org/officeDocument/2006/relationships/hyperlink" Target="https://onlinebanking.tdbank.com/" TargetMode="External"/><Relationship Id="rId4" Type="http://schemas.openxmlformats.org/officeDocument/2006/relationships/hyperlink" Target="https://login.verizonwireless.com/amserver/UI/Login" TargetMode="External"/><Relationship Id="rId9" Type="http://schemas.openxmlformats.org/officeDocument/2006/relationships/hyperlink" Target="https://citiretailservices.citibankonline.com/RSnextgen/svc/launch/index.action?siteId=PLCN_HOMEDEPOT&amp;langId=en_US" TargetMode="External"/><Relationship Id="rId14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onlinebanking.tdbank.com/" TargetMode="External"/><Relationship Id="rId3" Type="http://schemas.openxmlformats.org/officeDocument/2006/relationships/hyperlink" Target="https://www.toyotafinancial.com/pub/home/" TargetMode="External"/><Relationship Id="rId7" Type="http://schemas.openxmlformats.org/officeDocument/2006/relationships/hyperlink" Target="https://www.eversource.com/Content/nh" TargetMode="External"/><Relationship Id="rId2" Type="http://schemas.openxmlformats.org/officeDocument/2006/relationships/hyperlink" Target="http://www.servicecu.org/" TargetMode="External"/><Relationship Id="rId1" Type="http://schemas.openxmlformats.org/officeDocument/2006/relationships/hyperlink" Target="http://www.rymes.com/" TargetMode="External"/><Relationship Id="rId6" Type="http://schemas.openxmlformats.org/officeDocument/2006/relationships/hyperlink" Target="https://www.mrcooper.com/signin" TargetMode="External"/><Relationship Id="rId11" Type="http://schemas.openxmlformats.org/officeDocument/2006/relationships/printerSettings" Target="../printerSettings/printerSettings9.bin"/><Relationship Id="rId5" Type="http://schemas.openxmlformats.org/officeDocument/2006/relationships/hyperlink" Target="https://customer.xfinity.com/" TargetMode="External"/><Relationship Id="rId10" Type="http://schemas.openxmlformats.org/officeDocument/2006/relationships/hyperlink" Target="http://www.tdautofinance.com/" TargetMode="External"/><Relationship Id="rId4" Type="http://schemas.openxmlformats.org/officeDocument/2006/relationships/hyperlink" Target="https://login.verizonwireless.com/amserver/UI/Login" TargetMode="External"/><Relationship Id="rId9" Type="http://schemas.openxmlformats.org/officeDocument/2006/relationships/hyperlink" Target="mailto:cwadehome@yahoo.com%20/%203_Jackdaws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dautofinance.com/" TargetMode="External"/><Relationship Id="rId3" Type="http://schemas.openxmlformats.org/officeDocument/2006/relationships/hyperlink" Target="https://login.verizonwireless.com/amserver/UI/Login" TargetMode="External"/><Relationship Id="rId7" Type="http://schemas.openxmlformats.org/officeDocument/2006/relationships/hyperlink" Target="https://onlinebanking.tdbank.com/" TargetMode="External"/><Relationship Id="rId2" Type="http://schemas.openxmlformats.org/officeDocument/2006/relationships/hyperlink" Target="http://www.servicecu.org/" TargetMode="External"/><Relationship Id="rId1" Type="http://schemas.openxmlformats.org/officeDocument/2006/relationships/hyperlink" Target="http://www.rymes.com/" TargetMode="External"/><Relationship Id="rId6" Type="http://schemas.openxmlformats.org/officeDocument/2006/relationships/hyperlink" Target="https://www.eversource.com/Content/nh" TargetMode="External"/><Relationship Id="rId5" Type="http://schemas.openxmlformats.org/officeDocument/2006/relationships/hyperlink" Target="https://www.mrcooper.com/signin" TargetMode="External"/><Relationship Id="rId4" Type="http://schemas.openxmlformats.org/officeDocument/2006/relationships/hyperlink" Target="https://customer.xfinity.com/" TargetMode="External"/><Relationship Id="rId9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no1dolphin2003@yahoo.com" TargetMode="External"/><Relationship Id="rId13" Type="http://schemas.openxmlformats.org/officeDocument/2006/relationships/printerSettings" Target="../printerSettings/printerSettings12.bin"/><Relationship Id="rId3" Type="http://schemas.openxmlformats.org/officeDocument/2006/relationships/hyperlink" Target="http://www.rymes.com/" TargetMode="External"/><Relationship Id="rId7" Type="http://schemas.openxmlformats.org/officeDocument/2006/relationships/hyperlink" Target="https://www.psnh.com/security/login.aspx?ReturnUrl=%2fcustomer%2fdefault.aspx" TargetMode="External"/><Relationship Id="rId12" Type="http://schemas.openxmlformats.org/officeDocument/2006/relationships/hyperlink" Target="https://login.comcast.net/login?forceAuthn=1&amp;continue=%2fSecure%2fAccount.aspx&amp;s=ccentral-cima&amp;r=comcast.net" TargetMode="External"/><Relationship Id="rId2" Type="http://schemas.openxmlformats.org/officeDocument/2006/relationships/hyperlink" Target="http://www.concordhospital.org/" TargetMode="External"/><Relationship Id="rId1" Type="http://schemas.openxmlformats.org/officeDocument/2006/relationships/hyperlink" Target="https://login.verizonwireless.com/amserver/UI/Login" TargetMode="External"/><Relationship Id="rId6" Type="http://schemas.openxmlformats.org/officeDocument/2006/relationships/hyperlink" Target="mailto:no1dolphin2003@yahoo.com" TargetMode="External"/><Relationship Id="rId11" Type="http://schemas.openxmlformats.org/officeDocument/2006/relationships/hyperlink" Target="https://www.travelers.com/login/" TargetMode="External"/><Relationship Id="rId5" Type="http://schemas.openxmlformats.org/officeDocument/2006/relationships/hyperlink" Target="http://gsmr.org/index.asp?page=bs_onlinepayment" TargetMode="External"/><Relationship Id="rId10" Type="http://schemas.openxmlformats.org/officeDocument/2006/relationships/hyperlink" Target="http://monadnockcommunityhospital.com/services/financial/index.php" TargetMode="External"/><Relationship Id="rId4" Type="http://schemas.openxmlformats.org/officeDocument/2006/relationships/hyperlink" Target="mailto:no1dolphin2003@yahoo.com" TargetMode="External"/><Relationship Id="rId9" Type="http://schemas.openxmlformats.org/officeDocument/2006/relationships/hyperlink" Target="https://login.comcast.net/login?reqId=1d895ee3-25c1-463d-a70f-1db28ab1efc7&amp;forceAuthn=true&amp;ipAddrAuthn=false&amp;lang=en&amp;s=ccentral-cima&amp;deviceAuthn=false&amp;r=comcast.net&amp;continue=https%3A%2F%2Fcustomer.xfinity.com%2FSecure%2FAccount.aspx&amp;passive=false&amp;rm=2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ogin.verizonwireless.com/amserver/UI/Login" TargetMode="External"/><Relationship Id="rId13" Type="http://schemas.openxmlformats.org/officeDocument/2006/relationships/hyperlink" Target="https://www.capitalone.com/?external_id=WWW_LP058_XXX_SEM-Brand_Google_ZZ_ZZ_T_Home" TargetMode="External"/><Relationship Id="rId18" Type="http://schemas.openxmlformats.org/officeDocument/2006/relationships/hyperlink" Target="mailto:cwadehome@yahoo.com/3_Jackdaws" TargetMode="External"/><Relationship Id="rId26" Type="http://schemas.openxmlformats.org/officeDocument/2006/relationships/hyperlink" Target="https://www.capitalone.com/?external_id=WWW_LP058_XXX_SEM-Brand_Google_ZZ_ZZ_T_Home" TargetMode="External"/><Relationship Id="rId3" Type="http://schemas.openxmlformats.org/officeDocument/2006/relationships/hyperlink" Target="http://www.servicecu.org/" TargetMode="External"/><Relationship Id="rId21" Type="http://schemas.openxmlformats.org/officeDocument/2006/relationships/hyperlink" Target="https://citiretailservices.citibankonline.com/RSnextgen/svc/launch/index.action?siteId=PLCN_HOMEDEPOT&amp;langId=en_US" TargetMode="External"/><Relationship Id="rId34" Type="http://schemas.openxmlformats.org/officeDocument/2006/relationships/hyperlink" Target="https://www.eversource.com/Content/nh" TargetMode="External"/><Relationship Id="rId7" Type="http://schemas.openxmlformats.org/officeDocument/2006/relationships/hyperlink" Target="http://www.progressive.com/" TargetMode="External"/><Relationship Id="rId12" Type="http://schemas.openxmlformats.org/officeDocument/2006/relationships/hyperlink" Target="http://www.servicecu.org/" TargetMode="External"/><Relationship Id="rId17" Type="http://schemas.openxmlformats.org/officeDocument/2006/relationships/hyperlink" Target="https://login.verizonwireless.com/amserver/UI/Login" TargetMode="External"/><Relationship Id="rId25" Type="http://schemas.openxmlformats.org/officeDocument/2006/relationships/hyperlink" Target="http://www.servicecu.org/" TargetMode="External"/><Relationship Id="rId33" Type="http://schemas.openxmlformats.org/officeDocument/2006/relationships/hyperlink" Target="https://pacificunion.customercarenet.com/ccn/puf/mymortgage.html" TargetMode="External"/><Relationship Id="rId38" Type="http://schemas.openxmlformats.org/officeDocument/2006/relationships/printerSettings" Target="../printerSettings/printerSettings3.bin"/><Relationship Id="rId2" Type="http://schemas.openxmlformats.org/officeDocument/2006/relationships/hyperlink" Target="https://www14.ameriprise.com/ClaimsServicesWebInter/CSFrontServlet?request_type=un_auth_showcustinfo&amp;id=paymentoptions" TargetMode="External"/><Relationship Id="rId16" Type="http://schemas.openxmlformats.org/officeDocument/2006/relationships/hyperlink" Target="https://www.toyotafinancial.com/pub/home/" TargetMode="External"/><Relationship Id="rId20" Type="http://schemas.openxmlformats.org/officeDocument/2006/relationships/hyperlink" Target="http://www.concordhospital.org/" TargetMode="External"/><Relationship Id="rId29" Type="http://schemas.openxmlformats.org/officeDocument/2006/relationships/hyperlink" Target="https://login.verizonwireless.com/amserver/UI/Login" TargetMode="External"/><Relationship Id="rId1" Type="http://schemas.openxmlformats.org/officeDocument/2006/relationships/hyperlink" Target="http://www.rymes.com/" TargetMode="External"/><Relationship Id="rId6" Type="http://schemas.openxmlformats.org/officeDocument/2006/relationships/hyperlink" Target="http://www.concordoto.com/" TargetMode="External"/><Relationship Id="rId11" Type="http://schemas.openxmlformats.org/officeDocument/2006/relationships/hyperlink" Target="https://www14.ameriprise.com/ClaimsServicesWebInter/CSFrontServlet?request_type=un_auth_showcustinfo&amp;id=paymentoptions" TargetMode="External"/><Relationship Id="rId24" Type="http://schemas.openxmlformats.org/officeDocument/2006/relationships/hyperlink" Target="http://www.rymes.com/" TargetMode="External"/><Relationship Id="rId32" Type="http://schemas.openxmlformats.org/officeDocument/2006/relationships/hyperlink" Target="http://www.concordhospital.org/" TargetMode="External"/><Relationship Id="rId37" Type="http://schemas.openxmlformats.org/officeDocument/2006/relationships/hyperlink" Target="https://onlinebanking.tdbank.com/" TargetMode="External"/><Relationship Id="rId5" Type="http://schemas.openxmlformats.org/officeDocument/2006/relationships/hyperlink" Target="http://monadnockcommunityhospital.com/services/financial/index.php" TargetMode="External"/><Relationship Id="rId15" Type="http://schemas.openxmlformats.org/officeDocument/2006/relationships/hyperlink" Target="http://www.progressive.com/" TargetMode="External"/><Relationship Id="rId23" Type="http://schemas.openxmlformats.org/officeDocument/2006/relationships/hyperlink" Target="http://www.merrickbank.com/" TargetMode="External"/><Relationship Id="rId28" Type="http://schemas.openxmlformats.org/officeDocument/2006/relationships/hyperlink" Target="https://www.toyotafinancial.com/pub/home/" TargetMode="External"/><Relationship Id="rId36" Type="http://schemas.openxmlformats.org/officeDocument/2006/relationships/hyperlink" Target="https://citiretailservices.citibankonline.com/RSnextgen/svc/launch/index.action?siteId=PLCN_HOMEDEPOT&amp;langId=en_US" TargetMode="External"/><Relationship Id="rId10" Type="http://schemas.openxmlformats.org/officeDocument/2006/relationships/hyperlink" Target="http://www.rymes.com/" TargetMode="External"/><Relationship Id="rId19" Type="http://schemas.openxmlformats.org/officeDocument/2006/relationships/hyperlink" Target="https://customer.xfinity.com/" TargetMode="External"/><Relationship Id="rId31" Type="http://schemas.openxmlformats.org/officeDocument/2006/relationships/hyperlink" Target="https://customer.xfinity.com/" TargetMode="External"/><Relationship Id="rId4" Type="http://schemas.openxmlformats.org/officeDocument/2006/relationships/hyperlink" Target="https://www.capitalone.com/?external_id=WWW_LP058_XXX_SEM-Brand_Google_ZZ_ZZ_T_Home" TargetMode="External"/><Relationship Id="rId9" Type="http://schemas.openxmlformats.org/officeDocument/2006/relationships/hyperlink" Target="mailto:cwadehome@yahoo.com/3_Jackdaws" TargetMode="External"/><Relationship Id="rId14" Type="http://schemas.openxmlformats.org/officeDocument/2006/relationships/hyperlink" Target="http://monadnockcommunityhospital.com/services/financial/index.php" TargetMode="External"/><Relationship Id="rId22" Type="http://schemas.openxmlformats.org/officeDocument/2006/relationships/hyperlink" Target="https://www.eversource.com/Content/nh" TargetMode="External"/><Relationship Id="rId27" Type="http://schemas.openxmlformats.org/officeDocument/2006/relationships/hyperlink" Target="http://monadnockcommunityhospital.com/services/financial/index.php" TargetMode="External"/><Relationship Id="rId30" Type="http://schemas.openxmlformats.org/officeDocument/2006/relationships/hyperlink" Target="mailto:cwadehome@yahoo.com%20/%203_Jackdaws" TargetMode="External"/><Relationship Id="rId35" Type="http://schemas.openxmlformats.org/officeDocument/2006/relationships/hyperlink" Target="http://www.merrickbank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ogin.verizonwireless.com/amserver/UI/Login" TargetMode="External"/><Relationship Id="rId13" Type="http://schemas.openxmlformats.org/officeDocument/2006/relationships/hyperlink" Target="https://www.capitalone.com/?external_id=WWW_LP058_XXX_SEM-Brand_Google_ZZ_ZZ_T_Home" TargetMode="External"/><Relationship Id="rId18" Type="http://schemas.openxmlformats.org/officeDocument/2006/relationships/hyperlink" Target="mailto:cwadehome@yahoo.com/3_Jackdaws" TargetMode="External"/><Relationship Id="rId26" Type="http://schemas.openxmlformats.org/officeDocument/2006/relationships/hyperlink" Target="https://www.capitalone.com/?external_id=WWW_LP058_XXX_SEM-Brand_Google_ZZ_ZZ_T_Home" TargetMode="External"/><Relationship Id="rId3" Type="http://schemas.openxmlformats.org/officeDocument/2006/relationships/hyperlink" Target="http://www.servicecu.org/" TargetMode="External"/><Relationship Id="rId21" Type="http://schemas.openxmlformats.org/officeDocument/2006/relationships/hyperlink" Target="https://citiretailservices.citibankonline.com/RSnextgen/svc/launch/index.action?siteId=PLCN_HOMEDEPOT&amp;langId=en_US" TargetMode="External"/><Relationship Id="rId34" Type="http://schemas.openxmlformats.org/officeDocument/2006/relationships/hyperlink" Target="https://www.eversource.com/Content/nh" TargetMode="External"/><Relationship Id="rId7" Type="http://schemas.openxmlformats.org/officeDocument/2006/relationships/hyperlink" Target="http://www.progressive.com/" TargetMode="External"/><Relationship Id="rId12" Type="http://schemas.openxmlformats.org/officeDocument/2006/relationships/hyperlink" Target="http://www.servicecu.org/" TargetMode="External"/><Relationship Id="rId17" Type="http://schemas.openxmlformats.org/officeDocument/2006/relationships/hyperlink" Target="https://login.verizonwireless.com/amserver/UI/Login" TargetMode="External"/><Relationship Id="rId25" Type="http://schemas.openxmlformats.org/officeDocument/2006/relationships/hyperlink" Target="http://www.servicecu.org/" TargetMode="External"/><Relationship Id="rId33" Type="http://schemas.openxmlformats.org/officeDocument/2006/relationships/hyperlink" Target="https://pacificunion.customercarenet.com/ccn/puf/mymortgage.html" TargetMode="External"/><Relationship Id="rId2" Type="http://schemas.openxmlformats.org/officeDocument/2006/relationships/hyperlink" Target="https://www14.ameriprise.com/ClaimsServicesWebInter/CSFrontServlet?request_type=un_auth_showcustinfo&amp;id=paymentoptions" TargetMode="External"/><Relationship Id="rId16" Type="http://schemas.openxmlformats.org/officeDocument/2006/relationships/hyperlink" Target="https://www.toyotafinancial.com/pub/home/" TargetMode="External"/><Relationship Id="rId20" Type="http://schemas.openxmlformats.org/officeDocument/2006/relationships/hyperlink" Target="http://www.concordhospital.org/" TargetMode="External"/><Relationship Id="rId29" Type="http://schemas.openxmlformats.org/officeDocument/2006/relationships/hyperlink" Target="https://login.verizonwireless.com/amserver/UI/Login" TargetMode="External"/><Relationship Id="rId1" Type="http://schemas.openxmlformats.org/officeDocument/2006/relationships/hyperlink" Target="http://www.rymes.com/" TargetMode="External"/><Relationship Id="rId6" Type="http://schemas.openxmlformats.org/officeDocument/2006/relationships/hyperlink" Target="http://www.concordoto.com/" TargetMode="External"/><Relationship Id="rId11" Type="http://schemas.openxmlformats.org/officeDocument/2006/relationships/hyperlink" Target="https://www14.ameriprise.com/ClaimsServicesWebInter/CSFrontServlet?request_type=un_auth_showcustinfo&amp;id=paymentoptions" TargetMode="External"/><Relationship Id="rId24" Type="http://schemas.openxmlformats.org/officeDocument/2006/relationships/hyperlink" Target="http://www.rymes.com/" TargetMode="External"/><Relationship Id="rId32" Type="http://schemas.openxmlformats.org/officeDocument/2006/relationships/hyperlink" Target="http://www.concordhospital.org/" TargetMode="External"/><Relationship Id="rId37" Type="http://schemas.openxmlformats.org/officeDocument/2006/relationships/printerSettings" Target="../printerSettings/printerSettings5.bin"/><Relationship Id="rId5" Type="http://schemas.openxmlformats.org/officeDocument/2006/relationships/hyperlink" Target="http://monadnockcommunityhospital.com/services/financial/index.php" TargetMode="External"/><Relationship Id="rId15" Type="http://schemas.openxmlformats.org/officeDocument/2006/relationships/hyperlink" Target="http://www.progressive.com/" TargetMode="External"/><Relationship Id="rId23" Type="http://schemas.openxmlformats.org/officeDocument/2006/relationships/hyperlink" Target="http://www.merrickbank.com/" TargetMode="External"/><Relationship Id="rId28" Type="http://schemas.openxmlformats.org/officeDocument/2006/relationships/hyperlink" Target="https://www.toyotafinancial.com/pub/home/" TargetMode="External"/><Relationship Id="rId36" Type="http://schemas.openxmlformats.org/officeDocument/2006/relationships/hyperlink" Target="https://citiretailservices.citibankonline.com/RSnextgen/svc/launch/index.action?siteId=PLCN_HOMEDEPOT&amp;langId=en_US" TargetMode="External"/><Relationship Id="rId10" Type="http://schemas.openxmlformats.org/officeDocument/2006/relationships/hyperlink" Target="http://www.rymes.com/" TargetMode="External"/><Relationship Id="rId19" Type="http://schemas.openxmlformats.org/officeDocument/2006/relationships/hyperlink" Target="https://customer.xfinity.com/" TargetMode="External"/><Relationship Id="rId31" Type="http://schemas.openxmlformats.org/officeDocument/2006/relationships/hyperlink" Target="https://customer.xfinity.com/" TargetMode="External"/><Relationship Id="rId4" Type="http://schemas.openxmlformats.org/officeDocument/2006/relationships/hyperlink" Target="https://www.capitalone.com/?external_id=WWW_LP058_XXX_SEM-Brand_Google_ZZ_ZZ_T_Home" TargetMode="External"/><Relationship Id="rId9" Type="http://schemas.openxmlformats.org/officeDocument/2006/relationships/hyperlink" Target="mailto:cwadehome@yahoo.com/3_Jackdaws" TargetMode="External"/><Relationship Id="rId14" Type="http://schemas.openxmlformats.org/officeDocument/2006/relationships/hyperlink" Target="http://monadnockcommunityhospital.com/services/financial/index.php" TargetMode="External"/><Relationship Id="rId22" Type="http://schemas.openxmlformats.org/officeDocument/2006/relationships/hyperlink" Target="https://www.eversource.com/Content/nh" TargetMode="External"/><Relationship Id="rId27" Type="http://schemas.openxmlformats.org/officeDocument/2006/relationships/hyperlink" Target="http://monadnockcommunityhospital.com/services/financial/index.php" TargetMode="External"/><Relationship Id="rId30" Type="http://schemas.openxmlformats.org/officeDocument/2006/relationships/hyperlink" Target="mailto:cwadehome@yahoo.com%20/%203_Jackdaws" TargetMode="External"/><Relationship Id="rId35" Type="http://schemas.openxmlformats.org/officeDocument/2006/relationships/hyperlink" Target="http://www.merrickbank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>
    <tabColor rgb="FF00B050"/>
  </sheetPr>
  <dimension ref="A1:O1709"/>
  <sheetViews>
    <sheetView zoomScaleNormal="100" workbookViewId="0">
      <pane ySplit="1" topLeftCell="A230" activePane="bottomLeft" state="frozen"/>
      <selection pane="bottomLeft" activeCell="E541" sqref="E541"/>
    </sheetView>
  </sheetViews>
  <sheetFormatPr defaultColWidth="9.109375" defaultRowHeight="13.8" x14ac:dyDescent="0.3"/>
  <cols>
    <col min="1" max="1" width="6.33203125" style="115" customWidth="1"/>
    <col min="2" max="2" width="10.44140625" style="112" bestFit="1" customWidth="1"/>
    <col min="3" max="3" width="26.5546875" style="116" customWidth="1"/>
    <col min="4" max="4" width="3.88671875" style="110" customWidth="1"/>
    <col min="5" max="6" width="9.6640625" style="117" customWidth="1"/>
    <col min="7" max="7" width="20" style="161" customWidth="1"/>
    <col min="8" max="8" width="10" style="110" customWidth="1"/>
    <col min="9" max="10" width="9.44140625" style="110" customWidth="1"/>
    <col min="11" max="11" width="8.88671875" style="110" customWidth="1"/>
    <col min="12" max="12" width="11.44140625" style="110" customWidth="1"/>
    <col min="13" max="13" width="8.5546875" style="110" customWidth="1"/>
    <col min="14" max="14" width="6.5546875" style="116" bestFit="1" customWidth="1"/>
    <col min="15" max="15" width="9.33203125" style="116" bestFit="1" customWidth="1"/>
    <col min="16" max="16384" width="9.109375" style="116"/>
  </cols>
  <sheetData>
    <row r="1" spans="1:15" s="108" customFormat="1" ht="27.6" x14ac:dyDescent="0.3">
      <c r="A1" s="101" t="s">
        <v>1</v>
      </c>
      <c r="B1" s="102" t="s">
        <v>0</v>
      </c>
      <c r="C1" s="103" t="s">
        <v>2</v>
      </c>
      <c r="D1" s="104" t="s">
        <v>6</v>
      </c>
      <c r="E1" s="105" t="s">
        <v>4</v>
      </c>
      <c r="F1" s="105" t="s">
        <v>3</v>
      </c>
      <c r="G1" s="167" t="s">
        <v>486</v>
      </c>
      <c r="H1" s="243"/>
      <c r="I1" s="243"/>
      <c r="J1" s="243"/>
      <c r="K1" s="243"/>
      <c r="L1" s="111"/>
      <c r="M1" s="243"/>
      <c r="N1" s="243"/>
      <c r="O1" s="243"/>
    </row>
    <row r="2" spans="1:15" x14ac:dyDescent="0.3">
      <c r="B2" s="112">
        <v>43466</v>
      </c>
      <c r="C2" s="116" t="s">
        <v>21</v>
      </c>
      <c r="D2" s="110" t="s">
        <v>32</v>
      </c>
      <c r="F2" s="117">
        <v>13</v>
      </c>
      <c r="N2" s="110"/>
      <c r="O2" s="110"/>
    </row>
    <row r="3" spans="1:15" x14ac:dyDescent="0.3">
      <c r="B3" s="112">
        <v>43466</v>
      </c>
      <c r="C3" s="116" t="s">
        <v>505</v>
      </c>
      <c r="D3" s="110" t="s">
        <v>32</v>
      </c>
      <c r="F3" s="117">
        <v>5.44</v>
      </c>
      <c r="N3" s="110"/>
      <c r="O3" s="110"/>
    </row>
    <row r="4" spans="1:15" x14ac:dyDescent="0.3">
      <c r="B4" s="112">
        <v>43466</v>
      </c>
      <c r="C4" s="116" t="s">
        <v>809</v>
      </c>
      <c r="D4" s="110" t="s">
        <v>32</v>
      </c>
      <c r="F4" s="117">
        <v>26.95</v>
      </c>
      <c r="N4" s="110"/>
      <c r="O4" s="110"/>
    </row>
    <row r="5" spans="1:15" x14ac:dyDescent="0.3">
      <c r="B5" s="112">
        <v>43466</v>
      </c>
      <c r="C5" s="116" t="s">
        <v>505</v>
      </c>
      <c r="D5" s="110" t="s">
        <v>32</v>
      </c>
      <c r="F5" s="117">
        <v>5.22</v>
      </c>
      <c r="N5" s="110"/>
      <c r="O5" s="110"/>
    </row>
    <row r="6" spans="1:15" x14ac:dyDescent="0.3">
      <c r="B6" s="112">
        <v>43467</v>
      </c>
      <c r="C6" s="116" t="s">
        <v>52</v>
      </c>
      <c r="D6" s="110" t="s">
        <v>32</v>
      </c>
      <c r="F6" s="117">
        <v>18.27</v>
      </c>
      <c r="N6" s="110"/>
      <c r="O6" s="110"/>
    </row>
    <row r="7" spans="1:15" x14ac:dyDescent="0.3">
      <c r="B7" s="112">
        <v>43467</v>
      </c>
      <c r="C7" s="116" t="s">
        <v>505</v>
      </c>
      <c r="D7" s="110" t="s">
        <v>32</v>
      </c>
      <c r="F7" s="117">
        <v>5</v>
      </c>
      <c r="N7" s="110"/>
      <c r="O7" s="110"/>
    </row>
    <row r="8" spans="1:15" x14ac:dyDescent="0.3">
      <c r="B8" s="112">
        <v>43468</v>
      </c>
      <c r="C8" s="116" t="s">
        <v>89</v>
      </c>
      <c r="D8" s="110" t="s">
        <v>32</v>
      </c>
      <c r="F8" s="117">
        <v>554.1</v>
      </c>
      <c r="N8" s="110"/>
      <c r="O8" s="110"/>
    </row>
    <row r="9" spans="1:15" x14ac:dyDescent="0.3">
      <c r="B9" s="112">
        <v>43468</v>
      </c>
      <c r="C9" s="116" t="s">
        <v>40</v>
      </c>
      <c r="D9" s="110" t="s">
        <v>32</v>
      </c>
      <c r="F9" s="117">
        <v>36.54</v>
      </c>
      <c r="N9" s="110"/>
      <c r="O9" s="110"/>
    </row>
    <row r="10" spans="1:15" x14ac:dyDescent="0.3">
      <c r="B10" s="112">
        <v>43468</v>
      </c>
      <c r="C10" s="116" t="s">
        <v>83</v>
      </c>
      <c r="D10" s="110" t="s">
        <v>32</v>
      </c>
      <c r="F10" s="117">
        <v>20</v>
      </c>
      <c r="N10" s="110"/>
      <c r="O10" s="110"/>
    </row>
    <row r="11" spans="1:15" x14ac:dyDescent="0.3">
      <c r="B11" s="112">
        <v>43468</v>
      </c>
      <c r="C11" s="116" t="s">
        <v>89</v>
      </c>
      <c r="D11" s="110" t="s">
        <v>32</v>
      </c>
      <c r="F11" s="117">
        <v>554.1</v>
      </c>
      <c r="N11" s="110"/>
      <c r="O11" s="110"/>
    </row>
    <row r="12" spans="1:15" x14ac:dyDescent="0.3">
      <c r="B12" s="112">
        <v>43469</v>
      </c>
      <c r="C12" s="116" t="s">
        <v>505</v>
      </c>
      <c r="D12" s="110" t="s">
        <v>32</v>
      </c>
      <c r="F12" s="117">
        <v>8.27</v>
      </c>
      <c r="N12" s="110"/>
      <c r="O12" s="110"/>
    </row>
    <row r="13" spans="1:15" x14ac:dyDescent="0.3">
      <c r="B13" s="112">
        <v>43470</v>
      </c>
      <c r="C13" s="116" t="s">
        <v>114</v>
      </c>
      <c r="D13" s="110" t="s">
        <v>32</v>
      </c>
      <c r="F13" s="117">
        <v>9.42</v>
      </c>
      <c r="N13" s="110"/>
      <c r="O13" s="110"/>
    </row>
    <row r="14" spans="1:15" x14ac:dyDescent="0.3">
      <c r="B14" s="112">
        <v>43470</v>
      </c>
      <c r="C14" s="116" t="s">
        <v>505</v>
      </c>
      <c r="D14" s="110" t="s">
        <v>32</v>
      </c>
      <c r="F14" s="117">
        <v>5.86</v>
      </c>
      <c r="N14" s="110"/>
      <c r="O14" s="110"/>
    </row>
    <row r="15" spans="1:15" x14ac:dyDescent="0.3">
      <c r="B15" s="112">
        <v>43471</v>
      </c>
      <c r="C15" s="116" t="s">
        <v>828</v>
      </c>
      <c r="D15" s="110" t="s">
        <v>32</v>
      </c>
      <c r="E15" s="117">
        <v>60</v>
      </c>
      <c r="N15" s="110"/>
      <c r="O15" s="110"/>
    </row>
    <row r="16" spans="1:15" x14ac:dyDescent="0.3">
      <c r="B16" s="112">
        <v>43471</v>
      </c>
      <c r="C16" s="116" t="s">
        <v>505</v>
      </c>
      <c r="D16" s="110" t="s">
        <v>32</v>
      </c>
      <c r="F16" s="117">
        <v>5</v>
      </c>
      <c r="N16" s="110"/>
      <c r="O16" s="110"/>
    </row>
    <row r="17" spans="2:15" x14ac:dyDescent="0.3">
      <c r="B17" s="112">
        <v>43471</v>
      </c>
      <c r="C17" s="116" t="s">
        <v>7</v>
      </c>
      <c r="D17" s="110" t="s">
        <v>32</v>
      </c>
      <c r="F17" s="117">
        <v>11.88</v>
      </c>
      <c r="N17" s="110"/>
      <c r="O17" s="110"/>
    </row>
    <row r="18" spans="2:15" x14ac:dyDescent="0.3">
      <c r="B18" s="112">
        <v>43472</v>
      </c>
      <c r="C18" s="116" t="s">
        <v>52</v>
      </c>
      <c r="D18" s="110" t="s">
        <v>32</v>
      </c>
      <c r="F18" s="117">
        <v>20.350000000000001</v>
      </c>
      <c r="N18" s="110"/>
      <c r="O18" s="110"/>
    </row>
    <row r="19" spans="2:15" x14ac:dyDescent="0.3">
      <c r="B19" s="112">
        <v>43472</v>
      </c>
      <c r="C19" s="116" t="s">
        <v>8</v>
      </c>
      <c r="D19" s="110" t="s">
        <v>32</v>
      </c>
      <c r="F19" s="117">
        <v>2.16</v>
      </c>
      <c r="N19" s="110"/>
      <c r="O19" s="110"/>
    </row>
    <row r="20" spans="2:15" x14ac:dyDescent="0.3">
      <c r="B20" s="112">
        <v>43472</v>
      </c>
      <c r="C20" s="116" t="s">
        <v>505</v>
      </c>
      <c r="D20" s="110" t="s">
        <v>32</v>
      </c>
      <c r="F20" s="117">
        <v>7.29</v>
      </c>
      <c r="N20" s="110"/>
      <c r="O20" s="110"/>
    </row>
    <row r="21" spans="2:15" x14ac:dyDescent="0.3">
      <c r="B21" s="112">
        <v>43472</v>
      </c>
      <c r="C21" s="116" t="s">
        <v>40</v>
      </c>
      <c r="D21" s="110" t="s">
        <v>32</v>
      </c>
      <c r="F21" s="117">
        <v>14.38</v>
      </c>
      <c r="N21" s="110"/>
      <c r="O21" s="110"/>
    </row>
    <row r="22" spans="2:15" x14ac:dyDescent="0.3">
      <c r="B22" s="112">
        <v>43473</v>
      </c>
      <c r="C22" s="116" t="s">
        <v>829</v>
      </c>
      <c r="D22" s="110" t="s">
        <v>32</v>
      </c>
      <c r="E22" s="117">
        <v>165.74</v>
      </c>
      <c r="N22" s="110"/>
      <c r="O22" s="110"/>
    </row>
    <row r="23" spans="2:15" x14ac:dyDescent="0.3">
      <c r="B23" s="112">
        <v>43473</v>
      </c>
      <c r="C23" s="116" t="s">
        <v>505</v>
      </c>
      <c r="D23" s="110" t="s">
        <v>32</v>
      </c>
      <c r="F23" s="117">
        <v>7.29</v>
      </c>
      <c r="N23" s="110"/>
      <c r="O23" s="110"/>
    </row>
    <row r="24" spans="2:15" x14ac:dyDescent="0.3">
      <c r="B24" s="112">
        <v>43473</v>
      </c>
      <c r="C24" s="116" t="s">
        <v>830</v>
      </c>
      <c r="D24" s="110" t="s">
        <v>32</v>
      </c>
      <c r="F24" s="117">
        <v>0.99</v>
      </c>
      <c r="N24" s="110"/>
      <c r="O24" s="110"/>
    </row>
    <row r="25" spans="2:15" x14ac:dyDescent="0.3">
      <c r="B25" s="112">
        <v>43473</v>
      </c>
      <c r="C25" s="117" t="s">
        <v>866</v>
      </c>
      <c r="D25" s="110" t="s">
        <v>32</v>
      </c>
      <c r="F25" s="117">
        <v>165.74</v>
      </c>
      <c r="N25" s="110"/>
      <c r="O25" s="110"/>
    </row>
    <row r="26" spans="2:15" x14ac:dyDescent="0.3">
      <c r="B26" s="112">
        <v>43473</v>
      </c>
      <c r="C26" s="116" t="s">
        <v>831</v>
      </c>
      <c r="D26" s="110" t="s">
        <v>32</v>
      </c>
      <c r="F26" s="117">
        <v>30.99</v>
      </c>
      <c r="N26" s="110"/>
      <c r="O26" s="110"/>
    </row>
    <row r="27" spans="2:15" x14ac:dyDescent="0.3">
      <c r="B27" s="112">
        <v>43475</v>
      </c>
      <c r="C27" s="116" t="s">
        <v>31</v>
      </c>
      <c r="D27" s="110" t="s">
        <v>32</v>
      </c>
      <c r="E27" s="117">
        <v>2202.87</v>
      </c>
      <c r="N27" s="110"/>
      <c r="O27" s="110"/>
    </row>
    <row r="28" spans="2:15" x14ac:dyDescent="0.3">
      <c r="B28" s="112">
        <v>43475</v>
      </c>
      <c r="C28" s="116" t="s">
        <v>83</v>
      </c>
      <c r="D28" s="110" t="s">
        <v>32</v>
      </c>
      <c r="F28" s="117">
        <v>20</v>
      </c>
      <c r="N28" s="110"/>
      <c r="O28" s="110"/>
    </row>
    <row r="29" spans="2:15" x14ac:dyDescent="0.3">
      <c r="B29" s="112">
        <v>43475</v>
      </c>
      <c r="C29" s="116" t="s">
        <v>505</v>
      </c>
      <c r="D29" s="110" t="s">
        <v>32</v>
      </c>
      <c r="F29" s="117">
        <v>7.62</v>
      </c>
      <c r="N29" s="110"/>
      <c r="O29" s="110"/>
    </row>
    <row r="30" spans="2:15" x14ac:dyDescent="0.3">
      <c r="B30" s="112">
        <v>43475</v>
      </c>
      <c r="C30" s="116" t="s">
        <v>40</v>
      </c>
      <c r="D30" s="110" t="s">
        <v>32</v>
      </c>
      <c r="F30" s="117">
        <v>6.69</v>
      </c>
      <c r="N30" s="110"/>
      <c r="O30" s="110"/>
    </row>
    <row r="31" spans="2:15" x14ac:dyDescent="0.3">
      <c r="B31" s="112">
        <v>43475</v>
      </c>
      <c r="C31" s="116" t="s">
        <v>8</v>
      </c>
      <c r="D31" s="110" t="s">
        <v>32</v>
      </c>
      <c r="F31" s="117">
        <v>10.43</v>
      </c>
      <c r="N31" s="110"/>
      <c r="O31" s="110"/>
    </row>
    <row r="32" spans="2:15" x14ac:dyDescent="0.3">
      <c r="B32" s="112">
        <v>43475</v>
      </c>
      <c r="C32" s="116" t="s">
        <v>505</v>
      </c>
      <c r="D32" s="110" t="s">
        <v>32</v>
      </c>
      <c r="F32" s="117">
        <v>13.28</v>
      </c>
      <c r="N32" s="110"/>
      <c r="O32" s="110"/>
    </row>
    <row r="33" spans="2:15" x14ac:dyDescent="0.3">
      <c r="B33" s="112">
        <v>43475</v>
      </c>
      <c r="C33" s="116" t="s">
        <v>40</v>
      </c>
      <c r="D33" s="110" t="s">
        <v>32</v>
      </c>
      <c r="F33" s="117">
        <v>32.93</v>
      </c>
      <c r="N33" s="110"/>
      <c r="O33" s="110"/>
    </row>
    <row r="34" spans="2:15" x14ac:dyDescent="0.3">
      <c r="B34" s="112">
        <v>43476</v>
      </c>
      <c r="C34" s="116" t="s">
        <v>649</v>
      </c>
      <c r="D34" s="110" t="s">
        <v>32</v>
      </c>
      <c r="F34" s="117">
        <v>67</v>
      </c>
      <c r="G34" s="161">
        <v>130238386</v>
      </c>
      <c r="N34" s="110"/>
      <c r="O34" s="110"/>
    </row>
    <row r="35" spans="2:15" x14ac:dyDescent="0.3">
      <c r="B35" s="112">
        <v>43476</v>
      </c>
      <c r="C35" s="116" t="s">
        <v>321</v>
      </c>
      <c r="D35" s="110" t="s">
        <v>32</v>
      </c>
      <c r="F35" s="117">
        <v>208.29</v>
      </c>
      <c r="G35" s="161">
        <v>5378602301</v>
      </c>
      <c r="N35" s="110"/>
      <c r="O35" s="110"/>
    </row>
    <row r="36" spans="2:15" x14ac:dyDescent="0.3">
      <c r="B36" s="112">
        <v>43476</v>
      </c>
      <c r="C36" s="116" t="s">
        <v>485</v>
      </c>
      <c r="D36" s="110" t="s">
        <v>32</v>
      </c>
      <c r="F36" s="117">
        <v>116.24</v>
      </c>
      <c r="G36" s="230" t="s">
        <v>834</v>
      </c>
      <c r="N36" s="110"/>
      <c r="O36" s="110"/>
    </row>
    <row r="37" spans="2:15" x14ac:dyDescent="0.3">
      <c r="B37" s="112">
        <v>43476</v>
      </c>
      <c r="C37" s="116" t="s">
        <v>45</v>
      </c>
      <c r="D37" s="110" t="s">
        <v>32</v>
      </c>
      <c r="F37" s="117">
        <v>101</v>
      </c>
      <c r="G37" s="161" t="s">
        <v>832</v>
      </c>
      <c r="N37" s="110"/>
      <c r="O37" s="110"/>
    </row>
    <row r="38" spans="2:15" x14ac:dyDescent="0.3">
      <c r="B38" s="112">
        <v>43476</v>
      </c>
      <c r="C38" s="116" t="s">
        <v>46</v>
      </c>
      <c r="D38" s="110" t="s">
        <v>32</v>
      </c>
      <c r="F38" s="117">
        <v>20</v>
      </c>
      <c r="G38" s="161">
        <v>41144377702</v>
      </c>
      <c r="N38" s="110"/>
      <c r="O38" s="110"/>
    </row>
    <row r="39" spans="2:15" x14ac:dyDescent="0.3">
      <c r="B39" s="112">
        <v>43476</v>
      </c>
      <c r="C39" s="116" t="s">
        <v>234</v>
      </c>
      <c r="D39" s="110" t="s">
        <v>32</v>
      </c>
      <c r="F39" s="117">
        <v>239.65</v>
      </c>
      <c r="G39" s="161">
        <v>19445911</v>
      </c>
      <c r="N39" s="110"/>
      <c r="O39" s="110"/>
    </row>
    <row r="40" spans="2:15" x14ac:dyDescent="0.3">
      <c r="B40" s="112">
        <v>43476</v>
      </c>
      <c r="C40" s="117" t="s">
        <v>60</v>
      </c>
      <c r="D40" s="110" t="s">
        <v>32</v>
      </c>
      <c r="F40" s="117">
        <v>50</v>
      </c>
      <c r="N40" s="110"/>
      <c r="O40" s="110"/>
    </row>
    <row r="41" spans="2:15" x14ac:dyDescent="0.3">
      <c r="B41" s="112">
        <v>43476</v>
      </c>
      <c r="C41" s="117" t="s">
        <v>866</v>
      </c>
      <c r="D41" s="110" t="s">
        <v>32</v>
      </c>
      <c r="F41" s="117">
        <v>34.04</v>
      </c>
      <c r="N41" s="110"/>
      <c r="O41" s="110"/>
    </row>
    <row r="42" spans="2:15" x14ac:dyDescent="0.3">
      <c r="B42" s="112">
        <v>43476</v>
      </c>
      <c r="C42" s="116" t="s">
        <v>21</v>
      </c>
      <c r="D42" s="110" t="s">
        <v>32</v>
      </c>
      <c r="F42" s="117">
        <v>58.25</v>
      </c>
      <c r="N42" s="110"/>
      <c r="O42" s="110"/>
    </row>
    <row r="43" spans="2:15" x14ac:dyDescent="0.3">
      <c r="B43" s="112">
        <v>43476</v>
      </c>
      <c r="C43" s="116" t="s">
        <v>8</v>
      </c>
      <c r="D43" s="110" t="s">
        <v>32</v>
      </c>
      <c r="F43" s="117">
        <v>5.78</v>
      </c>
      <c r="N43" s="110"/>
      <c r="O43" s="110"/>
    </row>
    <row r="44" spans="2:15" x14ac:dyDescent="0.3">
      <c r="B44" s="112">
        <v>43477</v>
      </c>
      <c r="C44" s="116" t="s">
        <v>516</v>
      </c>
      <c r="D44" s="110" t="s">
        <v>32</v>
      </c>
      <c r="F44" s="117">
        <v>4.3499999999999996</v>
      </c>
      <c r="N44" s="110"/>
      <c r="O44" s="110"/>
    </row>
    <row r="45" spans="2:15" x14ac:dyDescent="0.3">
      <c r="B45" s="112">
        <v>43477</v>
      </c>
      <c r="C45" s="116" t="s">
        <v>7</v>
      </c>
      <c r="D45" s="110" t="s">
        <v>32</v>
      </c>
      <c r="F45" s="117">
        <v>27.4</v>
      </c>
      <c r="N45" s="110"/>
      <c r="O45" s="110"/>
    </row>
    <row r="46" spans="2:15" x14ac:dyDescent="0.3">
      <c r="B46" s="112">
        <v>43477</v>
      </c>
      <c r="C46" s="116" t="s">
        <v>40</v>
      </c>
      <c r="D46" s="110" t="s">
        <v>32</v>
      </c>
      <c r="F46" s="117">
        <v>267.91000000000003</v>
      </c>
      <c r="N46" s="110"/>
      <c r="O46" s="110"/>
    </row>
    <row r="47" spans="2:15" x14ac:dyDescent="0.3">
      <c r="B47" s="112">
        <v>43477</v>
      </c>
      <c r="C47" s="116" t="s">
        <v>52</v>
      </c>
      <c r="D47" s="110" t="s">
        <v>32</v>
      </c>
      <c r="F47" s="117">
        <v>36.31</v>
      </c>
      <c r="N47" s="110"/>
      <c r="O47" s="110"/>
    </row>
    <row r="48" spans="2:15" x14ac:dyDescent="0.3">
      <c r="B48" s="112">
        <v>43477</v>
      </c>
      <c r="C48" s="116" t="s">
        <v>516</v>
      </c>
      <c r="D48" s="110" t="s">
        <v>32</v>
      </c>
      <c r="F48" s="117">
        <v>5.44</v>
      </c>
      <c r="N48" s="110"/>
      <c r="O48" s="110"/>
    </row>
    <row r="49" spans="2:15" x14ac:dyDescent="0.3">
      <c r="B49" s="112">
        <v>43477</v>
      </c>
      <c r="C49" s="116" t="s">
        <v>763</v>
      </c>
      <c r="D49" s="110" t="s">
        <v>32</v>
      </c>
      <c r="F49" s="117">
        <v>9.99</v>
      </c>
      <c r="N49" s="110"/>
      <c r="O49" s="110"/>
    </row>
    <row r="50" spans="2:15" x14ac:dyDescent="0.3">
      <c r="B50" s="112">
        <v>43477</v>
      </c>
      <c r="C50" s="116" t="s">
        <v>505</v>
      </c>
      <c r="D50" s="110" t="s">
        <v>32</v>
      </c>
      <c r="F50" s="117">
        <v>4.3600000000000003</v>
      </c>
      <c r="N50" s="110"/>
      <c r="O50" s="110"/>
    </row>
    <row r="51" spans="2:15" x14ac:dyDescent="0.3">
      <c r="B51" s="112">
        <v>43478</v>
      </c>
      <c r="C51" s="116" t="s">
        <v>42</v>
      </c>
      <c r="D51" s="110" t="s">
        <v>32</v>
      </c>
      <c r="F51" s="117">
        <v>263.89</v>
      </c>
      <c r="N51" s="110"/>
      <c r="O51" s="110"/>
    </row>
    <row r="52" spans="2:15" x14ac:dyDescent="0.3">
      <c r="B52" s="112">
        <v>43478</v>
      </c>
      <c r="C52" s="116" t="s">
        <v>505</v>
      </c>
      <c r="D52" s="110" t="s">
        <v>32</v>
      </c>
      <c r="F52" s="117">
        <v>12.18</v>
      </c>
      <c r="N52" s="110"/>
      <c r="O52" s="110"/>
    </row>
    <row r="53" spans="2:15" x14ac:dyDescent="0.3">
      <c r="B53" s="112">
        <v>43478</v>
      </c>
      <c r="C53" s="116" t="s">
        <v>52</v>
      </c>
      <c r="D53" s="110" t="s">
        <v>32</v>
      </c>
      <c r="F53" s="117">
        <v>23.89</v>
      </c>
      <c r="N53" s="110"/>
      <c r="O53" s="110"/>
    </row>
    <row r="54" spans="2:15" x14ac:dyDescent="0.3">
      <c r="B54" s="112">
        <v>43478</v>
      </c>
      <c r="C54" s="116" t="s">
        <v>72</v>
      </c>
      <c r="D54" s="110" t="s">
        <v>32</v>
      </c>
      <c r="F54" s="117">
        <v>21.55</v>
      </c>
      <c r="N54" s="110"/>
      <c r="O54" s="110"/>
    </row>
    <row r="55" spans="2:15" x14ac:dyDescent="0.3">
      <c r="B55" s="112">
        <v>43479</v>
      </c>
      <c r="C55" s="116" t="s">
        <v>809</v>
      </c>
      <c r="D55" s="110" t="s">
        <v>32</v>
      </c>
      <c r="F55" s="117">
        <v>21.95</v>
      </c>
      <c r="N55" s="110"/>
      <c r="O55" s="110"/>
    </row>
    <row r="56" spans="2:15" x14ac:dyDescent="0.3">
      <c r="B56" s="112">
        <v>43479</v>
      </c>
      <c r="C56" s="116" t="s">
        <v>505</v>
      </c>
      <c r="D56" s="110" t="s">
        <v>32</v>
      </c>
      <c r="F56" s="117">
        <v>16.97</v>
      </c>
      <c r="N56" s="110"/>
      <c r="O56" s="110"/>
    </row>
    <row r="57" spans="2:15" x14ac:dyDescent="0.3">
      <c r="B57" s="112">
        <v>43479</v>
      </c>
      <c r="C57" s="116" t="s">
        <v>505</v>
      </c>
      <c r="D57" s="110" t="s">
        <v>32</v>
      </c>
      <c r="F57" s="117">
        <v>12.62</v>
      </c>
      <c r="N57" s="110"/>
      <c r="O57" s="110"/>
    </row>
    <row r="58" spans="2:15" x14ac:dyDescent="0.3">
      <c r="B58" s="112">
        <v>43479</v>
      </c>
      <c r="C58" s="116" t="s">
        <v>21</v>
      </c>
      <c r="D58" s="110" t="s">
        <v>32</v>
      </c>
      <c r="F58" s="117">
        <v>9.9499999999999993</v>
      </c>
      <c r="N58" s="110"/>
      <c r="O58" s="110"/>
    </row>
    <row r="59" spans="2:15" x14ac:dyDescent="0.3">
      <c r="B59" s="112">
        <v>43479</v>
      </c>
      <c r="C59" s="116" t="s">
        <v>8</v>
      </c>
      <c r="D59" s="110" t="s">
        <v>32</v>
      </c>
      <c r="F59" s="117">
        <v>2.89</v>
      </c>
      <c r="N59" s="110"/>
      <c r="O59" s="110"/>
    </row>
    <row r="60" spans="2:15" x14ac:dyDescent="0.3">
      <c r="B60" s="112">
        <v>43479</v>
      </c>
      <c r="C60" s="116" t="s">
        <v>97</v>
      </c>
      <c r="D60" s="110" t="s">
        <v>32</v>
      </c>
      <c r="F60" s="117">
        <v>16.04</v>
      </c>
      <c r="N60" s="110"/>
      <c r="O60" s="110"/>
    </row>
    <row r="61" spans="2:15" x14ac:dyDescent="0.3">
      <c r="B61" s="112">
        <v>43479</v>
      </c>
      <c r="C61" s="116" t="s">
        <v>40</v>
      </c>
      <c r="D61" s="110" t="s">
        <v>32</v>
      </c>
      <c r="F61" s="117">
        <v>16.47</v>
      </c>
      <c r="N61" s="110"/>
      <c r="O61" s="110"/>
    </row>
    <row r="62" spans="2:15" x14ac:dyDescent="0.3">
      <c r="B62" s="112">
        <v>43479</v>
      </c>
      <c r="C62" s="116" t="s">
        <v>833</v>
      </c>
      <c r="D62" s="110" t="s">
        <v>32</v>
      </c>
      <c r="F62" s="117">
        <v>2.99</v>
      </c>
      <c r="N62" s="110"/>
      <c r="O62" s="110"/>
    </row>
    <row r="63" spans="2:15" x14ac:dyDescent="0.3">
      <c r="B63" s="112">
        <v>43479</v>
      </c>
      <c r="C63" s="116" t="s">
        <v>93</v>
      </c>
      <c r="D63" s="110" t="s">
        <v>32</v>
      </c>
      <c r="F63" s="117">
        <v>8.07</v>
      </c>
      <c r="N63" s="110"/>
      <c r="O63" s="110"/>
    </row>
    <row r="64" spans="2:15" x14ac:dyDescent="0.3">
      <c r="B64" s="112">
        <v>43480</v>
      </c>
      <c r="C64" s="116" t="s">
        <v>619</v>
      </c>
      <c r="D64" s="110" t="s">
        <v>32</v>
      </c>
      <c r="F64" s="117">
        <v>97.23</v>
      </c>
      <c r="N64" s="110"/>
      <c r="O64" s="110"/>
    </row>
    <row r="65" spans="1:15" x14ac:dyDescent="0.3">
      <c r="B65" s="112">
        <v>43480</v>
      </c>
      <c r="C65" s="116" t="s">
        <v>704</v>
      </c>
      <c r="D65" s="110" t="s">
        <v>32</v>
      </c>
      <c r="F65" s="117">
        <v>200.69</v>
      </c>
      <c r="N65" s="110"/>
      <c r="O65" s="110"/>
    </row>
    <row r="66" spans="1:15" x14ac:dyDescent="0.3">
      <c r="B66" s="112">
        <v>43480</v>
      </c>
      <c r="C66" s="116" t="s">
        <v>505</v>
      </c>
      <c r="D66" s="110" t="s">
        <v>32</v>
      </c>
      <c r="F66" s="117">
        <v>5</v>
      </c>
      <c r="N66" s="110"/>
      <c r="O66" s="110"/>
    </row>
    <row r="67" spans="1:15" x14ac:dyDescent="0.3">
      <c r="B67" s="112">
        <v>43480</v>
      </c>
      <c r="C67" s="116" t="s">
        <v>8</v>
      </c>
      <c r="D67" s="110" t="s">
        <v>32</v>
      </c>
      <c r="F67" s="117">
        <v>2.89</v>
      </c>
      <c r="N67" s="110"/>
      <c r="O67" s="110"/>
    </row>
    <row r="68" spans="1:15" x14ac:dyDescent="0.3">
      <c r="B68" s="112">
        <v>43481</v>
      </c>
      <c r="C68" s="116" t="s">
        <v>146</v>
      </c>
      <c r="D68" s="110" t="s">
        <v>32</v>
      </c>
      <c r="E68" s="117">
        <v>831.3</v>
      </c>
      <c r="N68" s="110"/>
      <c r="O68" s="110"/>
    </row>
    <row r="69" spans="1:15" x14ac:dyDescent="0.3">
      <c r="B69" s="112">
        <v>43481</v>
      </c>
      <c r="C69" s="116" t="s">
        <v>85</v>
      </c>
      <c r="D69" s="110" t="s">
        <v>32</v>
      </c>
      <c r="F69" s="117">
        <v>588.16</v>
      </c>
      <c r="G69" s="161">
        <v>4481304174</v>
      </c>
      <c r="N69" s="110"/>
      <c r="O69" s="110"/>
    </row>
    <row r="70" spans="1:15" x14ac:dyDescent="0.3">
      <c r="B70" s="112">
        <v>43481</v>
      </c>
      <c r="C70" s="116" t="s">
        <v>505</v>
      </c>
      <c r="D70" s="110" t="s">
        <v>32</v>
      </c>
      <c r="F70" s="117">
        <v>6.53</v>
      </c>
      <c r="N70" s="110"/>
      <c r="O70" s="110"/>
    </row>
    <row r="71" spans="1:15" x14ac:dyDescent="0.3">
      <c r="B71" s="112">
        <v>43481</v>
      </c>
      <c r="C71" s="116" t="s">
        <v>331</v>
      </c>
      <c r="D71" s="110" t="s">
        <v>32</v>
      </c>
      <c r="F71" s="117">
        <v>8.67</v>
      </c>
      <c r="N71" s="110"/>
      <c r="O71" s="110"/>
    </row>
    <row r="72" spans="1:15" x14ac:dyDescent="0.3">
      <c r="B72" s="112">
        <v>43481</v>
      </c>
      <c r="C72" s="116" t="s">
        <v>8</v>
      </c>
      <c r="D72" s="110" t="s">
        <v>32</v>
      </c>
      <c r="F72" s="117">
        <v>2.89</v>
      </c>
      <c r="N72" s="110"/>
      <c r="O72" s="110"/>
    </row>
    <row r="73" spans="1:15" x14ac:dyDescent="0.3">
      <c r="B73" s="112">
        <v>43482</v>
      </c>
      <c r="C73" s="116" t="s">
        <v>40</v>
      </c>
      <c r="D73" s="110" t="s">
        <v>32</v>
      </c>
      <c r="F73" s="117">
        <v>26.84</v>
      </c>
      <c r="N73" s="110"/>
      <c r="O73" s="110"/>
    </row>
    <row r="74" spans="1:15" x14ac:dyDescent="0.3">
      <c r="B74" s="112">
        <v>43482</v>
      </c>
      <c r="C74" s="116" t="s">
        <v>505</v>
      </c>
      <c r="D74" s="110" t="s">
        <v>32</v>
      </c>
      <c r="F74" s="117">
        <v>19.37</v>
      </c>
      <c r="N74" s="110"/>
      <c r="O74" s="110"/>
    </row>
    <row r="75" spans="1:15" x14ac:dyDescent="0.3">
      <c r="A75" s="115" t="s">
        <v>427</v>
      </c>
      <c r="B75" s="112">
        <v>43482</v>
      </c>
      <c r="C75" s="116" t="s">
        <v>837</v>
      </c>
      <c r="D75" s="110" t="s">
        <v>32</v>
      </c>
      <c r="F75" s="117">
        <v>14</v>
      </c>
      <c r="N75" s="110"/>
      <c r="O75" s="110"/>
    </row>
    <row r="76" spans="1:15" x14ac:dyDescent="0.3">
      <c r="B76" s="112">
        <v>43482</v>
      </c>
      <c r="C76" s="116" t="s">
        <v>7</v>
      </c>
      <c r="D76" s="110" t="s">
        <v>32</v>
      </c>
      <c r="F76" s="117">
        <v>17.329999999999998</v>
      </c>
      <c r="N76" s="110"/>
      <c r="O76" s="110"/>
    </row>
    <row r="77" spans="1:15" x14ac:dyDescent="0.3">
      <c r="B77" s="112">
        <v>43483</v>
      </c>
      <c r="C77" s="116" t="s">
        <v>83</v>
      </c>
      <c r="D77" s="110" t="s">
        <v>32</v>
      </c>
      <c r="F77" s="117">
        <v>40</v>
      </c>
      <c r="N77" s="110"/>
      <c r="O77" s="110"/>
    </row>
    <row r="78" spans="1:15" x14ac:dyDescent="0.3">
      <c r="B78" s="112">
        <v>43483</v>
      </c>
      <c r="C78" s="116" t="s">
        <v>52</v>
      </c>
      <c r="D78" s="110" t="s">
        <v>32</v>
      </c>
      <c r="F78" s="117">
        <v>20.059999999999999</v>
      </c>
      <c r="N78" s="110"/>
      <c r="O78" s="110"/>
    </row>
    <row r="79" spans="1:15" x14ac:dyDescent="0.3">
      <c r="B79" s="112">
        <v>43483</v>
      </c>
      <c r="C79" s="116" t="s">
        <v>7</v>
      </c>
      <c r="D79" s="110" t="s">
        <v>32</v>
      </c>
      <c r="F79" s="117">
        <v>10.68</v>
      </c>
      <c r="N79" s="110"/>
      <c r="O79" s="110"/>
    </row>
    <row r="80" spans="1:15" x14ac:dyDescent="0.3">
      <c r="B80" s="112">
        <v>43483</v>
      </c>
      <c r="C80" s="116" t="s">
        <v>505</v>
      </c>
      <c r="D80" s="110" t="s">
        <v>32</v>
      </c>
      <c r="F80" s="117">
        <v>5.44</v>
      </c>
      <c r="N80" s="110"/>
      <c r="O80" s="110"/>
    </row>
    <row r="81" spans="2:15" x14ac:dyDescent="0.3">
      <c r="B81" s="112">
        <v>43483</v>
      </c>
      <c r="C81" s="116" t="s">
        <v>40</v>
      </c>
      <c r="D81" s="110" t="s">
        <v>32</v>
      </c>
      <c r="F81" s="117">
        <v>4.6900000000000004</v>
      </c>
      <c r="N81" s="110"/>
      <c r="O81" s="110"/>
    </row>
    <row r="82" spans="2:15" x14ac:dyDescent="0.3">
      <c r="B82" s="112">
        <v>43483</v>
      </c>
      <c r="C82" s="116" t="s">
        <v>40</v>
      </c>
      <c r="D82" s="110" t="s">
        <v>32</v>
      </c>
      <c r="F82" s="117">
        <v>23.81</v>
      </c>
      <c r="N82" s="110"/>
      <c r="O82" s="110"/>
    </row>
    <row r="83" spans="2:15" x14ac:dyDescent="0.3">
      <c r="B83" s="112">
        <v>43483</v>
      </c>
      <c r="C83" s="116" t="s">
        <v>516</v>
      </c>
      <c r="D83" s="110" t="s">
        <v>32</v>
      </c>
      <c r="F83" s="117">
        <v>12.62</v>
      </c>
      <c r="N83" s="110"/>
      <c r="O83" s="110"/>
    </row>
    <row r="84" spans="2:15" x14ac:dyDescent="0.3">
      <c r="B84" s="112">
        <v>43484</v>
      </c>
      <c r="C84" s="116" t="s">
        <v>505</v>
      </c>
      <c r="D84" s="110" t="s">
        <v>32</v>
      </c>
      <c r="F84" s="117">
        <v>17.850000000000001</v>
      </c>
      <c r="N84" s="110"/>
      <c r="O84" s="110"/>
    </row>
    <row r="85" spans="2:15" x14ac:dyDescent="0.3">
      <c r="B85" s="112">
        <v>43484</v>
      </c>
      <c r="C85" s="116" t="s">
        <v>505</v>
      </c>
      <c r="D85" s="110" t="s">
        <v>32</v>
      </c>
      <c r="F85" s="117">
        <v>5.22</v>
      </c>
      <c r="N85" s="110"/>
      <c r="O85" s="110"/>
    </row>
    <row r="86" spans="2:15" x14ac:dyDescent="0.3">
      <c r="B86" s="112">
        <v>43484</v>
      </c>
      <c r="C86" s="116" t="s">
        <v>744</v>
      </c>
      <c r="D86" s="110" t="s">
        <v>32</v>
      </c>
      <c r="E86" s="117">
        <v>100</v>
      </c>
      <c r="N86" s="110"/>
      <c r="O86" s="110"/>
    </row>
    <row r="87" spans="2:15" x14ac:dyDescent="0.3">
      <c r="B87" s="112">
        <v>43484</v>
      </c>
      <c r="C87" s="116" t="s">
        <v>150</v>
      </c>
      <c r="D87" s="110" t="s">
        <v>32</v>
      </c>
      <c r="F87" s="117">
        <v>26.27</v>
      </c>
      <c r="N87" s="110"/>
      <c r="O87" s="110"/>
    </row>
    <row r="88" spans="2:15" x14ac:dyDescent="0.3">
      <c r="B88" s="112">
        <v>43484</v>
      </c>
      <c r="C88" s="116" t="s">
        <v>50</v>
      </c>
      <c r="D88" s="110" t="s">
        <v>32</v>
      </c>
      <c r="F88" s="117">
        <v>2.77</v>
      </c>
      <c r="N88" s="110"/>
      <c r="O88" s="110"/>
    </row>
    <row r="89" spans="2:15" x14ac:dyDescent="0.3">
      <c r="B89" s="112">
        <v>43485</v>
      </c>
      <c r="C89" s="116" t="s">
        <v>799</v>
      </c>
      <c r="D89" s="110" t="s">
        <v>32</v>
      </c>
      <c r="F89" s="117">
        <v>9.9700000000000006</v>
      </c>
      <c r="N89" s="110"/>
      <c r="O89" s="110"/>
    </row>
    <row r="90" spans="2:15" x14ac:dyDescent="0.3">
      <c r="B90" s="112">
        <v>43485</v>
      </c>
      <c r="C90" s="116" t="s">
        <v>799</v>
      </c>
      <c r="D90" s="110" t="s">
        <v>32</v>
      </c>
      <c r="F90" s="117">
        <v>10</v>
      </c>
      <c r="N90" s="110"/>
      <c r="O90" s="110"/>
    </row>
    <row r="91" spans="2:15" x14ac:dyDescent="0.3">
      <c r="B91" s="112">
        <v>43486</v>
      </c>
      <c r="C91" s="116" t="s">
        <v>516</v>
      </c>
      <c r="D91" s="110" t="s">
        <v>32</v>
      </c>
      <c r="F91" s="117">
        <v>10.98</v>
      </c>
      <c r="N91" s="110"/>
      <c r="O91" s="110"/>
    </row>
    <row r="92" spans="2:15" x14ac:dyDescent="0.3">
      <c r="B92" s="112">
        <v>43486</v>
      </c>
      <c r="C92" s="116" t="s">
        <v>516</v>
      </c>
      <c r="D92" s="110" t="s">
        <v>32</v>
      </c>
      <c r="F92" s="117">
        <v>5</v>
      </c>
      <c r="N92" s="110"/>
      <c r="O92" s="110"/>
    </row>
    <row r="93" spans="2:15" x14ac:dyDescent="0.3">
      <c r="B93" s="112">
        <v>43486</v>
      </c>
      <c r="C93" s="116" t="s">
        <v>40</v>
      </c>
      <c r="D93" s="110" t="s">
        <v>32</v>
      </c>
      <c r="F93" s="117">
        <v>1.5</v>
      </c>
      <c r="N93" s="110"/>
      <c r="O93" s="110"/>
    </row>
    <row r="94" spans="2:15" x14ac:dyDescent="0.3">
      <c r="B94" s="112">
        <v>43486</v>
      </c>
      <c r="C94" s="116" t="s">
        <v>52</v>
      </c>
      <c r="D94" s="110" t="s">
        <v>32</v>
      </c>
      <c r="F94" s="117">
        <v>37.17</v>
      </c>
      <c r="N94" s="110"/>
      <c r="O94" s="110"/>
    </row>
    <row r="95" spans="2:15" x14ac:dyDescent="0.3">
      <c r="B95" s="112">
        <v>43486</v>
      </c>
      <c r="C95" s="116" t="s">
        <v>516</v>
      </c>
      <c r="D95" s="110" t="s">
        <v>32</v>
      </c>
      <c r="F95" s="117">
        <v>23.08</v>
      </c>
      <c r="N95" s="110"/>
      <c r="O95" s="110"/>
    </row>
    <row r="96" spans="2:15" x14ac:dyDescent="0.3">
      <c r="B96" s="112">
        <v>43487</v>
      </c>
      <c r="C96" s="116" t="s">
        <v>516</v>
      </c>
      <c r="D96" s="110" t="s">
        <v>32</v>
      </c>
      <c r="F96" s="117">
        <v>8.48</v>
      </c>
      <c r="N96" s="110"/>
      <c r="O96" s="110"/>
    </row>
    <row r="97" spans="2:15" x14ac:dyDescent="0.3">
      <c r="B97" s="112">
        <v>43487</v>
      </c>
      <c r="C97" s="116" t="s">
        <v>8</v>
      </c>
      <c r="D97" s="110" t="s">
        <v>32</v>
      </c>
      <c r="F97" s="117">
        <v>9.66</v>
      </c>
      <c r="N97" s="110"/>
      <c r="O97" s="110"/>
    </row>
    <row r="98" spans="2:15" x14ac:dyDescent="0.3">
      <c r="B98" s="112">
        <v>43487</v>
      </c>
      <c r="C98" s="116" t="s">
        <v>21</v>
      </c>
      <c r="D98" s="110" t="s">
        <v>32</v>
      </c>
      <c r="F98" s="117">
        <v>10</v>
      </c>
      <c r="N98" s="110"/>
      <c r="O98" s="110"/>
    </row>
    <row r="99" spans="2:15" x14ac:dyDescent="0.3">
      <c r="B99" s="112">
        <v>43487</v>
      </c>
      <c r="C99" s="116" t="s">
        <v>505</v>
      </c>
      <c r="D99" s="110" t="s">
        <v>32</v>
      </c>
      <c r="F99" s="117">
        <v>12.62</v>
      </c>
      <c r="N99" s="110"/>
      <c r="O99" s="110"/>
    </row>
    <row r="100" spans="2:15" x14ac:dyDescent="0.3">
      <c r="B100" s="112">
        <v>43487</v>
      </c>
      <c r="C100" s="116" t="s">
        <v>40</v>
      </c>
      <c r="D100" s="110" t="s">
        <v>32</v>
      </c>
      <c r="F100" s="117">
        <v>15.83</v>
      </c>
      <c r="N100" s="110"/>
      <c r="O100" s="110"/>
    </row>
    <row r="101" spans="2:15" x14ac:dyDescent="0.3">
      <c r="B101" s="112">
        <v>43487</v>
      </c>
      <c r="C101" s="116" t="s">
        <v>505</v>
      </c>
      <c r="D101" s="110" t="s">
        <v>32</v>
      </c>
      <c r="F101" s="117">
        <v>5</v>
      </c>
      <c r="N101" s="110"/>
      <c r="O101" s="110"/>
    </row>
    <row r="102" spans="2:15" x14ac:dyDescent="0.3">
      <c r="B102" s="112">
        <v>43487</v>
      </c>
      <c r="C102" s="116" t="s">
        <v>528</v>
      </c>
      <c r="D102" s="110" t="s">
        <v>32</v>
      </c>
      <c r="F102" s="117">
        <v>29.95</v>
      </c>
      <c r="N102" s="110"/>
      <c r="O102" s="110"/>
    </row>
    <row r="103" spans="2:15" x14ac:dyDescent="0.3">
      <c r="B103" s="112">
        <v>43488</v>
      </c>
      <c r="C103" s="116" t="s">
        <v>83</v>
      </c>
      <c r="D103" s="110" t="s">
        <v>32</v>
      </c>
      <c r="F103" s="117">
        <v>40</v>
      </c>
      <c r="N103" s="110"/>
      <c r="O103" s="110"/>
    </row>
    <row r="104" spans="2:15" x14ac:dyDescent="0.3">
      <c r="B104" s="112">
        <v>43488</v>
      </c>
      <c r="C104" s="116" t="s">
        <v>31</v>
      </c>
      <c r="D104" s="110" t="s">
        <v>32</v>
      </c>
      <c r="E104" s="117">
        <v>2209.1799999999998</v>
      </c>
      <c r="N104" s="110"/>
      <c r="O104" s="110"/>
    </row>
    <row r="105" spans="2:15" x14ac:dyDescent="0.3">
      <c r="B105" s="112">
        <v>43488</v>
      </c>
      <c r="C105" s="116" t="s">
        <v>52</v>
      </c>
      <c r="D105" s="110" t="s">
        <v>32</v>
      </c>
      <c r="F105" s="117">
        <v>21.67</v>
      </c>
      <c r="N105" s="110"/>
      <c r="O105" s="110"/>
    </row>
    <row r="106" spans="2:15" x14ac:dyDescent="0.3">
      <c r="B106" s="112">
        <v>43488</v>
      </c>
      <c r="C106" s="116" t="s">
        <v>649</v>
      </c>
      <c r="D106" s="110" t="s">
        <v>32</v>
      </c>
      <c r="F106" s="117">
        <v>68</v>
      </c>
      <c r="G106" s="161">
        <v>131339895</v>
      </c>
      <c r="N106" s="110"/>
      <c r="O106" s="110"/>
    </row>
    <row r="107" spans="2:15" x14ac:dyDescent="0.3">
      <c r="B107" s="112">
        <v>43490</v>
      </c>
      <c r="C107" s="116" t="s">
        <v>89</v>
      </c>
      <c r="D107" s="110" t="s">
        <v>32</v>
      </c>
      <c r="F107" s="117">
        <v>554.1</v>
      </c>
      <c r="G107" s="161">
        <v>2523490938</v>
      </c>
      <c r="N107" s="110"/>
      <c r="O107" s="110"/>
    </row>
    <row r="108" spans="2:15" x14ac:dyDescent="0.3">
      <c r="B108" s="112">
        <v>43490</v>
      </c>
      <c r="C108" s="116" t="s">
        <v>7</v>
      </c>
      <c r="D108" s="110" t="s">
        <v>32</v>
      </c>
      <c r="F108" s="117">
        <v>22.86</v>
      </c>
      <c r="N108" s="110"/>
      <c r="O108" s="110"/>
    </row>
    <row r="109" spans="2:15" x14ac:dyDescent="0.3">
      <c r="B109" s="112">
        <v>43490</v>
      </c>
      <c r="C109" s="116" t="s">
        <v>505</v>
      </c>
      <c r="D109" s="110" t="s">
        <v>32</v>
      </c>
      <c r="F109" s="117">
        <v>6.53</v>
      </c>
      <c r="N109" s="110"/>
      <c r="O109" s="110"/>
    </row>
    <row r="110" spans="2:15" x14ac:dyDescent="0.3">
      <c r="B110" s="112">
        <v>43491</v>
      </c>
      <c r="C110" s="116" t="s">
        <v>505</v>
      </c>
      <c r="D110" s="110" t="s">
        <v>32</v>
      </c>
      <c r="F110" s="117">
        <v>8.7100000000000009</v>
      </c>
      <c r="N110" s="110"/>
      <c r="O110" s="110"/>
    </row>
    <row r="111" spans="2:15" x14ac:dyDescent="0.3">
      <c r="B111" s="112">
        <v>43491</v>
      </c>
      <c r="C111" s="116" t="s">
        <v>8</v>
      </c>
      <c r="D111" s="110" t="s">
        <v>32</v>
      </c>
      <c r="F111" s="117">
        <v>11.78</v>
      </c>
      <c r="N111" s="110"/>
      <c r="O111" s="110"/>
    </row>
    <row r="112" spans="2:15" x14ac:dyDescent="0.3">
      <c r="B112" s="112">
        <v>43492</v>
      </c>
      <c r="C112" s="116" t="s">
        <v>505</v>
      </c>
      <c r="D112" s="110" t="s">
        <v>32</v>
      </c>
      <c r="F112" s="117">
        <v>17.2</v>
      </c>
      <c r="N112" s="110"/>
      <c r="O112" s="110"/>
    </row>
    <row r="113" spans="1:15" x14ac:dyDescent="0.3">
      <c r="B113" s="112">
        <v>43493</v>
      </c>
      <c r="C113" s="116" t="s">
        <v>505</v>
      </c>
      <c r="D113" s="110" t="s">
        <v>32</v>
      </c>
      <c r="F113" s="117">
        <v>4.3499999999999996</v>
      </c>
      <c r="N113" s="110"/>
      <c r="O113" s="110"/>
    </row>
    <row r="114" spans="1:15" x14ac:dyDescent="0.3">
      <c r="B114" s="112">
        <v>43493</v>
      </c>
      <c r="C114" s="116" t="s">
        <v>21</v>
      </c>
      <c r="D114" s="110" t="s">
        <v>32</v>
      </c>
      <c r="F114" s="117">
        <v>85.47</v>
      </c>
      <c r="N114" s="110"/>
      <c r="O114" s="110"/>
    </row>
    <row r="115" spans="1:15" x14ac:dyDescent="0.3">
      <c r="B115" s="112">
        <v>43493</v>
      </c>
      <c r="C115" s="116" t="s">
        <v>40</v>
      </c>
      <c r="D115" s="110" t="s">
        <v>32</v>
      </c>
      <c r="F115" s="117">
        <v>178.9</v>
      </c>
      <c r="N115" s="110"/>
      <c r="O115" s="110"/>
    </row>
    <row r="116" spans="1:15" x14ac:dyDescent="0.3">
      <c r="B116" s="112">
        <v>43493</v>
      </c>
      <c r="C116" s="116" t="s">
        <v>114</v>
      </c>
      <c r="D116" s="110" t="s">
        <v>32</v>
      </c>
      <c r="F116" s="117">
        <v>9.15</v>
      </c>
      <c r="N116" s="110"/>
      <c r="O116" s="110"/>
    </row>
    <row r="117" spans="1:15" x14ac:dyDescent="0.3">
      <c r="B117" s="112">
        <v>43493</v>
      </c>
      <c r="C117" s="116" t="s">
        <v>809</v>
      </c>
      <c r="D117" s="110" t="s">
        <v>32</v>
      </c>
      <c r="F117" s="117">
        <v>31.95</v>
      </c>
      <c r="G117" s="230" t="s">
        <v>839</v>
      </c>
      <c r="N117" s="110"/>
      <c r="O117" s="110"/>
    </row>
    <row r="118" spans="1:15" x14ac:dyDescent="0.3">
      <c r="B118" s="112">
        <v>43493</v>
      </c>
      <c r="C118" s="116" t="s">
        <v>505</v>
      </c>
      <c r="D118" s="110" t="s">
        <v>32</v>
      </c>
      <c r="F118" s="117">
        <v>12.28</v>
      </c>
      <c r="N118" s="110"/>
      <c r="O118" s="110"/>
    </row>
    <row r="119" spans="1:15" x14ac:dyDescent="0.3">
      <c r="B119" s="112">
        <v>43493</v>
      </c>
      <c r="C119" s="116" t="s">
        <v>8</v>
      </c>
      <c r="D119" s="110" t="s">
        <v>32</v>
      </c>
      <c r="F119" s="117">
        <v>5.78</v>
      </c>
      <c r="N119" s="110"/>
      <c r="O119" s="110"/>
    </row>
    <row r="120" spans="1:15" x14ac:dyDescent="0.3">
      <c r="B120" s="112">
        <v>43494</v>
      </c>
      <c r="C120" s="116" t="s">
        <v>8</v>
      </c>
      <c r="D120" s="110" t="s">
        <v>32</v>
      </c>
      <c r="F120" s="117">
        <v>7.2</v>
      </c>
      <c r="N120" s="110"/>
      <c r="O120" s="110"/>
    </row>
    <row r="121" spans="1:15" x14ac:dyDescent="0.3">
      <c r="B121" s="112">
        <v>43494</v>
      </c>
      <c r="C121" s="116" t="s">
        <v>505</v>
      </c>
      <c r="D121" s="110" t="s">
        <v>32</v>
      </c>
      <c r="F121" s="117">
        <v>14.8</v>
      </c>
      <c r="N121" s="110"/>
      <c r="O121" s="110"/>
    </row>
    <row r="122" spans="1:15" x14ac:dyDescent="0.3">
      <c r="B122" s="112">
        <v>43495</v>
      </c>
      <c r="C122" s="116" t="s">
        <v>505</v>
      </c>
      <c r="D122" s="110" t="s">
        <v>32</v>
      </c>
      <c r="F122" s="117">
        <v>6.09</v>
      </c>
      <c r="N122" s="110"/>
      <c r="O122" s="110"/>
    </row>
    <row r="123" spans="1:15" x14ac:dyDescent="0.3">
      <c r="B123" s="112">
        <v>43495</v>
      </c>
      <c r="C123" s="116" t="s">
        <v>52</v>
      </c>
      <c r="D123" s="110" t="s">
        <v>32</v>
      </c>
      <c r="F123" s="117">
        <v>27.86</v>
      </c>
      <c r="N123" s="110"/>
      <c r="O123" s="110"/>
    </row>
    <row r="124" spans="1:15" x14ac:dyDescent="0.3">
      <c r="B124" s="112">
        <v>43495</v>
      </c>
      <c r="C124" s="116" t="s">
        <v>7</v>
      </c>
      <c r="D124" s="110" t="s">
        <v>32</v>
      </c>
      <c r="F124" s="117">
        <v>9.2100000000000009</v>
      </c>
      <c r="N124" s="110"/>
      <c r="O124" s="110"/>
    </row>
    <row r="125" spans="1:15" x14ac:dyDescent="0.3">
      <c r="A125" s="115">
        <v>1403</v>
      </c>
      <c r="B125" s="112">
        <v>43495</v>
      </c>
      <c r="C125" s="116" t="s">
        <v>721</v>
      </c>
      <c r="D125" s="110" t="s">
        <v>32</v>
      </c>
      <c r="F125" s="117">
        <v>5</v>
      </c>
      <c r="N125" s="110"/>
      <c r="O125" s="110"/>
    </row>
    <row r="126" spans="1:15" x14ac:dyDescent="0.3">
      <c r="B126" s="112">
        <v>43496</v>
      </c>
      <c r="C126" s="116" t="s">
        <v>433</v>
      </c>
      <c r="D126" s="110" t="s">
        <v>32</v>
      </c>
      <c r="F126" s="117">
        <v>995.31</v>
      </c>
      <c r="N126" s="110"/>
      <c r="O126" s="110"/>
    </row>
    <row r="127" spans="1:15" x14ac:dyDescent="0.3">
      <c r="B127" s="112">
        <v>43496</v>
      </c>
      <c r="C127" s="116" t="s">
        <v>50</v>
      </c>
      <c r="D127" s="110" t="s">
        <v>32</v>
      </c>
      <c r="F127" s="117">
        <v>20.25</v>
      </c>
      <c r="N127" s="110"/>
      <c r="O127" s="110"/>
    </row>
    <row r="128" spans="1:15" x14ac:dyDescent="0.3">
      <c r="B128" s="112">
        <v>43496</v>
      </c>
      <c r="C128" s="116" t="s">
        <v>505</v>
      </c>
      <c r="D128" s="110" t="s">
        <v>32</v>
      </c>
      <c r="F128" s="117">
        <v>5.44</v>
      </c>
      <c r="N128" s="110"/>
      <c r="O128" s="110"/>
    </row>
    <row r="129" spans="2:15" x14ac:dyDescent="0.3">
      <c r="B129" s="112">
        <v>43497</v>
      </c>
      <c r="C129" s="116" t="s">
        <v>505</v>
      </c>
      <c r="D129" s="110" t="s">
        <v>32</v>
      </c>
      <c r="F129" s="117">
        <v>5.44</v>
      </c>
      <c r="N129" s="110"/>
      <c r="O129" s="110"/>
    </row>
    <row r="130" spans="2:15" x14ac:dyDescent="0.3">
      <c r="B130" s="112">
        <v>43497</v>
      </c>
      <c r="C130" s="116" t="s">
        <v>763</v>
      </c>
      <c r="D130" s="110" t="s">
        <v>32</v>
      </c>
      <c r="F130" s="117">
        <v>9.98</v>
      </c>
      <c r="N130" s="110"/>
      <c r="O130" s="110"/>
    </row>
    <row r="131" spans="2:15" x14ac:dyDescent="0.3">
      <c r="B131" s="112">
        <v>43497</v>
      </c>
      <c r="C131" s="116" t="s">
        <v>7</v>
      </c>
      <c r="D131" s="110" t="s">
        <v>32</v>
      </c>
      <c r="F131" s="117">
        <v>10.66</v>
      </c>
      <c r="N131" s="110"/>
      <c r="O131" s="110"/>
    </row>
    <row r="132" spans="2:15" x14ac:dyDescent="0.3">
      <c r="B132" s="112">
        <v>43497</v>
      </c>
      <c r="C132" s="116" t="s">
        <v>505</v>
      </c>
      <c r="D132" s="110" t="s">
        <v>32</v>
      </c>
      <c r="F132" s="117">
        <v>14.04</v>
      </c>
      <c r="N132" s="110"/>
      <c r="O132" s="110"/>
    </row>
    <row r="133" spans="2:15" x14ac:dyDescent="0.3">
      <c r="B133" s="112">
        <v>43497</v>
      </c>
      <c r="C133" s="116" t="s">
        <v>714</v>
      </c>
      <c r="D133" s="110" t="s">
        <v>32</v>
      </c>
      <c r="E133" s="117">
        <v>6562</v>
      </c>
      <c r="N133" s="110"/>
      <c r="O133" s="110"/>
    </row>
    <row r="134" spans="2:15" x14ac:dyDescent="0.3">
      <c r="B134" s="112">
        <v>43497</v>
      </c>
      <c r="C134" s="116" t="s">
        <v>516</v>
      </c>
      <c r="D134" s="110" t="s">
        <v>32</v>
      </c>
      <c r="F134" s="117">
        <v>4.3499999999999996</v>
      </c>
      <c r="N134" s="110"/>
      <c r="O134" s="110"/>
    </row>
    <row r="135" spans="2:15" x14ac:dyDescent="0.3">
      <c r="B135" s="112">
        <v>43497</v>
      </c>
      <c r="C135" s="116" t="s">
        <v>516</v>
      </c>
      <c r="D135" s="110" t="s">
        <v>32</v>
      </c>
      <c r="F135" s="117">
        <v>14.36</v>
      </c>
      <c r="N135" s="110"/>
      <c r="O135" s="110"/>
    </row>
    <row r="136" spans="2:15" x14ac:dyDescent="0.3">
      <c r="B136" s="112">
        <v>43498</v>
      </c>
      <c r="C136" s="116" t="s">
        <v>649</v>
      </c>
      <c r="D136" s="110" t="s">
        <v>32</v>
      </c>
      <c r="F136" s="117">
        <v>774</v>
      </c>
      <c r="G136" s="161">
        <v>132093361</v>
      </c>
      <c r="N136" s="110"/>
      <c r="O136" s="110"/>
    </row>
    <row r="137" spans="2:15" x14ac:dyDescent="0.3">
      <c r="B137" s="112">
        <v>43498</v>
      </c>
      <c r="C137" s="116" t="s">
        <v>45</v>
      </c>
      <c r="D137" s="110" t="s">
        <v>32</v>
      </c>
      <c r="F137" s="117">
        <v>2435.81</v>
      </c>
      <c r="G137" s="161" t="s">
        <v>840</v>
      </c>
      <c r="N137" s="110"/>
      <c r="O137" s="110"/>
    </row>
    <row r="138" spans="2:15" x14ac:dyDescent="0.3">
      <c r="B138" s="112">
        <v>43498</v>
      </c>
      <c r="C138" s="116" t="s">
        <v>8</v>
      </c>
      <c r="D138" s="110" t="s">
        <v>32</v>
      </c>
      <c r="F138" s="117">
        <v>17.03</v>
      </c>
      <c r="N138" s="110"/>
      <c r="O138" s="110"/>
    </row>
    <row r="139" spans="2:15" x14ac:dyDescent="0.3">
      <c r="B139" s="112">
        <v>43498</v>
      </c>
      <c r="C139" s="116" t="s">
        <v>841</v>
      </c>
      <c r="D139" s="110" t="s">
        <v>32</v>
      </c>
      <c r="F139" s="117">
        <v>329</v>
      </c>
      <c r="N139" s="110"/>
      <c r="O139" s="110"/>
    </row>
    <row r="140" spans="2:15" x14ac:dyDescent="0.3">
      <c r="B140" s="112">
        <v>43498</v>
      </c>
      <c r="C140" s="116" t="s">
        <v>842</v>
      </c>
      <c r="D140" s="110" t="s">
        <v>32</v>
      </c>
      <c r="F140" s="117">
        <v>79.989999999999995</v>
      </c>
      <c r="N140" s="110"/>
      <c r="O140" s="110"/>
    </row>
    <row r="141" spans="2:15" x14ac:dyDescent="0.3">
      <c r="B141" s="112">
        <v>43498</v>
      </c>
      <c r="C141" s="116" t="s">
        <v>842</v>
      </c>
      <c r="D141" s="110" t="s">
        <v>32</v>
      </c>
      <c r="F141" s="117">
        <v>74.989999999999995</v>
      </c>
      <c r="N141" s="110"/>
      <c r="O141" s="110"/>
    </row>
    <row r="142" spans="2:15" x14ac:dyDescent="0.3">
      <c r="B142" s="112">
        <v>43498</v>
      </c>
      <c r="C142" s="116" t="s">
        <v>842</v>
      </c>
      <c r="D142" s="110" t="s">
        <v>32</v>
      </c>
      <c r="F142" s="117">
        <v>223.98</v>
      </c>
      <c r="N142" s="110"/>
      <c r="O142" s="110"/>
    </row>
    <row r="143" spans="2:15" x14ac:dyDescent="0.3">
      <c r="B143" s="112">
        <v>43498</v>
      </c>
      <c r="C143" s="116" t="s">
        <v>83</v>
      </c>
      <c r="D143" s="110" t="s">
        <v>32</v>
      </c>
      <c r="F143" s="117">
        <v>100</v>
      </c>
      <c r="N143" s="110"/>
      <c r="O143" s="110"/>
    </row>
    <row r="144" spans="2:15" x14ac:dyDescent="0.3">
      <c r="B144" s="112">
        <v>43498</v>
      </c>
      <c r="C144" s="116" t="s">
        <v>516</v>
      </c>
      <c r="D144" s="110" t="s">
        <v>32</v>
      </c>
      <c r="F144" s="117">
        <v>14.04</v>
      </c>
      <c r="N144" s="110"/>
      <c r="O144" s="110"/>
    </row>
    <row r="145" spans="2:15" x14ac:dyDescent="0.3">
      <c r="B145" s="112">
        <v>43498</v>
      </c>
      <c r="C145" s="116" t="s">
        <v>638</v>
      </c>
      <c r="D145" s="110" t="s">
        <v>32</v>
      </c>
      <c r="F145" s="117">
        <v>47.47</v>
      </c>
      <c r="N145" s="110"/>
      <c r="O145" s="110"/>
    </row>
    <row r="146" spans="2:15" x14ac:dyDescent="0.3">
      <c r="B146" s="112">
        <v>43498</v>
      </c>
      <c r="C146" s="116" t="s">
        <v>516</v>
      </c>
      <c r="D146" s="110" t="s">
        <v>32</v>
      </c>
      <c r="F146" s="117">
        <v>6.09</v>
      </c>
      <c r="N146" s="110"/>
      <c r="O146" s="110"/>
    </row>
    <row r="147" spans="2:15" x14ac:dyDescent="0.3">
      <c r="B147" s="112">
        <v>43498</v>
      </c>
      <c r="C147" s="116" t="s">
        <v>759</v>
      </c>
      <c r="D147" s="110" t="s">
        <v>32</v>
      </c>
      <c r="F147" s="117">
        <v>10.77</v>
      </c>
      <c r="N147" s="110"/>
      <c r="O147" s="110"/>
    </row>
    <row r="148" spans="2:15" x14ac:dyDescent="0.3">
      <c r="B148" s="112">
        <v>43498</v>
      </c>
      <c r="C148" s="116" t="s">
        <v>763</v>
      </c>
      <c r="D148" s="110" t="s">
        <v>32</v>
      </c>
      <c r="F148" s="117">
        <v>5</v>
      </c>
      <c r="N148" s="110"/>
      <c r="O148" s="110"/>
    </row>
    <row r="149" spans="2:15" x14ac:dyDescent="0.3">
      <c r="B149" s="112">
        <v>43498</v>
      </c>
      <c r="C149" s="116" t="s">
        <v>763</v>
      </c>
      <c r="D149" s="110" t="s">
        <v>32</v>
      </c>
      <c r="F149" s="117">
        <v>10</v>
      </c>
      <c r="N149" s="110"/>
      <c r="O149" s="110"/>
    </row>
    <row r="150" spans="2:15" x14ac:dyDescent="0.3">
      <c r="B150" s="112">
        <v>43498</v>
      </c>
      <c r="C150" s="116" t="s">
        <v>40</v>
      </c>
      <c r="D150" s="110" t="s">
        <v>32</v>
      </c>
      <c r="F150" s="117">
        <v>35.229999999999997</v>
      </c>
      <c r="N150" s="110"/>
      <c r="O150" s="110"/>
    </row>
    <row r="151" spans="2:15" x14ac:dyDescent="0.3">
      <c r="B151" s="112">
        <v>43499</v>
      </c>
      <c r="C151" s="116" t="s">
        <v>79</v>
      </c>
      <c r="D151" s="110" t="s">
        <v>32</v>
      </c>
      <c r="F151" s="117">
        <v>13.99</v>
      </c>
      <c r="N151" s="110"/>
      <c r="O151" s="110"/>
    </row>
    <row r="152" spans="2:15" x14ac:dyDescent="0.3">
      <c r="B152" s="112">
        <v>43499</v>
      </c>
      <c r="C152" s="116" t="s">
        <v>80</v>
      </c>
      <c r="D152" s="110" t="s">
        <v>32</v>
      </c>
      <c r="F152" s="117">
        <v>38.19</v>
      </c>
      <c r="N152" s="110"/>
      <c r="O152" s="110"/>
    </row>
    <row r="153" spans="2:15" x14ac:dyDescent="0.3">
      <c r="B153" s="112">
        <v>43499</v>
      </c>
      <c r="C153" s="116" t="s">
        <v>93</v>
      </c>
      <c r="D153" s="110" t="s">
        <v>32</v>
      </c>
      <c r="F153" s="117">
        <v>235.02</v>
      </c>
      <c r="N153" s="110"/>
      <c r="O153" s="110"/>
    </row>
    <row r="154" spans="2:15" x14ac:dyDescent="0.3">
      <c r="B154" s="112">
        <v>43499</v>
      </c>
      <c r="C154" s="116" t="s">
        <v>133</v>
      </c>
      <c r="D154" s="110" t="s">
        <v>32</v>
      </c>
      <c r="F154" s="117">
        <v>75.209999999999994</v>
      </c>
      <c r="N154" s="110"/>
      <c r="O154" s="110"/>
    </row>
    <row r="155" spans="2:15" x14ac:dyDescent="0.3">
      <c r="B155" s="112">
        <v>43499</v>
      </c>
      <c r="C155" s="116" t="s">
        <v>142</v>
      </c>
      <c r="D155" s="110" t="s">
        <v>32</v>
      </c>
      <c r="F155" s="117">
        <v>8.51</v>
      </c>
      <c r="N155" s="110"/>
      <c r="O155" s="110"/>
    </row>
    <row r="156" spans="2:15" x14ac:dyDescent="0.3">
      <c r="B156" s="112">
        <v>43499</v>
      </c>
      <c r="C156" s="116" t="s">
        <v>505</v>
      </c>
      <c r="D156" s="110" t="s">
        <v>32</v>
      </c>
      <c r="F156" s="117">
        <v>10.220000000000001</v>
      </c>
      <c r="N156" s="110"/>
      <c r="O156" s="110"/>
    </row>
    <row r="157" spans="2:15" x14ac:dyDescent="0.3">
      <c r="B157" s="112">
        <v>43500</v>
      </c>
      <c r="C157" s="116" t="s">
        <v>93</v>
      </c>
      <c r="D157" s="110" t="s">
        <v>32</v>
      </c>
      <c r="F157" s="117">
        <v>319.04000000000002</v>
      </c>
      <c r="N157" s="110"/>
      <c r="O157" s="110"/>
    </row>
    <row r="158" spans="2:15" x14ac:dyDescent="0.3">
      <c r="B158" s="112">
        <v>43500</v>
      </c>
      <c r="C158" s="116" t="s">
        <v>505</v>
      </c>
      <c r="D158" s="110" t="s">
        <v>32</v>
      </c>
      <c r="F158" s="117">
        <v>14.04</v>
      </c>
      <c r="N158" s="110"/>
      <c r="O158" s="110"/>
    </row>
    <row r="159" spans="2:15" x14ac:dyDescent="0.3">
      <c r="B159" s="112">
        <v>43500</v>
      </c>
      <c r="C159" s="116" t="s">
        <v>505</v>
      </c>
      <c r="D159" s="110" t="s">
        <v>32</v>
      </c>
      <c r="F159" s="117">
        <v>17.64</v>
      </c>
      <c r="N159" s="110"/>
      <c r="O159" s="110"/>
    </row>
    <row r="160" spans="2:15" x14ac:dyDescent="0.3">
      <c r="B160" s="112">
        <v>43500</v>
      </c>
      <c r="C160" s="116" t="s">
        <v>150</v>
      </c>
      <c r="D160" s="110" t="s">
        <v>32</v>
      </c>
      <c r="F160" s="117">
        <v>6.38</v>
      </c>
      <c r="N160" s="110"/>
      <c r="O160" s="110"/>
    </row>
    <row r="161" spans="2:15" x14ac:dyDescent="0.3">
      <c r="B161" s="112">
        <v>43500</v>
      </c>
      <c r="C161" s="116" t="s">
        <v>505</v>
      </c>
      <c r="D161" s="110" t="s">
        <v>32</v>
      </c>
      <c r="F161" s="117">
        <v>2.1800000000000002</v>
      </c>
      <c r="N161" s="110"/>
      <c r="O161" s="110"/>
    </row>
    <row r="162" spans="2:15" x14ac:dyDescent="0.3">
      <c r="B162" s="112">
        <v>43500</v>
      </c>
      <c r="C162" s="116" t="s">
        <v>93</v>
      </c>
      <c r="D162" s="110" t="s">
        <v>32</v>
      </c>
      <c r="F162" s="117">
        <v>128.87</v>
      </c>
      <c r="N162" s="110"/>
      <c r="O162" s="110"/>
    </row>
    <row r="163" spans="2:15" x14ac:dyDescent="0.3">
      <c r="B163" s="112">
        <v>43500</v>
      </c>
      <c r="C163" s="116" t="s">
        <v>21</v>
      </c>
      <c r="D163" s="110" t="s">
        <v>32</v>
      </c>
      <c r="F163" s="117">
        <v>29.65</v>
      </c>
      <c r="N163" s="110"/>
      <c r="O163" s="110"/>
    </row>
    <row r="164" spans="2:15" x14ac:dyDescent="0.3">
      <c r="B164" s="112">
        <v>43501</v>
      </c>
      <c r="C164" s="116" t="s">
        <v>50</v>
      </c>
      <c r="D164" s="110" t="s">
        <v>32</v>
      </c>
      <c r="F164" s="117">
        <v>19.809999999999999</v>
      </c>
      <c r="N164" s="110"/>
      <c r="O164" s="110"/>
    </row>
    <row r="165" spans="2:15" x14ac:dyDescent="0.3">
      <c r="B165" s="112">
        <v>43501</v>
      </c>
      <c r="C165" s="116" t="s">
        <v>505</v>
      </c>
      <c r="D165" s="110" t="s">
        <v>32</v>
      </c>
      <c r="F165" s="117">
        <v>8.7100000000000009</v>
      </c>
      <c r="N165" s="110"/>
      <c r="O165" s="110"/>
    </row>
    <row r="166" spans="2:15" x14ac:dyDescent="0.3">
      <c r="B166" s="112">
        <v>43501</v>
      </c>
      <c r="C166" s="116" t="s">
        <v>122</v>
      </c>
      <c r="D166" s="110" t="s">
        <v>32</v>
      </c>
      <c r="F166" s="117">
        <v>12.98</v>
      </c>
      <c r="N166" s="110"/>
      <c r="O166" s="110"/>
    </row>
    <row r="167" spans="2:15" x14ac:dyDescent="0.3">
      <c r="B167" s="112">
        <v>43501</v>
      </c>
      <c r="C167" s="116" t="s">
        <v>122</v>
      </c>
      <c r="D167" s="110" t="s">
        <v>32</v>
      </c>
      <c r="F167" s="117">
        <v>29.99</v>
      </c>
      <c r="N167" s="110"/>
      <c r="O167" s="110"/>
    </row>
    <row r="168" spans="2:15" x14ac:dyDescent="0.3">
      <c r="B168" s="112">
        <v>43501</v>
      </c>
      <c r="C168" s="116" t="s">
        <v>21</v>
      </c>
      <c r="D168" s="110" t="s">
        <v>32</v>
      </c>
      <c r="F168" s="117">
        <v>26</v>
      </c>
      <c r="N168" s="110"/>
      <c r="O168" s="110"/>
    </row>
    <row r="169" spans="2:15" x14ac:dyDescent="0.3">
      <c r="B169" s="112">
        <v>43501</v>
      </c>
      <c r="C169" s="116" t="s">
        <v>52</v>
      </c>
      <c r="D169" s="110" t="s">
        <v>32</v>
      </c>
      <c r="F169" s="117">
        <v>4.57</v>
      </c>
      <c r="N169" s="110"/>
      <c r="O169" s="110"/>
    </row>
    <row r="170" spans="2:15" x14ac:dyDescent="0.3">
      <c r="B170" s="112">
        <v>43502</v>
      </c>
      <c r="C170" s="116" t="s">
        <v>72</v>
      </c>
      <c r="D170" s="110" t="s">
        <v>32</v>
      </c>
      <c r="F170" s="117">
        <v>43.14</v>
      </c>
      <c r="N170" s="110"/>
      <c r="O170" s="110"/>
    </row>
    <row r="171" spans="2:15" x14ac:dyDescent="0.3">
      <c r="B171" s="112">
        <v>43502</v>
      </c>
      <c r="C171" s="116" t="s">
        <v>54</v>
      </c>
      <c r="D171" s="110" t="s">
        <v>32</v>
      </c>
      <c r="F171" s="117">
        <v>50</v>
      </c>
      <c r="G171" s="161">
        <v>40544953</v>
      </c>
      <c r="N171" s="110"/>
      <c r="O171" s="110"/>
    </row>
    <row r="172" spans="2:15" x14ac:dyDescent="0.3">
      <c r="B172" s="112">
        <v>43502</v>
      </c>
      <c r="C172" s="116" t="s">
        <v>843</v>
      </c>
      <c r="D172" s="110" t="s">
        <v>32</v>
      </c>
      <c r="F172" s="117">
        <v>112.3</v>
      </c>
      <c r="G172" s="161">
        <v>80101</v>
      </c>
      <c r="N172" s="110"/>
      <c r="O172" s="110"/>
    </row>
    <row r="173" spans="2:15" x14ac:dyDescent="0.3">
      <c r="B173" s="112">
        <v>43502</v>
      </c>
      <c r="C173" s="116" t="s">
        <v>40</v>
      </c>
      <c r="D173" s="110" t="s">
        <v>32</v>
      </c>
      <c r="F173" s="117">
        <v>24.03</v>
      </c>
      <c r="N173" s="110"/>
      <c r="O173" s="110"/>
    </row>
    <row r="174" spans="2:15" x14ac:dyDescent="0.3">
      <c r="B174" s="112">
        <v>43502</v>
      </c>
      <c r="C174" s="116" t="s">
        <v>97</v>
      </c>
      <c r="D174" s="110" t="s">
        <v>32</v>
      </c>
      <c r="F174" s="117">
        <v>6.69</v>
      </c>
      <c r="N174" s="110"/>
      <c r="O174" s="110"/>
    </row>
    <row r="175" spans="2:15" x14ac:dyDescent="0.3">
      <c r="B175" s="112">
        <v>43503</v>
      </c>
      <c r="C175" s="116" t="s">
        <v>505</v>
      </c>
      <c r="D175" s="110" t="s">
        <v>32</v>
      </c>
      <c r="F175" s="117">
        <v>3.27</v>
      </c>
      <c r="N175" s="110"/>
      <c r="O175" s="110"/>
    </row>
    <row r="176" spans="2:15" x14ac:dyDescent="0.3">
      <c r="B176" s="112">
        <v>43503</v>
      </c>
      <c r="C176" s="116" t="s">
        <v>40</v>
      </c>
      <c r="D176" s="110" t="s">
        <v>32</v>
      </c>
      <c r="F176" s="117">
        <v>6.01</v>
      </c>
      <c r="N176" s="110"/>
      <c r="O176" s="110"/>
    </row>
    <row r="177" spans="2:15" x14ac:dyDescent="0.3">
      <c r="B177" s="112">
        <v>43503</v>
      </c>
      <c r="C177" s="116" t="s">
        <v>505</v>
      </c>
      <c r="D177" s="110" t="s">
        <v>32</v>
      </c>
      <c r="F177" s="117">
        <v>8.7100000000000009</v>
      </c>
      <c r="N177" s="110"/>
      <c r="O177" s="110"/>
    </row>
    <row r="178" spans="2:15" x14ac:dyDescent="0.3">
      <c r="B178" s="112">
        <v>43503</v>
      </c>
      <c r="C178" s="116" t="s">
        <v>555</v>
      </c>
      <c r="D178" s="110" t="s">
        <v>32</v>
      </c>
      <c r="F178" s="117">
        <v>9.4600000000000009</v>
      </c>
      <c r="N178" s="110"/>
      <c r="O178" s="110"/>
    </row>
    <row r="179" spans="2:15" x14ac:dyDescent="0.3">
      <c r="B179" s="112">
        <v>43503</v>
      </c>
      <c r="C179" s="116" t="s">
        <v>516</v>
      </c>
      <c r="D179" s="110" t="s">
        <v>32</v>
      </c>
      <c r="F179" s="117">
        <v>6.53</v>
      </c>
      <c r="N179" s="110"/>
      <c r="O179" s="110"/>
    </row>
    <row r="180" spans="2:15" x14ac:dyDescent="0.3">
      <c r="B180" s="112">
        <v>43503</v>
      </c>
      <c r="C180" s="116" t="s">
        <v>516</v>
      </c>
      <c r="D180" s="110" t="s">
        <v>32</v>
      </c>
      <c r="F180" s="117">
        <v>12.19</v>
      </c>
      <c r="N180" s="110"/>
      <c r="O180" s="110"/>
    </row>
    <row r="181" spans="2:15" x14ac:dyDescent="0.3">
      <c r="B181" s="112">
        <v>43503</v>
      </c>
      <c r="C181" s="116" t="s">
        <v>763</v>
      </c>
      <c r="D181" s="110" t="s">
        <v>32</v>
      </c>
      <c r="F181" s="117">
        <v>10</v>
      </c>
      <c r="N181" s="110"/>
      <c r="O181" s="110"/>
    </row>
    <row r="182" spans="2:15" x14ac:dyDescent="0.3">
      <c r="B182" s="112">
        <v>43503</v>
      </c>
      <c r="C182" s="116" t="s">
        <v>8</v>
      </c>
      <c r="D182" s="110" t="s">
        <v>32</v>
      </c>
      <c r="F182" s="117">
        <v>6.34</v>
      </c>
      <c r="N182" s="110"/>
      <c r="O182" s="110"/>
    </row>
    <row r="183" spans="2:15" x14ac:dyDescent="0.3">
      <c r="B183" s="112">
        <v>43504</v>
      </c>
      <c r="C183" s="116" t="s">
        <v>31</v>
      </c>
      <c r="D183" s="110" t="s">
        <v>32</v>
      </c>
      <c r="E183" s="117">
        <v>2160.58</v>
      </c>
      <c r="N183" s="110"/>
      <c r="O183" s="110"/>
    </row>
    <row r="184" spans="2:15" x14ac:dyDescent="0.3">
      <c r="B184" s="112">
        <v>43504</v>
      </c>
      <c r="C184" s="116" t="s">
        <v>619</v>
      </c>
      <c r="D184" s="110" t="s">
        <v>32</v>
      </c>
      <c r="F184" s="117">
        <v>97.23</v>
      </c>
      <c r="N184" s="110"/>
      <c r="O184" s="110"/>
    </row>
    <row r="185" spans="2:15" x14ac:dyDescent="0.3">
      <c r="B185" s="112">
        <v>43504</v>
      </c>
      <c r="C185" s="116" t="s">
        <v>234</v>
      </c>
      <c r="D185" s="110" t="s">
        <v>32</v>
      </c>
      <c r="F185" s="117">
        <v>239.65</v>
      </c>
      <c r="G185" s="161">
        <v>20003663</v>
      </c>
      <c r="N185" s="110"/>
      <c r="O185" s="110"/>
    </row>
    <row r="186" spans="2:15" x14ac:dyDescent="0.3">
      <c r="B186" s="112">
        <v>43504</v>
      </c>
      <c r="C186" s="116" t="s">
        <v>321</v>
      </c>
      <c r="D186" s="110" t="s">
        <v>32</v>
      </c>
      <c r="F186" s="117">
        <v>204.3</v>
      </c>
      <c r="N186" s="110"/>
      <c r="O186" s="110"/>
    </row>
    <row r="187" spans="2:15" x14ac:dyDescent="0.3">
      <c r="B187" s="112">
        <v>43504</v>
      </c>
      <c r="C187" s="116" t="s">
        <v>485</v>
      </c>
      <c r="D187" s="110" t="s">
        <v>32</v>
      </c>
      <c r="F187" s="117">
        <v>133.94</v>
      </c>
      <c r="G187" s="161">
        <v>3925089668</v>
      </c>
      <c r="N187" s="110"/>
      <c r="O187" s="110"/>
    </row>
    <row r="188" spans="2:15" x14ac:dyDescent="0.3">
      <c r="B188" s="112">
        <v>43504</v>
      </c>
      <c r="C188" s="116" t="s">
        <v>46</v>
      </c>
      <c r="D188" s="110" t="s">
        <v>32</v>
      </c>
      <c r="F188" s="117">
        <v>110</v>
      </c>
      <c r="G188" s="161">
        <v>41187841399</v>
      </c>
      <c r="N188" s="110"/>
      <c r="O188" s="110"/>
    </row>
    <row r="189" spans="2:15" x14ac:dyDescent="0.3">
      <c r="B189" s="112">
        <v>43504</v>
      </c>
      <c r="C189" s="117" t="s">
        <v>60</v>
      </c>
      <c r="D189" s="110" t="s">
        <v>32</v>
      </c>
      <c r="F189" s="117">
        <v>600</v>
      </c>
      <c r="N189" s="110"/>
      <c r="O189" s="110"/>
    </row>
    <row r="190" spans="2:15" x14ac:dyDescent="0.3">
      <c r="B190" s="112">
        <v>43504</v>
      </c>
      <c r="C190" s="116" t="s">
        <v>516</v>
      </c>
      <c r="D190" s="110" t="s">
        <v>32</v>
      </c>
      <c r="F190" s="117">
        <v>6.09</v>
      </c>
      <c r="N190" s="110"/>
      <c r="O190" s="110"/>
    </row>
    <row r="191" spans="2:15" x14ac:dyDescent="0.3">
      <c r="B191" s="112">
        <v>43504</v>
      </c>
      <c r="C191" s="116" t="s">
        <v>7</v>
      </c>
      <c r="D191" s="110" t="s">
        <v>32</v>
      </c>
      <c r="F191" s="117">
        <v>8.67</v>
      </c>
      <c r="N191" s="110"/>
      <c r="O191" s="110"/>
    </row>
    <row r="192" spans="2:15" x14ac:dyDescent="0.3">
      <c r="B192" s="112">
        <v>43504</v>
      </c>
      <c r="C192" s="116" t="s">
        <v>21</v>
      </c>
      <c r="D192" s="110" t="s">
        <v>32</v>
      </c>
      <c r="F192" s="117">
        <v>9</v>
      </c>
      <c r="N192" s="110"/>
      <c r="O192" s="110"/>
    </row>
    <row r="193" spans="2:15" x14ac:dyDescent="0.3">
      <c r="B193" s="112">
        <v>43504</v>
      </c>
      <c r="C193" s="116" t="s">
        <v>8</v>
      </c>
      <c r="D193" s="110" t="s">
        <v>32</v>
      </c>
      <c r="F193" s="117">
        <v>2.2799999999999998</v>
      </c>
      <c r="N193" s="110"/>
      <c r="O193" s="110"/>
    </row>
    <row r="194" spans="2:15" x14ac:dyDescent="0.3">
      <c r="B194" s="112">
        <v>43504</v>
      </c>
      <c r="C194" s="116" t="s">
        <v>93</v>
      </c>
      <c r="D194" s="110" t="s">
        <v>32</v>
      </c>
      <c r="F194" s="117">
        <v>41.23</v>
      </c>
      <c r="N194" s="110"/>
      <c r="O194" s="110"/>
    </row>
    <row r="195" spans="2:15" x14ac:dyDescent="0.3">
      <c r="B195" s="112">
        <v>43504</v>
      </c>
      <c r="C195" s="116" t="s">
        <v>505</v>
      </c>
      <c r="D195" s="110" t="s">
        <v>32</v>
      </c>
      <c r="F195" s="117">
        <v>13.06</v>
      </c>
      <c r="N195" s="110"/>
      <c r="O195" s="110"/>
    </row>
    <row r="196" spans="2:15" x14ac:dyDescent="0.3">
      <c r="B196" s="112">
        <v>43504</v>
      </c>
      <c r="C196" s="116" t="s">
        <v>40</v>
      </c>
      <c r="D196" s="110" t="s">
        <v>32</v>
      </c>
      <c r="F196" s="117">
        <v>22.13</v>
      </c>
      <c r="N196" s="110"/>
      <c r="O196" s="110"/>
    </row>
    <row r="197" spans="2:15" x14ac:dyDescent="0.3">
      <c r="B197" s="112">
        <v>43505</v>
      </c>
      <c r="C197" s="116" t="s">
        <v>78</v>
      </c>
      <c r="D197" s="110" t="s">
        <v>32</v>
      </c>
      <c r="F197" s="117">
        <v>39.99</v>
      </c>
      <c r="N197" s="110"/>
      <c r="O197" s="110"/>
    </row>
    <row r="198" spans="2:15" x14ac:dyDescent="0.3">
      <c r="B198" s="112">
        <v>43505</v>
      </c>
      <c r="C198" s="116" t="s">
        <v>114</v>
      </c>
      <c r="D198" s="110" t="s">
        <v>32</v>
      </c>
      <c r="F198" s="117">
        <v>25.36</v>
      </c>
      <c r="N198" s="110"/>
      <c r="O198" s="110"/>
    </row>
    <row r="199" spans="2:15" x14ac:dyDescent="0.3">
      <c r="B199" s="112">
        <v>43505</v>
      </c>
      <c r="C199" s="116" t="s">
        <v>21</v>
      </c>
      <c r="D199" s="110" t="s">
        <v>32</v>
      </c>
      <c r="F199" s="117">
        <v>7.95</v>
      </c>
      <c r="N199" s="110"/>
      <c r="O199" s="110"/>
    </row>
    <row r="200" spans="2:15" x14ac:dyDescent="0.3">
      <c r="B200" s="112">
        <v>43505</v>
      </c>
      <c r="C200" s="116" t="s">
        <v>72</v>
      </c>
      <c r="D200" s="110" t="s">
        <v>32</v>
      </c>
      <c r="F200" s="117">
        <v>43.92</v>
      </c>
      <c r="N200" s="110"/>
      <c r="O200" s="110"/>
    </row>
    <row r="201" spans="2:15" x14ac:dyDescent="0.3">
      <c r="B201" s="112">
        <v>43505</v>
      </c>
      <c r="C201" s="116" t="s">
        <v>7</v>
      </c>
      <c r="D201" s="110" t="s">
        <v>32</v>
      </c>
      <c r="F201" s="117">
        <v>3.98</v>
      </c>
      <c r="N201" s="110"/>
      <c r="O201" s="110"/>
    </row>
    <row r="202" spans="2:15" x14ac:dyDescent="0.3">
      <c r="B202" s="112">
        <v>43506</v>
      </c>
      <c r="C202" s="116" t="s">
        <v>845</v>
      </c>
      <c r="D202" s="110" t="s">
        <v>32</v>
      </c>
      <c r="F202" s="117">
        <v>5</v>
      </c>
      <c r="N202" s="110"/>
      <c r="O202" s="110"/>
    </row>
    <row r="203" spans="2:15" x14ac:dyDescent="0.3">
      <c r="B203" s="112">
        <v>43506</v>
      </c>
      <c r="C203" s="116" t="s">
        <v>844</v>
      </c>
      <c r="D203" s="110" t="s">
        <v>32</v>
      </c>
      <c r="E203" s="117">
        <v>100</v>
      </c>
      <c r="N203" s="110"/>
      <c r="O203" s="110"/>
    </row>
    <row r="204" spans="2:15" x14ac:dyDescent="0.3">
      <c r="B204" s="112">
        <v>43506</v>
      </c>
      <c r="C204" s="116" t="s">
        <v>8</v>
      </c>
      <c r="D204" s="110" t="s">
        <v>32</v>
      </c>
      <c r="F204" s="117">
        <v>20.74</v>
      </c>
      <c r="N204" s="110"/>
      <c r="O204" s="110"/>
    </row>
    <row r="205" spans="2:15" x14ac:dyDescent="0.3">
      <c r="B205" s="112">
        <v>43506</v>
      </c>
      <c r="C205" s="116" t="s">
        <v>21</v>
      </c>
      <c r="D205" s="110" t="s">
        <v>32</v>
      </c>
      <c r="F205" s="117">
        <v>97.1</v>
      </c>
      <c r="N205" s="110"/>
      <c r="O205" s="110"/>
    </row>
    <row r="206" spans="2:15" x14ac:dyDescent="0.3">
      <c r="B206" s="112">
        <v>43506</v>
      </c>
      <c r="C206" s="116" t="s">
        <v>505</v>
      </c>
      <c r="D206" s="110" t="s">
        <v>32</v>
      </c>
      <c r="F206" s="117">
        <v>16.100000000000001</v>
      </c>
      <c r="N206" s="110"/>
      <c r="O206" s="110"/>
    </row>
    <row r="207" spans="2:15" x14ac:dyDescent="0.3">
      <c r="B207" s="112">
        <v>43506</v>
      </c>
      <c r="C207" s="116" t="s">
        <v>102</v>
      </c>
      <c r="D207" s="110" t="s">
        <v>32</v>
      </c>
      <c r="F207" s="117">
        <v>15.09</v>
      </c>
      <c r="N207" s="110"/>
      <c r="O207" s="110"/>
    </row>
    <row r="208" spans="2:15" x14ac:dyDescent="0.3">
      <c r="B208" s="112">
        <v>43506</v>
      </c>
      <c r="C208" s="116" t="s">
        <v>505</v>
      </c>
      <c r="D208" s="110" t="s">
        <v>32</v>
      </c>
      <c r="F208" s="117">
        <v>8.3800000000000008</v>
      </c>
      <c r="N208" s="110"/>
      <c r="O208" s="110"/>
    </row>
    <row r="209" spans="2:15" x14ac:dyDescent="0.3">
      <c r="B209" s="112">
        <v>43507</v>
      </c>
      <c r="C209" s="116" t="s">
        <v>122</v>
      </c>
      <c r="D209" s="110" t="s">
        <v>32</v>
      </c>
      <c r="F209" s="117">
        <v>9.98</v>
      </c>
      <c r="N209" s="110"/>
      <c r="O209" s="110"/>
    </row>
    <row r="210" spans="2:15" x14ac:dyDescent="0.3">
      <c r="B210" s="112">
        <v>43507</v>
      </c>
      <c r="C210" s="116" t="s">
        <v>809</v>
      </c>
      <c r="D210" s="110" t="s">
        <v>32</v>
      </c>
      <c r="F210" s="117">
        <v>41.95</v>
      </c>
      <c r="G210" s="230" t="s">
        <v>846</v>
      </c>
      <c r="N210" s="110"/>
      <c r="O210" s="110"/>
    </row>
    <row r="211" spans="2:15" x14ac:dyDescent="0.3">
      <c r="B211" s="112">
        <v>43507</v>
      </c>
      <c r="C211" s="116" t="s">
        <v>149</v>
      </c>
      <c r="D211" s="110" t="s">
        <v>32</v>
      </c>
      <c r="F211" s="117">
        <v>21.75</v>
      </c>
      <c r="N211" s="110"/>
      <c r="O211" s="110"/>
    </row>
    <row r="212" spans="2:15" x14ac:dyDescent="0.3">
      <c r="B212" s="112">
        <v>43507</v>
      </c>
      <c r="C212" s="116" t="s">
        <v>505</v>
      </c>
      <c r="D212" s="110" t="s">
        <v>32</v>
      </c>
      <c r="F212" s="117">
        <v>17.95</v>
      </c>
      <c r="N212" s="110"/>
      <c r="O212" s="110"/>
    </row>
    <row r="213" spans="2:15" x14ac:dyDescent="0.3">
      <c r="B213" s="112">
        <v>43507</v>
      </c>
      <c r="C213" s="116" t="s">
        <v>21</v>
      </c>
      <c r="D213" s="110" t="s">
        <v>32</v>
      </c>
      <c r="F213" s="117">
        <v>22.2</v>
      </c>
      <c r="N213" s="110"/>
      <c r="O213" s="110"/>
    </row>
    <row r="214" spans="2:15" x14ac:dyDescent="0.3">
      <c r="B214" s="112">
        <v>43507</v>
      </c>
      <c r="C214" s="116" t="s">
        <v>40</v>
      </c>
      <c r="D214" s="110" t="s">
        <v>32</v>
      </c>
      <c r="F214" s="117">
        <v>281.66000000000003</v>
      </c>
      <c r="N214" s="110"/>
      <c r="O214" s="110"/>
    </row>
    <row r="215" spans="2:15" x14ac:dyDescent="0.3">
      <c r="B215" s="112">
        <v>43507</v>
      </c>
      <c r="C215" s="116" t="s">
        <v>72</v>
      </c>
      <c r="D215" s="110" t="s">
        <v>32</v>
      </c>
      <c r="F215" s="117">
        <v>20.94</v>
      </c>
      <c r="N215" s="110"/>
      <c r="O215" s="110"/>
    </row>
    <row r="216" spans="2:15" x14ac:dyDescent="0.3">
      <c r="B216" s="112">
        <v>43507</v>
      </c>
      <c r="C216" s="116" t="s">
        <v>833</v>
      </c>
      <c r="D216" s="110" t="s">
        <v>32</v>
      </c>
      <c r="F216" s="117">
        <v>2.99</v>
      </c>
      <c r="N216" s="110"/>
      <c r="O216" s="110"/>
    </row>
    <row r="217" spans="2:15" x14ac:dyDescent="0.3">
      <c r="B217" s="112">
        <v>43508</v>
      </c>
      <c r="C217" s="116" t="s">
        <v>42</v>
      </c>
      <c r="D217" s="110" t="s">
        <v>32</v>
      </c>
      <c r="F217" s="117">
        <v>263.92</v>
      </c>
      <c r="N217" s="110"/>
      <c r="O217" s="110"/>
    </row>
    <row r="218" spans="2:15" x14ac:dyDescent="0.3">
      <c r="B218" s="112">
        <v>43508</v>
      </c>
      <c r="C218" s="116" t="s">
        <v>845</v>
      </c>
      <c r="D218" s="110" t="s">
        <v>32</v>
      </c>
      <c r="F218" s="117">
        <v>1.19</v>
      </c>
      <c r="N218" s="110"/>
      <c r="O218" s="110"/>
    </row>
    <row r="219" spans="2:15" x14ac:dyDescent="0.3">
      <c r="B219" s="112">
        <v>43508</v>
      </c>
      <c r="C219" s="116" t="s">
        <v>8</v>
      </c>
      <c r="D219" s="110" t="s">
        <v>32</v>
      </c>
      <c r="F219" s="117">
        <v>2.89</v>
      </c>
      <c r="N219" s="110"/>
      <c r="O219" s="110"/>
    </row>
    <row r="220" spans="2:15" x14ac:dyDescent="0.3">
      <c r="B220" s="112">
        <v>43508</v>
      </c>
      <c r="C220" s="116" t="s">
        <v>8</v>
      </c>
      <c r="D220" s="110" t="s">
        <v>32</v>
      </c>
      <c r="F220" s="117">
        <v>4.34</v>
      </c>
      <c r="N220" s="110"/>
      <c r="O220" s="110"/>
    </row>
    <row r="221" spans="2:15" x14ac:dyDescent="0.3">
      <c r="B221" s="112">
        <v>43508</v>
      </c>
      <c r="C221" s="116" t="s">
        <v>845</v>
      </c>
      <c r="D221" s="110" t="s">
        <v>32</v>
      </c>
      <c r="F221" s="117">
        <v>9.99</v>
      </c>
      <c r="N221" s="110"/>
      <c r="O221" s="110"/>
    </row>
    <row r="222" spans="2:15" x14ac:dyDescent="0.3">
      <c r="B222" s="112">
        <v>43508</v>
      </c>
      <c r="C222" s="116" t="s">
        <v>505</v>
      </c>
      <c r="D222" s="110" t="s">
        <v>32</v>
      </c>
      <c r="F222" s="117">
        <v>24.36</v>
      </c>
      <c r="N222" s="110"/>
      <c r="O222" s="110"/>
    </row>
    <row r="223" spans="2:15" x14ac:dyDescent="0.3">
      <c r="B223" s="112">
        <v>43508</v>
      </c>
      <c r="C223" s="116" t="s">
        <v>50</v>
      </c>
      <c r="D223" s="110" t="s">
        <v>32</v>
      </c>
      <c r="F223" s="117">
        <v>35.26</v>
      </c>
      <c r="N223" s="110"/>
      <c r="O223" s="110"/>
    </row>
    <row r="224" spans="2:15" x14ac:dyDescent="0.3">
      <c r="B224" s="112">
        <v>43508</v>
      </c>
      <c r="C224" s="116" t="s">
        <v>83</v>
      </c>
      <c r="D224" s="110" t="s">
        <v>32</v>
      </c>
      <c r="F224" s="117">
        <v>20</v>
      </c>
      <c r="N224" s="110"/>
      <c r="O224" s="110"/>
    </row>
    <row r="225" spans="2:15" x14ac:dyDescent="0.3">
      <c r="B225" s="112">
        <v>43508</v>
      </c>
      <c r="C225" s="116" t="s">
        <v>505</v>
      </c>
      <c r="D225" s="110" t="s">
        <v>32</v>
      </c>
      <c r="F225" s="117">
        <v>5</v>
      </c>
      <c r="N225" s="110"/>
      <c r="O225" s="110"/>
    </row>
    <row r="226" spans="2:15" x14ac:dyDescent="0.3">
      <c r="B226" s="112">
        <v>43508</v>
      </c>
      <c r="C226" s="116" t="s">
        <v>806</v>
      </c>
      <c r="D226" s="110" t="s">
        <v>32</v>
      </c>
      <c r="F226" s="117">
        <v>20</v>
      </c>
      <c r="N226" s="110"/>
      <c r="O226" s="110"/>
    </row>
    <row r="227" spans="2:15" x14ac:dyDescent="0.3">
      <c r="B227" s="112">
        <v>43510</v>
      </c>
      <c r="C227" s="116" t="s">
        <v>516</v>
      </c>
      <c r="D227" s="110" t="s">
        <v>32</v>
      </c>
      <c r="F227" s="117">
        <v>12.62</v>
      </c>
      <c r="N227" s="110"/>
      <c r="O227" s="110"/>
    </row>
    <row r="228" spans="2:15" x14ac:dyDescent="0.3">
      <c r="B228" s="112">
        <v>43510</v>
      </c>
      <c r="C228" s="116" t="s">
        <v>97</v>
      </c>
      <c r="D228" s="110" t="s">
        <v>32</v>
      </c>
      <c r="F228" s="117">
        <v>4.5</v>
      </c>
      <c r="N228" s="110"/>
      <c r="O228" s="110"/>
    </row>
    <row r="229" spans="2:15" x14ac:dyDescent="0.3">
      <c r="B229" s="112">
        <v>43510</v>
      </c>
      <c r="C229" s="116" t="s">
        <v>40</v>
      </c>
      <c r="D229" s="110" t="s">
        <v>32</v>
      </c>
      <c r="F229" s="117">
        <v>9.99</v>
      </c>
      <c r="N229" s="110"/>
      <c r="O229" s="110"/>
    </row>
    <row r="230" spans="2:15" x14ac:dyDescent="0.3">
      <c r="B230" s="112">
        <v>43510</v>
      </c>
      <c r="C230" s="116" t="s">
        <v>21</v>
      </c>
      <c r="D230" s="110" t="s">
        <v>32</v>
      </c>
      <c r="F230" s="117">
        <v>2</v>
      </c>
      <c r="N230" s="110"/>
      <c r="O230" s="110"/>
    </row>
    <row r="231" spans="2:15" x14ac:dyDescent="0.3">
      <c r="B231" s="112">
        <v>43510</v>
      </c>
      <c r="C231" s="116" t="s">
        <v>8</v>
      </c>
      <c r="D231" s="110" t="s">
        <v>32</v>
      </c>
      <c r="F231" s="117">
        <v>2.4500000000000002</v>
      </c>
      <c r="N231" s="110"/>
      <c r="O231" s="110"/>
    </row>
    <row r="232" spans="2:15" x14ac:dyDescent="0.3">
      <c r="B232" s="112">
        <v>43510</v>
      </c>
      <c r="C232" s="116" t="s">
        <v>93</v>
      </c>
      <c r="D232" s="110" t="s">
        <v>32</v>
      </c>
      <c r="F232" s="117">
        <v>12.96</v>
      </c>
      <c r="N232" s="110"/>
      <c r="O232" s="110"/>
    </row>
    <row r="233" spans="2:15" x14ac:dyDescent="0.3">
      <c r="B233" s="112">
        <v>43510</v>
      </c>
      <c r="C233" s="116" t="s">
        <v>7</v>
      </c>
      <c r="D233" s="110" t="s">
        <v>32</v>
      </c>
      <c r="F233" s="117">
        <v>31.23</v>
      </c>
      <c r="N233" s="110"/>
      <c r="O233" s="110"/>
    </row>
    <row r="234" spans="2:15" x14ac:dyDescent="0.3">
      <c r="B234" s="112">
        <v>43510</v>
      </c>
      <c r="C234" s="116" t="s">
        <v>516</v>
      </c>
      <c r="D234" s="110" t="s">
        <v>32</v>
      </c>
      <c r="F234" s="117">
        <v>6.53</v>
      </c>
      <c r="N234" s="110"/>
      <c r="O234" s="110"/>
    </row>
    <row r="235" spans="2:15" x14ac:dyDescent="0.3">
      <c r="B235" s="112">
        <v>43510</v>
      </c>
      <c r="C235" s="116" t="s">
        <v>40</v>
      </c>
      <c r="D235" s="110" t="s">
        <v>32</v>
      </c>
      <c r="F235" s="117">
        <v>20.73</v>
      </c>
      <c r="N235" s="110"/>
      <c r="O235" s="110"/>
    </row>
    <row r="236" spans="2:15" x14ac:dyDescent="0.3">
      <c r="B236" s="112">
        <v>43511</v>
      </c>
      <c r="C236" s="116" t="s">
        <v>8</v>
      </c>
      <c r="D236" s="110" t="s">
        <v>32</v>
      </c>
      <c r="F236" s="117">
        <v>12.96</v>
      </c>
      <c r="N236" s="110"/>
      <c r="O236" s="110"/>
    </row>
    <row r="237" spans="2:15" x14ac:dyDescent="0.3">
      <c r="B237" s="112">
        <v>43511</v>
      </c>
      <c r="C237" s="116" t="s">
        <v>704</v>
      </c>
      <c r="D237" s="110" t="s">
        <v>32</v>
      </c>
      <c r="F237" s="117">
        <v>200.69</v>
      </c>
      <c r="N237" s="110"/>
      <c r="O237" s="110"/>
    </row>
    <row r="238" spans="2:15" x14ac:dyDescent="0.3">
      <c r="B238" s="112">
        <v>43511</v>
      </c>
      <c r="C238" s="116" t="s">
        <v>83</v>
      </c>
      <c r="D238" s="110" t="s">
        <v>32</v>
      </c>
      <c r="F238" s="117">
        <v>40</v>
      </c>
      <c r="N238" s="110"/>
      <c r="O238" s="110"/>
    </row>
    <row r="239" spans="2:15" x14ac:dyDescent="0.3">
      <c r="B239" s="112">
        <v>43511</v>
      </c>
      <c r="C239" s="116" t="s">
        <v>516</v>
      </c>
      <c r="D239" s="110" t="s">
        <v>32</v>
      </c>
      <c r="F239" s="117">
        <v>10.88</v>
      </c>
      <c r="N239" s="110"/>
      <c r="O239" s="110"/>
    </row>
    <row r="240" spans="2:15" x14ac:dyDescent="0.3">
      <c r="B240" s="112">
        <v>43511</v>
      </c>
      <c r="C240" s="116" t="s">
        <v>847</v>
      </c>
      <c r="D240" s="110" t="s">
        <v>32</v>
      </c>
      <c r="F240" s="117">
        <v>4.99</v>
      </c>
      <c r="N240" s="110"/>
      <c r="O240" s="110"/>
    </row>
    <row r="241" spans="2:15" x14ac:dyDescent="0.3">
      <c r="B241" s="112">
        <v>43512</v>
      </c>
      <c r="C241" s="116" t="s">
        <v>21</v>
      </c>
      <c r="D241" s="110" t="s">
        <v>32</v>
      </c>
      <c r="F241" s="117">
        <v>8.5</v>
      </c>
      <c r="N241" s="110"/>
      <c r="O241" s="110"/>
    </row>
    <row r="242" spans="2:15" x14ac:dyDescent="0.3">
      <c r="B242" s="112">
        <v>43512</v>
      </c>
      <c r="C242" s="116" t="s">
        <v>40</v>
      </c>
      <c r="D242" s="110" t="s">
        <v>32</v>
      </c>
      <c r="F242" s="117">
        <v>45.94</v>
      </c>
      <c r="N242" s="110"/>
      <c r="O242" s="110"/>
    </row>
    <row r="243" spans="2:15" x14ac:dyDescent="0.3">
      <c r="B243" s="112">
        <v>43512</v>
      </c>
      <c r="C243" s="116" t="s">
        <v>7</v>
      </c>
      <c r="D243" s="110" t="s">
        <v>32</v>
      </c>
      <c r="F243" s="117">
        <v>45.61</v>
      </c>
      <c r="N243" s="110"/>
      <c r="O243" s="110"/>
    </row>
    <row r="244" spans="2:15" x14ac:dyDescent="0.3">
      <c r="B244" s="112">
        <v>43513</v>
      </c>
      <c r="C244" s="116" t="s">
        <v>52</v>
      </c>
      <c r="D244" s="110" t="s">
        <v>32</v>
      </c>
      <c r="F244" s="117">
        <v>20.54</v>
      </c>
      <c r="N244" s="110"/>
      <c r="O244" s="110"/>
    </row>
    <row r="245" spans="2:15" x14ac:dyDescent="0.3">
      <c r="B245" s="112">
        <v>43513</v>
      </c>
      <c r="C245" s="116" t="s">
        <v>810</v>
      </c>
      <c r="D245" s="110" t="s">
        <v>32</v>
      </c>
      <c r="F245" s="117">
        <v>75</v>
      </c>
      <c r="N245" s="110"/>
      <c r="O245" s="110"/>
    </row>
    <row r="246" spans="2:15" x14ac:dyDescent="0.3">
      <c r="B246" s="112">
        <v>43513</v>
      </c>
      <c r="C246" s="116" t="s">
        <v>505</v>
      </c>
      <c r="D246" s="110" t="s">
        <v>32</v>
      </c>
      <c r="F246" s="117">
        <v>16.86</v>
      </c>
      <c r="N246" s="110"/>
      <c r="O246" s="110"/>
    </row>
    <row r="247" spans="2:15" x14ac:dyDescent="0.3">
      <c r="B247" s="112">
        <v>43513</v>
      </c>
      <c r="C247" s="116" t="s">
        <v>505</v>
      </c>
      <c r="D247" s="110" t="s">
        <v>32</v>
      </c>
      <c r="F247" s="117">
        <v>27.09</v>
      </c>
      <c r="N247" s="110"/>
      <c r="O247" s="110"/>
    </row>
    <row r="248" spans="2:15" x14ac:dyDescent="0.3">
      <c r="B248" s="112">
        <v>43513</v>
      </c>
      <c r="C248" s="116" t="s">
        <v>505</v>
      </c>
      <c r="D248" s="110" t="s">
        <v>32</v>
      </c>
      <c r="F248" s="117">
        <v>6.31</v>
      </c>
      <c r="N248" s="110"/>
      <c r="O248" s="110"/>
    </row>
    <row r="249" spans="2:15" x14ac:dyDescent="0.3">
      <c r="B249" s="112">
        <v>43513</v>
      </c>
      <c r="C249" s="116" t="s">
        <v>763</v>
      </c>
      <c r="D249" s="110" t="s">
        <v>32</v>
      </c>
      <c r="F249" s="117">
        <v>10</v>
      </c>
      <c r="N249" s="110"/>
      <c r="O249" s="110"/>
    </row>
    <row r="250" spans="2:15" x14ac:dyDescent="0.3">
      <c r="B250" s="112">
        <v>43513</v>
      </c>
      <c r="C250" s="116" t="s">
        <v>763</v>
      </c>
      <c r="D250" s="110" t="s">
        <v>32</v>
      </c>
      <c r="F250" s="117">
        <v>9.99</v>
      </c>
      <c r="N250" s="110"/>
      <c r="O250" s="110"/>
    </row>
    <row r="251" spans="2:15" x14ac:dyDescent="0.3">
      <c r="B251" s="112">
        <v>43514</v>
      </c>
      <c r="C251" s="116" t="s">
        <v>505</v>
      </c>
      <c r="D251" s="110" t="s">
        <v>32</v>
      </c>
      <c r="F251" s="117">
        <v>10.210000000000001</v>
      </c>
      <c r="N251" s="110"/>
      <c r="O251" s="110"/>
    </row>
    <row r="252" spans="2:15" x14ac:dyDescent="0.3">
      <c r="B252" s="112">
        <v>43514</v>
      </c>
      <c r="C252" s="116" t="s">
        <v>8</v>
      </c>
      <c r="D252" s="110" t="s">
        <v>32</v>
      </c>
      <c r="F252" s="117">
        <v>17.98</v>
      </c>
      <c r="N252" s="110"/>
      <c r="O252" s="110"/>
    </row>
    <row r="253" spans="2:15" x14ac:dyDescent="0.3">
      <c r="B253" s="112">
        <v>43515</v>
      </c>
      <c r="C253" s="116" t="s">
        <v>21</v>
      </c>
      <c r="D253" s="110" t="s">
        <v>32</v>
      </c>
      <c r="F253" s="117">
        <v>32</v>
      </c>
      <c r="N253" s="110"/>
      <c r="O253" s="110"/>
    </row>
    <row r="254" spans="2:15" x14ac:dyDescent="0.3">
      <c r="B254" s="112">
        <v>43515</v>
      </c>
      <c r="C254" s="116" t="s">
        <v>40</v>
      </c>
      <c r="D254" s="110" t="s">
        <v>32</v>
      </c>
      <c r="F254" s="117">
        <v>41.9</v>
      </c>
      <c r="N254" s="110"/>
      <c r="O254" s="110"/>
    </row>
    <row r="255" spans="2:15" x14ac:dyDescent="0.3">
      <c r="B255" s="112">
        <v>43516</v>
      </c>
      <c r="C255" s="116" t="s">
        <v>146</v>
      </c>
      <c r="D255" s="110" t="s">
        <v>32</v>
      </c>
      <c r="E255" s="117">
        <v>831.3</v>
      </c>
      <c r="N255" s="110"/>
      <c r="O255" s="110"/>
    </row>
    <row r="256" spans="2:15" x14ac:dyDescent="0.3">
      <c r="B256" s="112">
        <v>43516</v>
      </c>
      <c r="C256" s="116" t="s">
        <v>505</v>
      </c>
      <c r="D256" s="110" t="s">
        <v>32</v>
      </c>
      <c r="F256" s="117">
        <v>14.58</v>
      </c>
      <c r="N256" s="110"/>
      <c r="O256" s="110"/>
    </row>
    <row r="257" spans="2:15" x14ac:dyDescent="0.3">
      <c r="B257" s="112">
        <v>43516</v>
      </c>
      <c r="C257" s="116" t="s">
        <v>85</v>
      </c>
      <c r="D257" s="110" t="s">
        <v>32</v>
      </c>
      <c r="F257" s="117">
        <v>486.3</v>
      </c>
      <c r="G257" s="93">
        <v>4540525950</v>
      </c>
      <c r="N257" s="110"/>
      <c r="O257" s="110"/>
    </row>
    <row r="258" spans="2:15" x14ac:dyDescent="0.3">
      <c r="B258" s="112">
        <v>43517</v>
      </c>
      <c r="C258" s="117" t="s">
        <v>848</v>
      </c>
      <c r="D258" s="110" t="s">
        <v>32</v>
      </c>
      <c r="F258" s="117">
        <v>250</v>
      </c>
      <c r="N258" s="110"/>
      <c r="O258" s="110"/>
    </row>
    <row r="259" spans="2:15" x14ac:dyDescent="0.3">
      <c r="B259" s="112">
        <v>43517</v>
      </c>
      <c r="C259" s="116" t="s">
        <v>31</v>
      </c>
      <c r="D259" s="110" t="s">
        <v>32</v>
      </c>
      <c r="E259" s="117">
        <v>2160.5700000000002</v>
      </c>
      <c r="N259" s="110"/>
      <c r="O259" s="110"/>
    </row>
    <row r="260" spans="2:15" x14ac:dyDescent="0.3">
      <c r="B260" s="112">
        <v>43517</v>
      </c>
      <c r="C260" s="116" t="s">
        <v>122</v>
      </c>
      <c r="D260" s="110" t="s">
        <v>32</v>
      </c>
      <c r="F260" s="117">
        <v>4.99</v>
      </c>
      <c r="N260" s="110"/>
      <c r="O260" s="110"/>
    </row>
    <row r="261" spans="2:15" x14ac:dyDescent="0.3">
      <c r="B261" s="112">
        <v>43517</v>
      </c>
      <c r="C261" s="116" t="s">
        <v>763</v>
      </c>
      <c r="D261" s="110" t="s">
        <v>32</v>
      </c>
      <c r="F261" s="117">
        <v>9.9499999999999993</v>
      </c>
      <c r="N261" s="110"/>
      <c r="O261" s="110"/>
    </row>
    <row r="262" spans="2:15" x14ac:dyDescent="0.3">
      <c r="B262" s="112">
        <v>43517</v>
      </c>
      <c r="C262" s="116" t="s">
        <v>763</v>
      </c>
      <c r="D262" s="110" t="s">
        <v>32</v>
      </c>
      <c r="F262" s="117">
        <v>10</v>
      </c>
      <c r="N262" s="110"/>
      <c r="O262" s="110"/>
    </row>
    <row r="263" spans="2:15" x14ac:dyDescent="0.3">
      <c r="B263" s="112">
        <v>43517</v>
      </c>
      <c r="C263" s="116" t="s">
        <v>505</v>
      </c>
      <c r="D263" s="110" t="s">
        <v>32</v>
      </c>
      <c r="F263" s="117">
        <v>10.43</v>
      </c>
      <c r="N263" s="110"/>
      <c r="O263" s="110"/>
    </row>
    <row r="264" spans="2:15" x14ac:dyDescent="0.3">
      <c r="B264" s="112">
        <v>43517</v>
      </c>
      <c r="C264" s="116" t="s">
        <v>505</v>
      </c>
      <c r="D264" s="110" t="s">
        <v>32</v>
      </c>
      <c r="F264" s="117">
        <v>5</v>
      </c>
      <c r="N264" s="110"/>
      <c r="O264" s="110"/>
    </row>
    <row r="265" spans="2:15" x14ac:dyDescent="0.3">
      <c r="B265" s="112">
        <v>43518</v>
      </c>
      <c r="C265" s="116" t="s">
        <v>83</v>
      </c>
      <c r="D265" s="110" t="s">
        <v>32</v>
      </c>
      <c r="F265" s="117">
        <v>20</v>
      </c>
      <c r="N265" s="110"/>
      <c r="O265" s="110"/>
    </row>
    <row r="266" spans="2:15" x14ac:dyDescent="0.3">
      <c r="B266" s="112">
        <v>43518</v>
      </c>
      <c r="C266" s="116" t="s">
        <v>83</v>
      </c>
      <c r="D266" s="110" t="s">
        <v>32</v>
      </c>
      <c r="F266" s="117">
        <v>40</v>
      </c>
      <c r="N266" s="110"/>
      <c r="O266" s="110"/>
    </row>
    <row r="267" spans="2:15" x14ac:dyDescent="0.3">
      <c r="B267" s="112">
        <v>43518</v>
      </c>
      <c r="C267" s="116" t="s">
        <v>7</v>
      </c>
      <c r="D267" s="110" t="s">
        <v>32</v>
      </c>
      <c r="F267" s="117">
        <v>34.79</v>
      </c>
      <c r="N267" s="110"/>
      <c r="O267" s="110"/>
    </row>
    <row r="268" spans="2:15" x14ac:dyDescent="0.3">
      <c r="B268" s="112">
        <v>43518</v>
      </c>
      <c r="C268" s="116" t="s">
        <v>505</v>
      </c>
      <c r="D268" s="110" t="s">
        <v>32</v>
      </c>
      <c r="F268" s="117">
        <v>27.17</v>
      </c>
      <c r="N268" s="110"/>
      <c r="O268" s="110"/>
    </row>
    <row r="269" spans="2:15" x14ac:dyDescent="0.3">
      <c r="B269" s="112">
        <v>43518</v>
      </c>
      <c r="C269" s="116" t="s">
        <v>505</v>
      </c>
      <c r="D269" s="110" t="s">
        <v>32</v>
      </c>
      <c r="F269" s="117">
        <v>2.1800000000000002</v>
      </c>
      <c r="N269" s="110"/>
      <c r="O269" s="110"/>
    </row>
    <row r="270" spans="2:15" x14ac:dyDescent="0.3">
      <c r="B270" s="112">
        <v>43518</v>
      </c>
      <c r="C270" s="116" t="s">
        <v>566</v>
      </c>
      <c r="D270" s="110" t="s">
        <v>32</v>
      </c>
      <c r="F270" s="117">
        <v>20.3</v>
      </c>
      <c r="N270" s="110"/>
      <c r="O270" s="110"/>
    </row>
    <row r="271" spans="2:15" x14ac:dyDescent="0.3">
      <c r="B271" s="112">
        <v>43518</v>
      </c>
      <c r="C271" s="116" t="s">
        <v>93</v>
      </c>
      <c r="D271" s="110" t="s">
        <v>32</v>
      </c>
      <c r="F271" s="117">
        <v>22.16</v>
      </c>
      <c r="N271" s="110"/>
      <c r="O271" s="110"/>
    </row>
    <row r="272" spans="2:15" x14ac:dyDescent="0.3">
      <c r="B272" s="112">
        <v>43518</v>
      </c>
      <c r="C272" s="116" t="s">
        <v>92</v>
      </c>
      <c r="D272" s="110" t="s">
        <v>32</v>
      </c>
      <c r="F272" s="117">
        <v>11.66</v>
      </c>
      <c r="N272" s="110"/>
      <c r="O272" s="110"/>
    </row>
    <row r="273" spans="2:15" x14ac:dyDescent="0.3">
      <c r="B273" s="112">
        <v>43518</v>
      </c>
      <c r="C273" s="116" t="s">
        <v>92</v>
      </c>
      <c r="D273" s="110" t="s">
        <v>32</v>
      </c>
      <c r="F273" s="117">
        <v>13.98</v>
      </c>
      <c r="N273" s="110"/>
      <c r="O273" s="110"/>
    </row>
    <row r="274" spans="2:15" x14ac:dyDescent="0.3">
      <c r="B274" s="112">
        <v>43518</v>
      </c>
      <c r="C274" s="116" t="s">
        <v>8</v>
      </c>
      <c r="D274" s="110" t="s">
        <v>32</v>
      </c>
      <c r="F274" s="117">
        <v>2.89</v>
      </c>
      <c r="N274" s="110"/>
      <c r="O274" s="110"/>
    </row>
    <row r="275" spans="2:15" x14ac:dyDescent="0.3">
      <c r="B275" s="112">
        <v>43519</v>
      </c>
      <c r="C275" s="116" t="s">
        <v>21</v>
      </c>
      <c r="D275" s="110" t="s">
        <v>32</v>
      </c>
      <c r="F275" s="117">
        <v>5.4</v>
      </c>
      <c r="N275" s="110"/>
      <c r="O275" s="110"/>
    </row>
    <row r="276" spans="2:15" x14ac:dyDescent="0.3">
      <c r="B276" s="112">
        <v>43520</v>
      </c>
      <c r="C276" s="116" t="s">
        <v>845</v>
      </c>
      <c r="D276" s="110" t="s">
        <v>32</v>
      </c>
      <c r="F276" s="117">
        <v>10</v>
      </c>
      <c r="N276" s="110"/>
      <c r="O276" s="110"/>
    </row>
    <row r="277" spans="2:15" x14ac:dyDescent="0.3">
      <c r="B277" s="112">
        <v>43520</v>
      </c>
      <c r="C277" s="116" t="s">
        <v>845</v>
      </c>
      <c r="D277" s="110" t="s">
        <v>32</v>
      </c>
      <c r="F277" s="117">
        <v>9.4600000000000009</v>
      </c>
      <c r="N277" s="110"/>
      <c r="O277" s="110"/>
    </row>
    <row r="278" spans="2:15" x14ac:dyDescent="0.3">
      <c r="B278" s="112">
        <v>43520</v>
      </c>
      <c r="C278" s="116" t="s">
        <v>763</v>
      </c>
      <c r="D278" s="110" t="s">
        <v>32</v>
      </c>
      <c r="F278" s="117">
        <v>10</v>
      </c>
      <c r="N278" s="110"/>
      <c r="O278" s="110"/>
    </row>
    <row r="279" spans="2:15" x14ac:dyDescent="0.3">
      <c r="B279" s="112">
        <v>43520</v>
      </c>
      <c r="C279" s="116" t="s">
        <v>40</v>
      </c>
      <c r="D279" s="110" t="s">
        <v>32</v>
      </c>
      <c r="F279" s="117">
        <v>38.36</v>
      </c>
      <c r="N279" s="110"/>
      <c r="O279" s="110"/>
    </row>
    <row r="280" spans="2:15" x14ac:dyDescent="0.3">
      <c r="B280" s="112">
        <v>43520</v>
      </c>
      <c r="C280" s="116" t="s">
        <v>763</v>
      </c>
      <c r="D280" s="110" t="s">
        <v>32</v>
      </c>
      <c r="F280" s="117">
        <v>10</v>
      </c>
      <c r="N280" s="110"/>
      <c r="O280" s="110"/>
    </row>
    <row r="281" spans="2:15" x14ac:dyDescent="0.3">
      <c r="B281" s="112">
        <v>43520</v>
      </c>
      <c r="C281" s="116" t="s">
        <v>763</v>
      </c>
      <c r="D281" s="110" t="s">
        <v>32</v>
      </c>
      <c r="F281" s="117">
        <v>10</v>
      </c>
      <c r="N281" s="110"/>
      <c r="O281" s="110"/>
    </row>
    <row r="282" spans="2:15" x14ac:dyDescent="0.3">
      <c r="B282" s="112">
        <v>43520</v>
      </c>
      <c r="C282" s="116" t="s">
        <v>429</v>
      </c>
      <c r="D282" s="110" t="s">
        <v>32</v>
      </c>
      <c r="F282" s="117">
        <v>4.2699999999999996</v>
      </c>
      <c r="N282" s="110"/>
      <c r="O282" s="110"/>
    </row>
    <row r="283" spans="2:15" x14ac:dyDescent="0.3">
      <c r="B283" s="112">
        <v>43520</v>
      </c>
      <c r="C283" s="116" t="s">
        <v>763</v>
      </c>
      <c r="D283" s="110" t="s">
        <v>32</v>
      </c>
      <c r="F283" s="117">
        <v>10</v>
      </c>
      <c r="N283" s="110"/>
      <c r="O283" s="110"/>
    </row>
    <row r="284" spans="2:15" x14ac:dyDescent="0.3">
      <c r="B284" s="112">
        <v>43520</v>
      </c>
      <c r="C284" s="116" t="s">
        <v>122</v>
      </c>
      <c r="D284" s="110" t="s">
        <v>32</v>
      </c>
      <c r="F284" s="117">
        <v>4.99</v>
      </c>
      <c r="N284" s="110"/>
      <c r="O284" s="110"/>
    </row>
    <row r="285" spans="2:15" x14ac:dyDescent="0.3">
      <c r="B285" s="112">
        <v>43520</v>
      </c>
      <c r="C285" s="116" t="s">
        <v>845</v>
      </c>
      <c r="D285" s="110" t="s">
        <v>32</v>
      </c>
      <c r="F285" s="117">
        <v>5</v>
      </c>
      <c r="N285" s="110"/>
      <c r="O285" s="110"/>
    </row>
    <row r="286" spans="2:15" x14ac:dyDescent="0.3">
      <c r="B286" s="112">
        <v>43520</v>
      </c>
      <c r="C286" s="116" t="s">
        <v>8</v>
      </c>
      <c r="D286" s="110" t="s">
        <v>32</v>
      </c>
      <c r="F286" s="117">
        <v>11.61</v>
      </c>
      <c r="N286" s="110"/>
      <c r="O286" s="110"/>
    </row>
    <row r="287" spans="2:15" x14ac:dyDescent="0.3">
      <c r="B287" s="112">
        <v>43520</v>
      </c>
      <c r="C287" s="116" t="s">
        <v>52</v>
      </c>
      <c r="D287" s="110" t="s">
        <v>32</v>
      </c>
      <c r="F287" s="117">
        <v>22.58</v>
      </c>
      <c r="N287" s="110"/>
      <c r="O287" s="110"/>
    </row>
    <row r="288" spans="2:15" x14ac:dyDescent="0.3">
      <c r="B288" s="112">
        <v>43520</v>
      </c>
      <c r="C288" s="116" t="s">
        <v>505</v>
      </c>
      <c r="D288" s="110" t="s">
        <v>32</v>
      </c>
      <c r="F288" s="117">
        <v>13.49</v>
      </c>
      <c r="N288" s="110"/>
      <c r="O288" s="110"/>
    </row>
    <row r="289" spans="2:15" x14ac:dyDescent="0.3">
      <c r="B289" s="112">
        <v>43521</v>
      </c>
      <c r="C289" s="116" t="s">
        <v>744</v>
      </c>
      <c r="D289" s="110" t="s">
        <v>32</v>
      </c>
      <c r="E289" s="117">
        <v>60</v>
      </c>
      <c r="N289" s="110"/>
      <c r="O289" s="110"/>
    </row>
    <row r="290" spans="2:15" x14ac:dyDescent="0.3">
      <c r="B290" s="112">
        <v>43521</v>
      </c>
      <c r="C290" s="117" t="s">
        <v>372</v>
      </c>
      <c r="D290" s="110" t="s">
        <v>32</v>
      </c>
      <c r="F290" s="117">
        <v>60</v>
      </c>
      <c r="N290" s="110"/>
      <c r="O290" s="110"/>
    </row>
    <row r="291" spans="2:15" x14ac:dyDescent="0.3">
      <c r="B291" s="112">
        <v>43521</v>
      </c>
      <c r="C291" s="116" t="s">
        <v>77</v>
      </c>
      <c r="D291" s="110" t="s">
        <v>32</v>
      </c>
      <c r="F291" s="117">
        <v>5.12</v>
      </c>
      <c r="N291" s="110"/>
      <c r="O291" s="110"/>
    </row>
    <row r="292" spans="2:15" x14ac:dyDescent="0.3">
      <c r="B292" s="112">
        <v>43521</v>
      </c>
      <c r="C292" s="116" t="s">
        <v>505</v>
      </c>
      <c r="D292" s="110" t="s">
        <v>32</v>
      </c>
      <c r="F292" s="117">
        <v>3.27</v>
      </c>
      <c r="N292" s="110"/>
      <c r="O292" s="110"/>
    </row>
    <row r="293" spans="2:15" x14ac:dyDescent="0.3">
      <c r="B293" s="112">
        <v>43521</v>
      </c>
      <c r="C293" s="116" t="s">
        <v>102</v>
      </c>
      <c r="D293" s="110" t="s">
        <v>32</v>
      </c>
      <c r="F293" s="117">
        <v>17.760000000000002</v>
      </c>
      <c r="N293" s="110"/>
      <c r="O293" s="110"/>
    </row>
    <row r="294" spans="2:15" x14ac:dyDescent="0.3">
      <c r="B294" s="112">
        <v>43521</v>
      </c>
      <c r="C294" s="116" t="s">
        <v>21</v>
      </c>
      <c r="D294" s="110" t="s">
        <v>32</v>
      </c>
      <c r="F294" s="117">
        <v>54.5</v>
      </c>
      <c r="N294" s="110"/>
      <c r="O294" s="110"/>
    </row>
    <row r="295" spans="2:15" x14ac:dyDescent="0.3">
      <c r="B295" s="112">
        <v>43521</v>
      </c>
      <c r="C295" s="116" t="s">
        <v>8</v>
      </c>
      <c r="D295" s="110" t="s">
        <v>32</v>
      </c>
      <c r="F295" s="117">
        <v>5.99</v>
      </c>
      <c r="N295" s="110"/>
      <c r="O295" s="110"/>
    </row>
    <row r="296" spans="2:15" x14ac:dyDescent="0.3">
      <c r="B296" s="112">
        <v>43522</v>
      </c>
      <c r="C296" s="116" t="s">
        <v>40</v>
      </c>
      <c r="D296" s="110" t="s">
        <v>32</v>
      </c>
      <c r="F296" s="117">
        <v>153.13999999999999</v>
      </c>
      <c r="N296" s="110"/>
      <c r="O296" s="110"/>
    </row>
    <row r="297" spans="2:15" x14ac:dyDescent="0.3">
      <c r="B297" s="112">
        <v>43522</v>
      </c>
      <c r="C297" s="116" t="s">
        <v>505</v>
      </c>
      <c r="D297" s="110" t="s">
        <v>32</v>
      </c>
      <c r="F297" s="117">
        <v>9.68</v>
      </c>
      <c r="N297" s="110"/>
      <c r="O297" s="110"/>
    </row>
    <row r="298" spans="2:15" x14ac:dyDescent="0.3">
      <c r="B298" s="112">
        <v>43522</v>
      </c>
      <c r="C298" s="116" t="s">
        <v>505</v>
      </c>
      <c r="D298" s="110" t="s">
        <v>32</v>
      </c>
      <c r="F298" s="117">
        <v>9.1300000000000008</v>
      </c>
      <c r="N298" s="110"/>
      <c r="O298" s="110"/>
    </row>
    <row r="299" spans="2:15" x14ac:dyDescent="0.3">
      <c r="B299" s="112">
        <v>43522</v>
      </c>
      <c r="C299" s="116" t="s">
        <v>8</v>
      </c>
      <c r="D299" s="110" t="s">
        <v>32</v>
      </c>
      <c r="F299" s="117">
        <v>5.78</v>
      </c>
      <c r="N299" s="110"/>
      <c r="O299" s="110"/>
    </row>
    <row r="300" spans="2:15" x14ac:dyDescent="0.3">
      <c r="B300" s="112">
        <v>43522</v>
      </c>
      <c r="C300" s="116" t="s">
        <v>21</v>
      </c>
      <c r="D300" s="110" t="s">
        <v>32</v>
      </c>
      <c r="F300" s="117">
        <v>37.65</v>
      </c>
      <c r="N300" s="110"/>
      <c r="O300" s="110"/>
    </row>
    <row r="301" spans="2:15" x14ac:dyDescent="0.3">
      <c r="B301" s="112">
        <v>43523</v>
      </c>
      <c r="C301" s="116" t="s">
        <v>505</v>
      </c>
      <c r="D301" s="110" t="s">
        <v>32</v>
      </c>
      <c r="F301" s="117">
        <v>6.53</v>
      </c>
      <c r="N301" s="110"/>
      <c r="O301" s="110"/>
    </row>
    <row r="302" spans="2:15" x14ac:dyDescent="0.3">
      <c r="B302" s="112">
        <v>43523</v>
      </c>
      <c r="C302" s="116" t="s">
        <v>37</v>
      </c>
      <c r="D302" s="110" t="s">
        <v>32</v>
      </c>
      <c r="F302" s="117">
        <v>21.72</v>
      </c>
      <c r="N302" s="110"/>
      <c r="O302" s="110"/>
    </row>
    <row r="303" spans="2:15" x14ac:dyDescent="0.3">
      <c r="B303" s="112">
        <v>43523</v>
      </c>
      <c r="C303" s="116" t="s">
        <v>556</v>
      </c>
      <c r="D303" s="110" t="s">
        <v>32</v>
      </c>
      <c r="F303" s="117">
        <v>47.15</v>
      </c>
      <c r="N303" s="110"/>
      <c r="O303" s="110"/>
    </row>
    <row r="304" spans="2:15" x14ac:dyDescent="0.3">
      <c r="B304" s="112">
        <v>43523</v>
      </c>
      <c r="C304" s="116" t="s">
        <v>50</v>
      </c>
      <c r="D304" s="110" t="s">
        <v>32</v>
      </c>
      <c r="F304" s="117">
        <v>31.44</v>
      </c>
      <c r="N304" s="110"/>
      <c r="O304" s="110"/>
    </row>
    <row r="305" spans="2:15" x14ac:dyDescent="0.3">
      <c r="B305" s="112">
        <v>43523</v>
      </c>
      <c r="C305" s="116" t="s">
        <v>114</v>
      </c>
      <c r="D305" s="110" t="s">
        <v>32</v>
      </c>
      <c r="F305" s="117">
        <v>10.88</v>
      </c>
      <c r="N305" s="110"/>
      <c r="O305" s="110"/>
    </row>
    <row r="306" spans="2:15" x14ac:dyDescent="0.3">
      <c r="B306" s="112">
        <v>43523</v>
      </c>
      <c r="C306" s="116" t="s">
        <v>505</v>
      </c>
      <c r="D306" s="110" t="s">
        <v>32</v>
      </c>
      <c r="F306" s="117">
        <v>12.01</v>
      </c>
      <c r="N306" s="110"/>
      <c r="O306" s="110"/>
    </row>
    <row r="307" spans="2:15" x14ac:dyDescent="0.3">
      <c r="B307" s="112">
        <v>43523</v>
      </c>
      <c r="C307" s="116" t="s">
        <v>505</v>
      </c>
      <c r="D307" s="110" t="s">
        <v>32</v>
      </c>
      <c r="F307" s="117">
        <v>16.760000000000002</v>
      </c>
      <c r="N307" s="110"/>
      <c r="O307" s="110"/>
    </row>
    <row r="308" spans="2:15" x14ac:dyDescent="0.3">
      <c r="B308" s="112">
        <v>43523</v>
      </c>
      <c r="C308" s="116" t="s">
        <v>849</v>
      </c>
      <c r="D308" s="110" t="s">
        <v>32</v>
      </c>
      <c r="F308" s="117">
        <v>32.46</v>
      </c>
      <c r="N308" s="110"/>
      <c r="O308" s="110"/>
    </row>
    <row r="309" spans="2:15" x14ac:dyDescent="0.3">
      <c r="B309" s="112">
        <v>43525</v>
      </c>
      <c r="C309" s="116" t="s">
        <v>850</v>
      </c>
      <c r="D309" s="110" t="s">
        <v>32</v>
      </c>
      <c r="F309" s="117">
        <v>1084.99</v>
      </c>
      <c r="N309" s="110"/>
      <c r="O309" s="110"/>
    </row>
    <row r="310" spans="2:15" x14ac:dyDescent="0.3">
      <c r="B310" s="112">
        <v>43525</v>
      </c>
      <c r="C310" s="116" t="s">
        <v>30</v>
      </c>
      <c r="D310" s="110" t="s">
        <v>32</v>
      </c>
      <c r="F310" s="117">
        <v>99</v>
      </c>
      <c r="N310" s="110"/>
      <c r="O310" s="110"/>
    </row>
    <row r="311" spans="2:15" x14ac:dyDescent="0.3">
      <c r="B311" s="112">
        <v>43525</v>
      </c>
      <c r="C311" s="116" t="s">
        <v>91</v>
      </c>
      <c r="D311" s="110" t="s">
        <v>32</v>
      </c>
      <c r="F311" s="117">
        <v>33.01</v>
      </c>
      <c r="N311" s="110"/>
      <c r="O311" s="110"/>
    </row>
    <row r="312" spans="2:15" x14ac:dyDescent="0.3">
      <c r="B312" s="112">
        <v>43525</v>
      </c>
      <c r="C312" s="116" t="s">
        <v>171</v>
      </c>
      <c r="D312" s="110" t="s">
        <v>32</v>
      </c>
      <c r="F312" s="117">
        <v>16.73</v>
      </c>
      <c r="N312" s="110"/>
      <c r="O312" s="110"/>
    </row>
    <row r="313" spans="2:15" x14ac:dyDescent="0.3">
      <c r="B313" s="112">
        <v>43525</v>
      </c>
      <c r="C313" s="116" t="s">
        <v>505</v>
      </c>
      <c r="D313" s="110" t="s">
        <v>32</v>
      </c>
      <c r="F313" s="117">
        <v>2.4500000000000002</v>
      </c>
      <c r="N313" s="110"/>
      <c r="O313" s="110"/>
    </row>
    <row r="314" spans="2:15" x14ac:dyDescent="0.3">
      <c r="B314" s="112">
        <v>43525</v>
      </c>
      <c r="C314" s="116" t="s">
        <v>505</v>
      </c>
      <c r="D314" s="110" t="s">
        <v>32</v>
      </c>
      <c r="F314" s="117">
        <v>6.53</v>
      </c>
      <c r="N314" s="110"/>
      <c r="O314" s="110"/>
    </row>
    <row r="315" spans="2:15" x14ac:dyDescent="0.3">
      <c r="B315" s="112">
        <v>43525</v>
      </c>
      <c r="C315" s="116" t="s">
        <v>7</v>
      </c>
      <c r="D315" s="110" t="s">
        <v>32</v>
      </c>
      <c r="F315" s="117">
        <v>21.18</v>
      </c>
      <c r="N315" s="110"/>
      <c r="O315" s="110"/>
    </row>
    <row r="316" spans="2:15" x14ac:dyDescent="0.3">
      <c r="B316" s="112">
        <v>43525</v>
      </c>
      <c r="C316" s="116" t="s">
        <v>505</v>
      </c>
      <c r="D316" s="110" t="s">
        <v>32</v>
      </c>
      <c r="F316" s="117">
        <v>6.53</v>
      </c>
      <c r="N316" s="110"/>
      <c r="O316" s="110"/>
    </row>
    <row r="317" spans="2:15" x14ac:dyDescent="0.3">
      <c r="B317" s="112">
        <v>43525</v>
      </c>
      <c r="C317" s="116" t="s">
        <v>763</v>
      </c>
      <c r="D317" s="110" t="s">
        <v>32</v>
      </c>
      <c r="F317" s="117">
        <v>10</v>
      </c>
      <c r="N317" s="110"/>
      <c r="O317" s="110"/>
    </row>
    <row r="318" spans="2:15" x14ac:dyDescent="0.3">
      <c r="B318" s="112">
        <v>43525</v>
      </c>
      <c r="C318" s="116" t="s">
        <v>763</v>
      </c>
      <c r="D318" s="110" t="s">
        <v>32</v>
      </c>
      <c r="F318" s="117">
        <v>10</v>
      </c>
      <c r="N318" s="110"/>
      <c r="O318" s="110"/>
    </row>
    <row r="319" spans="2:15" x14ac:dyDescent="0.3">
      <c r="B319" s="112">
        <v>43526</v>
      </c>
      <c r="C319" s="116" t="s">
        <v>505</v>
      </c>
      <c r="D319" s="110" t="s">
        <v>32</v>
      </c>
      <c r="F319" s="117">
        <v>14.34</v>
      </c>
      <c r="N319" s="110"/>
      <c r="O319" s="110"/>
    </row>
    <row r="320" spans="2:15" x14ac:dyDescent="0.3">
      <c r="B320" s="112">
        <v>43526</v>
      </c>
      <c r="C320" s="116" t="s">
        <v>77</v>
      </c>
      <c r="D320" s="110" t="s">
        <v>32</v>
      </c>
      <c r="F320" s="117">
        <v>23.16</v>
      </c>
      <c r="N320" s="110"/>
      <c r="O320" s="110"/>
    </row>
    <row r="321" spans="2:15" x14ac:dyDescent="0.3">
      <c r="B321" s="112">
        <v>43527</v>
      </c>
      <c r="C321" s="116" t="s">
        <v>21</v>
      </c>
      <c r="D321" s="110" t="s">
        <v>32</v>
      </c>
      <c r="F321" s="117">
        <v>22.5</v>
      </c>
      <c r="N321" s="110"/>
      <c r="O321" s="110"/>
    </row>
    <row r="322" spans="2:15" x14ac:dyDescent="0.3">
      <c r="B322" s="112">
        <v>43527</v>
      </c>
      <c r="C322" s="116" t="s">
        <v>50</v>
      </c>
      <c r="D322" s="110" t="s">
        <v>32</v>
      </c>
      <c r="F322" s="117">
        <v>3.29</v>
      </c>
      <c r="N322" s="110"/>
      <c r="O322" s="110"/>
    </row>
    <row r="323" spans="2:15" x14ac:dyDescent="0.3">
      <c r="B323" s="112">
        <v>43527</v>
      </c>
      <c r="C323" s="116" t="s">
        <v>8</v>
      </c>
      <c r="D323" s="110" t="s">
        <v>32</v>
      </c>
      <c r="F323" s="117">
        <v>2.89</v>
      </c>
      <c r="N323" s="110"/>
      <c r="O323" s="110"/>
    </row>
    <row r="324" spans="2:15" x14ac:dyDescent="0.3">
      <c r="B324" s="112">
        <v>43527</v>
      </c>
      <c r="C324" s="116" t="s">
        <v>505</v>
      </c>
      <c r="D324" s="110" t="s">
        <v>32</v>
      </c>
      <c r="F324" s="117">
        <v>6.53</v>
      </c>
      <c r="N324" s="110"/>
      <c r="O324" s="110"/>
    </row>
    <row r="325" spans="2:15" x14ac:dyDescent="0.3">
      <c r="B325" s="112">
        <v>43527</v>
      </c>
      <c r="C325" s="116" t="s">
        <v>429</v>
      </c>
      <c r="D325" s="110" t="s">
        <v>32</v>
      </c>
      <c r="F325" s="117">
        <v>15.99</v>
      </c>
      <c r="N325" s="110"/>
      <c r="O325" s="110"/>
    </row>
    <row r="326" spans="2:15" x14ac:dyDescent="0.3">
      <c r="B326" s="112">
        <v>43528</v>
      </c>
      <c r="C326" s="116" t="s">
        <v>21</v>
      </c>
      <c r="D326" s="110" t="s">
        <v>32</v>
      </c>
      <c r="F326" s="117">
        <v>9.15</v>
      </c>
      <c r="N326" s="110"/>
      <c r="O326" s="110"/>
    </row>
    <row r="327" spans="2:15" x14ac:dyDescent="0.3">
      <c r="B327" s="112">
        <v>43528</v>
      </c>
      <c r="C327" s="116" t="s">
        <v>505</v>
      </c>
      <c r="D327" s="110" t="s">
        <v>32</v>
      </c>
      <c r="F327" s="117">
        <v>10.01</v>
      </c>
      <c r="N327" s="110"/>
      <c r="O327" s="110"/>
    </row>
    <row r="328" spans="2:15" x14ac:dyDescent="0.3">
      <c r="B328" s="112">
        <v>43528</v>
      </c>
      <c r="C328" s="116" t="s">
        <v>7</v>
      </c>
      <c r="D328" s="110" t="s">
        <v>32</v>
      </c>
      <c r="F328" s="117">
        <v>8.67</v>
      </c>
      <c r="N328" s="110"/>
      <c r="O328" s="110"/>
    </row>
    <row r="329" spans="2:15" x14ac:dyDescent="0.3">
      <c r="B329" s="112">
        <v>43529</v>
      </c>
      <c r="C329" s="116" t="s">
        <v>40</v>
      </c>
      <c r="D329" s="110" t="s">
        <v>32</v>
      </c>
      <c r="F329" s="117">
        <v>13.21</v>
      </c>
      <c r="N329" s="110"/>
      <c r="O329" s="110"/>
    </row>
    <row r="330" spans="2:15" x14ac:dyDescent="0.3">
      <c r="B330" s="112">
        <v>43529</v>
      </c>
      <c r="C330" s="116" t="s">
        <v>40</v>
      </c>
      <c r="D330" s="110" t="s">
        <v>32</v>
      </c>
      <c r="F330" s="117">
        <v>26.69</v>
      </c>
      <c r="N330" s="110"/>
      <c r="O330" s="110"/>
    </row>
    <row r="331" spans="2:15" x14ac:dyDescent="0.3">
      <c r="B331" s="112">
        <v>43529</v>
      </c>
      <c r="C331" s="116" t="s">
        <v>505</v>
      </c>
      <c r="D331" s="110" t="s">
        <v>32</v>
      </c>
      <c r="F331" s="117">
        <v>14.14</v>
      </c>
      <c r="N331" s="110"/>
      <c r="O331" s="110"/>
    </row>
    <row r="332" spans="2:15" x14ac:dyDescent="0.3">
      <c r="B332" s="112">
        <v>43529</v>
      </c>
      <c r="C332" s="116" t="s">
        <v>505</v>
      </c>
      <c r="D332" s="110" t="s">
        <v>32</v>
      </c>
      <c r="F332" s="117">
        <v>14.04</v>
      </c>
      <c r="N332" s="110"/>
      <c r="O332" s="110"/>
    </row>
    <row r="333" spans="2:15" x14ac:dyDescent="0.3">
      <c r="B333" s="112">
        <v>43530</v>
      </c>
      <c r="C333" s="116" t="s">
        <v>505</v>
      </c>
      <c r="D333" s="110" t="s">
        <v>32</v>
      </c>
      <c r="F333" s="117">
        <v>5.22</v>
      </c>
      <c r="N333" s="110"/>
      <c r="O333" s="110"/>
    </row>
    <row r="334" spans="2:15" x14ac:dyDescent="0.3">
      <c r="B334" s="112">
        <v>43530</v>
      </c>
      <c r="C334" s="116" t="s">
        <v>505</v>
      </c>
      <c r="D334" s="110" t="s">
        <v>32</v>
      </c>
      <c r="F334" s="117">
        <v>16.22</v>
      </c>
      <c r="N334" s="110"/>
      <c r="O334" s="110"/>
    </row>
    <row r="335" spans="2:15" x14ac:dyDescent="0.3">
      <c r="B335" s="112">
        <v>43531</v>
      </c>
      <c r="C335" s="116" t="s">
        <v>37</v>
      </c>
      <c r="D335" s="110" t="s">
        <v>32</v>
      </c>
      <c r="F335" s="117">
        <v>22.94</v>
      </c>
      <c r="N335" s="110"/>
      <c r="O335" s="110"/>
    </row>
    <row r="336" spans="2:15" x14ac:dyDescent="0.3">
      <c r="B336" s="112">
        <v>43531</v>
      </c>
      <c r="C336" s="116" t="s">
        <v>31</v>
      </c>
      <c r="D336" s="110" t="s">
        <v>32</v>
      </c>
      <c r="E336" s="117">
        <v>2160.5700000000002</v>
      </c>
      <c r="N336" s="110"/>
      <c r="O336" s="110"/>
    </row>
    <row r="337" spans="1:15" x14ac:dyDescent="0.3">
      <c r="B337" s="112">
        <v>43531</v>
      </c>
      <c r="C337" s="116" t="s">
        <v>234</v>
      </c>
      <c r="D337" s="110" t="s">
        <v>32</v>
      </c>
      <c r="F337" s="117">
        <v>239.65</v>
      </c>
      <c r="N337" s="110"/>
      <c r="O337" s="110"/>
    </row>
    <row r="338" spans="1:15" x14ac:dyDescent="0.3">
      <c r="B338" s="112">
        <v>43531</v>
      </c>
      <c r="C338" s="116" t="s">
        <v>321</v>
      </c>
      <c r="D338" s="110" t="s">
        <v>32</v>
      </c>
      <c r="F338" s="117">
        <v>212.28</v>
      </c>
      <c r="N338" s="110"/>
      <c r="O338" s="110"/>
    </row>
    <row r="339" spans="1:15" x14ac:dyDescent="0.3">
      <c r="B339" s="112">
        <v>43531</v>
      </c>
      <c r="C339" s="116" t="s">
        <v>485</v>
      </c>
      <c r="D339" s="110" t="s">
        <v>32</v>
      </c>
      <c r="F339" s="117">
        <v>121.94</v>
      </c>
      <c r="G339" s="161">
        <v>13074607030719</v>
      </c>
      <c r="N339" s="110"/>
      <c r="O339" s="110"/>
    </row>
    <row r="340" spans="1:15" x14ac:dyDescent="0.3">
      <c r="B340" s="112">
        <v>43531</v>
      </c>
      <c r="C340" s="116" t="s">
        <v>46</v>
      </c>
      <c r="D340" s="110" t="s">
        <v>32</v>
      </c>
      <c r="F340" s="117">
        <v>100</v>
      </c>
      <c r="G340" s="161">
        <v>62220</v>
      </c>
      <c r="N340" s="110"/>
      <c r="O340" s="110"/>
    </row>
    <row r="341" spans="1:15" x14ac:dyDescent="0.3">
      <c r="B341" s="112">
        <v>43531</v>
      </c>
      <c r="C341" s="117" t="s">
        <v>852</v>
      </c>
      <c r="D341" s="110" t="s">
        <v>32</v>
      </c>
      <c r="E341" s="117">
        <v>250</v>
      </c>
      <c r="N341" s="110"/>
      <c r="O341" s="110"/>
    </row>
    <row r="342" spans="1:15" x14ac:dyDescent="0.3">
      <c r="A342" s="115">
        <v>1353</v>
      </c>
      <c r="B342" s="112">
        <v>43531</v>
      </c>
      <c r="C342" s="116" t="s">
        <v>264</v>
      </c>
      <c r="D342" s="110" t="s">
        <v>32</v>
      </c>
      <c r="F342" s="117">
        <v>250</v>
      </c>
      <c r="N342" s="110"/>
      <c r="O342" s="110"/>
    </row>
    <row r="343" spans="1:15" x14ac:dyDescent="0.3">
      <c r="B343" s="112">
        <v>43531</v>
      </c>
      <c r="C343" s="116" t="s">
        <v>30</v>
      </c>
      <c r="D343" s="110" t="s">
        <v>32</v>
      </c>
      <c r="F343" s="117">
        <v>10</v>
      </c>
      <c r="N343" s="110"/>
      <c r="O343" s="110"/>
    </row>
    <row r="344" spans="1:15" x14ac:dyDescent="0.3">
      <c r="B344" s="112">
        <v>43531</v>
      </c>
      <c r="C344" s="116" t="s">
        <v>56</v>
      </c>
      <c r="D344" s="110" t="s">
        <v>32</v>
      </c>
      <c r="F344" s="117">
        <v>18.98</v>
      </c>
      <c r="N344" s="110"/>
      <c r="O344" s="110"/>
    </row>
    <row r="345" spans="1:15" x14ac:dyDescent="0.3">
      <c r="B345" s="112">
        <v>43531</v>
      </c>
      <c r="C345" s="116" t="s">
        <v>8</v>
      </c>
      <c r="D345" s="110" t="s">
        <v>32</v>
      </c>
      <c r="F345" s="117">
        <v>4.6100000000000003</v>
      </c>
      <c r="N345" s="110"/>
      <c r="O345" s="110"/>
    </row>
    <row r="346" spans="1:15" x14ac:dyDescent="0.3">
      <c r="B346" s="112">
        <v>43531</v>
      </c>
      <c r="C346" s="116" t="s">
        <v>505</v>
      </c>
      <c r="D346" s="110" t="s">
        <v>32</v>
      </c>
      <c r="F346" s="117">
        <v>5</v>
      </c>
      <c r="N346" s="110"/>
      <c r="O346" s="110"/>
    </row>
    <row r="347" spans="1:15" x14ac:dyDescent="0.3">
      <c r="B347" s="112">
        <v>43531</v>
      </c>
      <c r="C347" s="116" t="s">
        <v>505</v>
      </c>
      <c r="D347" s="110" t="s">
        <v>32</v>
      </c>
      <c r="F347" s="117">
        <v>18.73</v>
      </c>
      <c r="N347" s="110"/>
      <c r="O347" s="110"/>
    </row>
    <row r="348" spans="1:15" x14ac:dyDescent="0.3">
      <c r="B348" s="112">
        <v>43532</v>
      </c>
      <c r="C348" s="116" t="s">
        <v>89</v>
      </c>
      <c r="D348" s="110" t="s">
        <v>32</v>
      </c>
      <c r="F348" s="117">
        <v>554.1</v>
      </c>
      <c r="G348" s="245">
        <v>5227428270</v>
      </c>
      <c r="N348" s="110"/>
      <c r="O348" s="110"/>
    </row>
    <row r="349" spans="1:15" x14ac:dyDescent="0.3">
      <c r="B349" s="112">
        <v>43532</v>
      </c>
      <c r="C349" s="116" t="s">
        <v>83</v>
      </c>
      <c r="D349" s="110" t="s">
        <v>32</v>
      </c>
      <c r="F349" s="117">
        <v>20</v>
      </c>
      <c r="N349" s="110"/>
      <c r="O349" s="110"/>
    </row>
    <row r="350" spans="1:15" x14ac:dyDescent="0.3">
      <c r="B350" s="112">
        <v>43532</v>
      </c>
      <c r="C350" s="116" t="s">
        <v>7</v>
      </c>
      <c r="D350" s="110" t="s">
        <v>32</v>
      </c>
      <c r="F350" s="117">
        <v>17.329999999999998</v>
      </c>
      <c r="N350" s="110"/>
      <c r="O350" s="110"/>
    </row>
    <row r="351" spans="1:15" x14ac:dyDescent="0.3">
      <c r="B351" s="112">
        <v>43532</v>
      </c>
      <c r="C351" s="116" t="s">
        <v>505</v>
      </c>
      <c r="D351" s="110" t="s">
        <v>32</v>
      </c>
      <c r="F351" s="117">
        <v>5.22</v>
      </c>
      <c r="N351" s="110"/>
      <c r="O351" s="110"/>
    </row>
    <row r="352" spans="1:15" x14ac:dyDescent="0.3">
      <c r="B352" s="112">
        <v>43532</v>
      </c>
      <c r="C352" s="116" t="s">
        <v>763</v>
      </c>
      <c r="D352" s="110" t="s">
        <v>32</v>
      </c>
      <c r="F352" s="117">
        <v>17.48</v>
      </c>
      <c r="N352" s="110"/>
      <c r="O352" s="110"/>
    </row>
    <row r="353" spans="2:15" x14ac:dyDescent="0.3">
      <c r="B353" s="112">
        <v>43533</v>
      </c>
      <c r="C353" s="116" t="s">
        <v>8</v>
      </c>
      <c r="D353" s="110" t="s">
        <v>32</v>
      </c>
      <c r="F353" s="117">
        <v>12.43</v>
      </c>
      <c r="N353" s="110"/>
      <c r="O353" s="110"/>
    </row>
    <row r="354" spans="2:15" x14ac:dyDescent="0.3">
      <c r="B354" s="112">
        <v>43533</v>
      </c>
      <c r="C354" s="116" t="s">
        <v>93</v>
      </c>
      <c r="D354" s="110" t="s">
        <v>32</v>
      </c>
      <c r="F354" s="117">
        <v>264.36</v>
      </c>
      <c r="N354" s="110"/>
      <c r="O354" s="110"/>
    </row>
    <row r="355" spans="2:15" x14ac:dyDescent="0.3">
      <c r="B355" s="112">
        <v>43533</v>
      </c>
      <c r="C355" s="116" t="s">
        <v>758</v>
      </c>
      <c r="D355" s="110" t="s">
        <v>32</v>
      </c>
      <c r="F355" s="117">
        <v>79.180000000000007</v>
      </c>
      <c r="N355" s="110"/>
      <c r="O355" s="110"/>
    </row>
    <row r="356" spans="2:15" x14ac:dyDescent="0.3">
      <c r="B356" s="112">
        <v>43533</v>
      </c>
      <c r="C356" s="116" t="s">
        <v>93</v>
      </c>
      <c r="D356" s="110" t="s">
        <v>32</v>
      </c>
      <c r="F356" s="117">
        <v>39.880000000000003</v>
      </c>
      <c r="N356" s="110"/>
      <c r="O356" s="110"/>
    </row>
    <row r="357" spans="2:15" x14ac:dyDescent="0.3">
      <c r="B357" s="112">
        <v>43533</v>
      </c>
      <c r="C357" s="116" t="s">
        <v>93</v>
      </c>
      <c r="D357" s="110" t="s">
        <v>32</v>
      </c>
      <c r="F357" s="117">
        <v>9.94</v>
      </c>
      <c r="N357" s="110"/>
      <c r="O357" s="110"/>
    </row>
    <row r="358" spans="2:15" x14ac:dyDescent="0.3">
      <c r="B358" s="112">
        <v>43533</v>
      </c>
      <c r="C358" s="116" t="s">
        <v>8</v>
      </c>
      <c r="D358" s="110" t="s">
        <v>32</v>
      </c>
      <c r="F358" s="117">
        <v>6.37</v>
      </c>
      <c r="N358" s="110"/>
      <c r="O358" s="110"/>
    </row>
    <row r="359" spans="2:15" x14ac:dyDescent="0.3">
      <c r="B359" s="112">
        <v>43533</v>
      </c>
      <c r="C359" s="116" t="s">
        <v>83</v>
      </c>
      <c r="D359" s="110" t="s">
        <v>32</v>
      </c>
      <c r="F359" s="117">
        <v>60</v>
      </c>
      <c r="N359" s="110"/>
      <c r="O359" s="110"/>
    </row>
    <row r="360" spans="2:15" x14ac:dyDescent="0.3">
      <c r="B360" s="112">
        <v>43533</v>
      </c>
      <c r="C360" s="116" t="s">
        <v>505</v>
      </c>
      <c r="D360" s="110" t="s">
        <v>32</v>
      </c>
      <c r="F360" s="117">
        <v>17.510000000000002</v>
      </c>
      <c r="N360" s="110"/>
      <c r="O360" s="110"/>
    </row>
    <row r="361" spans="2:15" x14ac:dyDescent="0.3">
      <c r="B361" s="112">
        <v>43533</v>
      </c>
      <c r="C361" s="116" t="s">
        <v>21</v>
      </c>
      <c r="D361" s="110" t="s">
        <v>32</v>
      </c>
      <c r="F361" s="117">
        <v>20</v>
      </c>
      <c r="N361" s="110"/>
      <c r="O361" s="110"/>
    </row>
    <row r="362" spans="2:15" x14ac:dyDescent="0.3">
      <c r="B362" s="112">
        <v>43534</v>
      </c>
      <c r="C362" s="116" t="s">
        <v>42</v>
      </c>
      <c r="D362" s="110" t="s">
        <v>32</v>
      </c>
      <c r="F362" s="117">
        <v>225.1</v>
      </c>
      <c r="N362" s="110"/>
      <c r="O362" s="110"/>
    </row>
    <row r="363" spans="2:15" x14ac:dyDescent="0.3">
      <c r="B363" s="112">
        <v>43534</v>
      </c>
      <c r="C363" s="116" t="s">
        <v>37</v>
      </c>
      <c r="D363" s="110" t="s">
        <v>32</v>
      </c>
      <c r="F363" s="117">
        <v>37.729999999999997</v>
      </c>
      <c r="N363" s="110"/>
      <c r="O363" s="110"/>
    </row>
    <row r="364" spans="2:15" x14ac:dyDescent="0.3">
      <c r="B364" s="112">
        <v>43534</v>
      </c>
      <c r="C364" s="116" t="s">
        <v>505</v>
      </c>
      <c r="D364" s="110" t="s">
        <v>32</v>
      </c>
      <c r="F364" s="117">
        <v>12.19</v>
      </c>
      <c r="N364" s="110"/>
      <c r="O364" s="110"/>
    </row>
    <row r="365" spans="2:15" x14ac:dyDescent="0.3">
      <c r="B365" s="112">
        <v>43535</v>
      </c>
      <c r="C365" s="116" t="s">
        <v>21</v>
      </c>
      <c r="D365" s="110" t="s">
        <v>32</v>
      </c>
      <c r="F365" s="117">
        <v>17.100000000000001</v>
      </c>
      <c r="N365" s="110"/>
      <c r="O365" s="110"/>
    </row>
    <row r="366" spans="2:15" x14ac:dyDescent="0.3">
      <c r="B366" s="112">
        <v>43535</v>
      </c>
      <c r="C366" s="116" t="s">
        <v>505</v>
      </c>
      <c r="D366" s="110" t="s">
        <v>32</v>
      </c>
      <c r="F366" s="117">
        <v>15.45</v>
      </c>
      <c r="N366" s="110"/>
      <c r="O366" s="110"/>
    </row>
    <row r="367" spans="2:15" x14ac:dyDescent="0.3">
      <c r="B367" s="112">
        <v>43535</v>
      </c>
      <c r="C367" s="116" t="s">
        <v>8</v>
      </c>
      <c r="D367" s="110" t="s">
        <v>32</v>
      </c>
      <c r="F367" s="117">
        <v>7.23</v>
      </c>
      <c r="N367" s="110"/>
      <c r="O367" s="110"/>
    </row>
    <row r="368" spans="2:15" x14ac:dyDescent="0.3">
      <c r="B368" s="112">
        <v>43535</v>
      </c>
      <c r="C368" s="116" t="s">
        <v>763</v>
      </c>
      <c r="D368" s="110" t="s">
        <v>32</v>
      </c>
      <c r="F368" s="117">
        <v>10</v>
      </c>
      <c r="N368" s="110"/>
      <c r="O368" s="110"/>
    </row>
    <row r="369" spans="1:15" x14ac:dyDescent="0.3">
      <c r="B369" s="112">
        <v>43535</v>
      </c>
      <c r="C369" s="116" t="s">
        <v>763</v>
      </c>
      <c r="D369" s="110" t="s">
        <v>32</v>
      </c>
      <c r="F369" s="117">
        <v>10</v>
      </c>
      <c r="N369" s="110"/>
      <c r="O369" s="110"/>
    </row>
    <row r="370" spans="1:15" x14ac:dyDescent="0.3">
      <c r="B370" s="112">
        <v>43536</v>
      </c>
      <c r="C370" s="116" t="s">
        <v>137</v>
      </c>
      <c r="D370" s="110" t="s">
        <v>32</v>
      </c>
      <c r="F370" s="117">
        <v>4.3499999999999996</v>
      </c>
      <c r="N370" s="110"/>
      <c r="O370" s="110"/>
    </row>
    <row r="371" spans="1:15" x14ac:dyDescent="0.3">
      <c r="B371" s="112">
        <v>43536</v>
      </c>
      <c r="C371" s="116" t="s">
        <v>8</v>
      </c>
      <c r="D371" s="110" t="s">
        <v>32</v>
      </c>
      <c r="F371" s="117">
        <v>5.78</v>
      </c>
      <c r="N371" s="110"/>
      <c r="O371" s="110"/>
    </row>
    <row r="372" spans="1:15" x14ac:dyDescent="0.3">
      <c r="B372" s="112">
        <v>43536</v>
      </c>
      <c r="C372" s="116" t="s">
        <v>566</v>
      </c>
      <c r="D372" s="110" t="s">
        <v>32</v>
      </c>
      <c r="F372" s="117">
        <v>15.63</v>
      </c>
      <c r="N372" s="110"/>
      <c r="O372" s="110"/>
    </row>
    <row r="373" spans="1:15" x14ac:dyDescent="0.3">
      <c r="A373" s="115">
        <v>1405</v>
      </c>
      <c r="B373" s="112">
        <v>43536</v>
      </c>
      <c r="C373" s="116" t="s">
        <v>684</v>
      </c>
      <c r="D373" s="110" t="s">
        <v>32</v>
      </c>
      <c r="F373" s="117">
        <v>45</v>
      </c>
      <c r="N373" s="110"/>
      <c r="O373" s="110"/>
    </row>
    <row r="374" spans="1:15" x14ac:dyDescent="0.3">
      <c r="B374" s="112">
        <v>43537</v>
      </c>
      <c r="C374" s="116" t="s">
        <v>505</v>
      </c>
      <c r="D374" s="110" t="s">
        <v>32</v>
      </c>
      <c r="F374" s="117">
        <v>15.45</v>
      </c>
      <c r="N374" s="110"/>
      <c r="O374" s="110"/>
    </row>
    <row r="375" spans="1:15" x14ac:dyDescent="0.3">
      <c r="B375" s="112">
        <v>43537</v>
      </c>
      <c r="C375" s="116" t="s">
        <v>505</v>
      </c>
      <c r="D375" s="110" t="s">
        <v>32</v>
      </c>
      <c r="F375" s="117">
        <v>12.4</v>
      </c>
      <c r="N375" s="110"/>
      <c r="O375" s="110"/>
    </row>
    <row r="376" spans="1:15" x14ac:dyDescent="0.3">
      <c r="B376" s="112">
        <v>43537</v>
      </c>
      <c r="C376" s="116" t="s">
        <v>40</v>
      </c>
      <c r="D376" s="110" t="s">
        <v>32</v>
      </c>
      <c r="F376" s="117">
        <v>81.209999999999994</v>
      </c>
      <c r="N376" s="110"/>
      <c r="O376" s="110"/>
    </row>
    <row r="377" spans="1:15" x14ac:dyDescent="0.3">
      <c r="B377" s="112">
        <v>43537</v>
      </c>
      <c r="C377" s="116" t="s">
        <v>8</v>
      </c>
      <c r="D377" s="110" t="s">
        <v>32</v>
      </c>
      <c r="F377" s="117">
        <v>2.1800000000000002</v>
      </c>
      <c r="N377" s="110"/>
      <c r="O377" s="110"/>
    </row>
    <row r="378" spans="1:15" x14ac:dyDescent="0.3">
      <c r="B378" s="112">
        <v>43538</v>
      </c>
      <c r="C378" s="116" t="s">
        <v>37</v>
      </c>
      <c r="D378" s="110" t="s">
        <v>32</v>
      </c>
      <c r="F378" s="117">
        <v>20.84</v>
      </c>
      <c r="N378" s="110"/>
      <c r="O378" s="110"/>
    </row>
    <row r="379" spans="1:15" x14ac:dyDescent="0.3">
      <c r="B379" s="112">
        <v>43538</v>
      </c>
      <c r="C379" s="116" t="s">
        <v>505</v>
      </c>
      <c r="D379" s="110" t="s">
        <v>32</v>
      </c>
      <c r="F379" s="117">
        <v>6.53</v>
      </c>
      <c r="N379" s="110"/>
      <c r="O379" s="110"/>
    </row>
    <row r="380" spans="1:15" x14ac:dyDescent="0.3">
      <c r="B380" s="112">
        <v>43538</v>
      </c>
      <c r="C380" s="116" t="s">
        <v>8</v>
      </c>
      <c r="D380" s="110" t="s">
        <v>32</v>
      </c>
      <c r="F380" s="117">
        <v>8.67</v>
      </c>
      <c r="N380" s="110"/>
      <c r="O380" s="110"/>
    </row>
    <row r="381" spans="1:15" x14ac:dyDescent="0.3">
      <c r="B381" s="112">
        <v>43538</v>
      </c>
      <c r="C381" s="116" t="s">
        <v>7</v>
      </c>
      <c r="D381" s="110" t="s">
        <v>32</v>
      </c>
      <c r="F381" s="117">
        <v>8.67</v>
      </c>
      <c r="N381" s="110"/>
      <c r="O381" s="110"/>
    </row>
    <row r="382" spans="1:15" x14ac:dyDescent="0.3">
      <c r="B382" s="112">
        <v>43538</v>
      </c>
      <c r="C382" s="116" t="s">
        <v>122</v>
      </c>
      <c r="D382" s="110" t="s">
        <v>32</v>
      </c>
      <c r="F382" s="117">
        <v>2.99</v>
      </c>
      <c r="N382" s="110"/>
      <c r="O382" s="110"/>
    </row>
    <row r="383" spans="1:15" x14ac:dyDescent="0.3">
      <c r="B383" s="112">
        <v>43538</v>
      </c>
      <c r="C383" s="116" t="s">
        <v>122</v>
      </c>
      <c r="D383" s="110" t="s">
        <v>32</v>
      </c>
      <c r="F383" s="117">
        <v>9.99</v>
      </c>
      <c r="N383" s="110"/>
      <c r="O383" s="110"/>
    </row>
    <row r="384" spans="1:15" x14ac:dyDescent="0.3">
      <c r="B384" s="112">
        <v>43538</v>
      </c>
      <c r="C384" s="116" t="s">
        <v>505</v>
      </c>
      <c r="D384" s="110" t="s">
        <v>32</v>
      </c>
      <c r="F384" s="117">
        <v>10.56</v>
      </c>
      <c r="N384" s="110"/>
      <c r="O384" s="110"/>
    </row>
    <row r="385" spans="2:15" x14ac:dyDescent="0.3">
      <c r="B385" s="112">
        <v>43539</v>
      </c>
      <c r="C385" s="116" t="s">
        <v>704</v>
      </c>
      <c r="D385" s="110" t="s">
        <v>32</v>
      </c>
      <c r="F385" s="117">
        <v>200.69</v>
      </c>
      <c r="N385" s="110"/>
      <c r="O385" s="110"/>
    </row>
    <row r="386" spans="2:15" x14ac:dyDescent="0.3">
      <c r="B386" s="112">
        <v>43539</v>
      </c>
      <c r="C386" s="116" t="s">
        <v>619</v>
      </c>
      <c r="D386" s="110" t="s">
        <v>32</v>
      </c>
      <c r="F386" s="117">
        <v>97.23</v>
      </c>
      <c r="N386" s="110"/>
      <c r="O386" s="110"/>
    </row>
    <row r="387" spans="2:15" x14ac:dyDescent="0.3">
      <c r="B387" s="112">
        <v>43539</v>
      </c>
      <c r="C387" s="116" t="s">
        <v>505</v>
      </c>
      <c r="D387" s="110" t="s">
        <v>32</v>
      </c>
      <c r="F387" s="117">
        <v>5.33</v>
      </c>
      <c r="N387" s="110"/>
      <c r="O387" s="110"/>
    </row>
    <row r="388" spans="2:15" x14ac:dyDescent="0.3">
      <c r="B388" s="112">
        <v>43539</v>
      </c>
      <c r="C388" s="116" t="s">
        <v>50</v>
      </c>
      <c r="D388" s="110" t="s">
        <v>32</v>
      </c>
      <c r="F388" s="117">
        <v>2.99</v>
      </c>
      <c r="N388" s="110"/>
      <c r="O388" s="110"/>
    </row>
    <row r="389" spans="2:15" x14ac:dyDescent="0.3">
      <c r="B389" s="112">
        <v>43540</v>
      </c>
      <c r="C389" s="116" t="s">
        <v>8</v>
      </c>
      <c r="D389" s="110" t="s">
        <v>32</v>
      </c>
      <c r="F389" s="117">
        <v>12.76</v>
      </c>
      <c r="N389" s="110"/>
      <c r="O389" s="110"/>
    </row>
    <row r="390" spans="2:15" x14ac:dyDescent="0.3">
      <c r="B390" s="112">
        <v>43540</v>
      </c>
      <c r="C390" s="116" t="s">
        <v>83</v>
      </c>
      <c r="D390" s="110" t="s">
        <v>32</v>
      </c>
      <c r="F390" s="117">
        <v>20</v>
      </c>
      <c r="N390" s="110"/>
      <c r="O390" s="110"/>
    </row>
    <row r="391" spans="2:15" x14ac:dyDescent="0.3">
      <c r="B391" s="112">
        <v>43540</v>
      </c>
      <c r="C391" s="116" t="s">
        <v>7</v>
      </c>
      <c r="D391" s="110" t="s">
        <v>32</v>
      </c>
      <c r="F391" s="117">
        <v>31.23</v>
      </c>
      <c r="N391" s="110"/>
      <c r="O391" s="110"/>
    </row>
    <row r="392" spans="2:15" x14ac:dyDescent="0.3">
      <c r="B392" s="112">
        <v>43540</v>
      </c>
      <c r="C392" s="116" t="s">
        <v>505</v>
      </c>
      <c r="D392" s="110" t="s">
        <v>32</v>
      </c>
      <c r="F392" s="117">
        <v>7.62</v>
      </c>
      <c r="N392" s="110"/>
      <c r="O392" s="110"/>
    </row>
    <row r="393" spans="2:15" x14ac:dyDescent="0.3">
      <c r="B393" s="112">
        <v>43541</v>
      </c>
      <c r="C393" s="116" t="s">
        <v>744</v>
      </c>
      <c r="D393" s="110" t="s">
        <v>32</v>
      </c>
      <c r="E393" s="117">
        <v>220</v>
      </c>
      <c r="N393" s="110"/>
      <c r="O393" s="110"/>
    </row>
    <row r="394" spans="2:15" x14ac:dyDescent="0.3">
      <c r="B394" s="112">
        <v>43542</v>
      </c>
      <c r="C394" s="116" t="s">
        <v>150</v>
      </c>
      <c r="D394" s="110" t="s">
        <v>32</v>
      </c>
      <c r="F394" s="117">
        <v>8.99</v>
      </c>
      <c r="N394" s="110"/>
      <c r="O394" s="110"/>
    </row>
    <row r="395" spans="2:15" x14ac:dyDescent="0.3">
      <c r="B395" s="112">
        <v>43542</v>
      </c>
      <c r="C395" s="116" t="s">
        <v>505</v>
      </c>
      <c r="D395" s="110" t="s">
        <v>32</v>
      </c>
      <c r="F395" s="117">
        <v>13.48</v>
      </c>
      <c r="N395" s="110"/>
      <c r="O395" s="110"/>
    </row>
    <row r="396" spans="2:15" x14ac:dyDescent="0.3">
      <c r="B396" s="112">
        <v>43542</v>
      </c>
      <c r="C396" s="116" t="s">
        <v>505</v>
      </c>
      <c r="D396" s="110" t="s">
        <v>32</v>
      </c>
      <c r="F396" s="117">
        <v>12.62</v>
      </c>
      <c r="N396" s="110"/>
      <c r="O396" s="110"/>
    </row>
    <row r="397" spans="2:15" x14ac:dyDescent="0.3">
      <c r="B397" s="112">
        <v>43542</v>
      </c>
      <c r="C397" s="116" t="s">
        <v>21</v>
      </c>
      <c r="D397" s="110" t="s">
        <v>32</v>
      </c>
      <c r="F397" s="117">
        <v>15.95</v>
      </c>
      <c r="N397" s="110"/>
      <c r="O397" s="110"/>
    </row>
    <row r="398" spans="2:15" x14ac:dyDescent="0.3">
      <c r="B398" s="112">
        <v>43542</v>
      </c>
      <c r="C398" s="116" t="s">
        <v>809</v>
      </c>
      <c r="D398" s="110" t="s">
        <v>32</v>
      </c>
      <c r="F398" s="117">
        <v>21.95</v>
      </c>
      <c r="N398" s="110"/>
      <c r="O398" s="110"/>
    </row>
    <row r="399" spans="2:15" x14ac:dyDescent="0.3">
      <c r="B399" s="112">
        <v>43542</v>
      </c>
      <c r="C399" s="116" t="s">
        <v>40</v>
      </c>
      <c r="D399" s="110" t="s">
        <v>32</v>
      </c>
      <c r="F399" s="117">
        <v>72.64</v>
      </c>
      <c r="N399" s="110"/>
      <c r="O399" s="110"/>
    </row>
    <row r="400" spans="2:15" x14ac:dyDescent="0.3">
      <c r="B400" s="112">
        <v>43542</v>
      </c>
      <c r="C400" s="116" t="s">
        <v>763</v>
      </c>
      <c r="D400" s="110" t="s">
        <v>32</v>
      </c>
      <c r="F400" s="117">
        <v>9.99</v>
      </c>
      <c r="N400" s="110"/>
      <c r="O400" s="110"/>
    </row>
    <row r="401" spans="2:15" x14ac:dyDescent="0.3">
      <c r="B401" s="112">
        <v>43543</v>
      </c>
      <c r="C401" s="116" t="s">
        <v>505</v>
      </c>
      <c r="D401" s="110" t="s">
        <v>32</v>
      </c>
      <c r="F401" s="117">
        <v>5.22</v>
      </c>
      <c r="N401" s="110"/>
      <c r="O401" s="110"/>
    </row>
    <row r="402" spans="2:15" x14ac:dyDescent="0.3">
      <c r="B402" s="112">
        <v>43543</v>
      </c>
      <c r="C402" s="116" t="s">
        <v>40</v>
      </c>
      <c r="D402" s="110" t="s">
        <v>32</v>
      </c>
      <c r="F402" s="117">
        <v>19.010000000000002</v>
      </c>
      <c r="N402" s="110"/>
      <c r="O402" s="110"/>
    </row>
    <row r="403" spans="2:15" x14ac:dyDescent="0.3">
      <c r="B403" s="112">
        <v>43543</v>
      </c>
      <c r="C403" s="116" t="s">
        <v>330</v>
      </c>
      <c r="D403" s="110" t="s">
        <v>32</v>
      </c>
      <c r="F403" s="117">
        <v>13.07</v>
      </c>
      <c r="N403" s="110"/>
      <c r="O403" s="110"/>
    </row>
    <row r="404" spans="2:15" x14ac:dyDescent="0.3">
      <c r="B404" s="112">
        <v>43543</v>
      </c>
      <c r="C404" s="116" t="s">
        <v>505</v>
      </c>
      <c r="D404" s="110" t="s">
        <v>32</v>
      </c>
      <c r="F404" s="117">
        <v>11.64</v>
      </c>
      <c r="N404" s="110"/>
      <c r="O404" s="110"/>
    </row>
    <row r="405" spans="2:15" x14ac:dyDescent="0.3">
      <c r="B405" s="112">
        <v>43544</v>
      </c>
      <c r="C405" s="116" t="s">
        <v>146</v>
      </c>
      <c r="D405" s="110" t="s">
        <v>32</v>
      </c>
      <c r="E405" s="117">
        <v>831.3</v>
      </c>
      <c r="N405" s="110"/>
      <c r="O405" s="110"/>
    </row>
    <row r="406" spans="2:15" x14ac:dyDescent="0.3">
      <c r="B406" s="112">
        <v>43544</v>
      </c>
      <c r="C406" s="116" t="s">
        <v>37</v>
      </c>
      <c r="D406" s="110" t="s">
        <v>32</v>
      </c>
      <c r="F406" s="117">
        <v>21.8</v>
      </c>
      <c r="N406" s="110"/>
      <c r="O406" s="110"/>
    </row>
    <row r="407" spans="2:15" x14ac:dyDescent="0.3">
      <c r="B407" s="112">
        <v>43544</v>
      </c>
      <c r="C407" s="116" t="s">
        <v>37</v>
      </c>
      <c r="D407" s="110" t="s">
        <v>32</v>
      </c>
      <c r="F407" s="117">
        <v>32.659999999999997</v>
      </c>
      <c r="N407" s="110"/>
      <c r="O407" s="110"/>
    </row>
    <row r="408" spans="2:15" x14ac:dyDescent="0.3">
      <c r="B408" s="112">
        <v>43544</v>
      </c>
      <c r="C408" s="116" t="s">
        <v>505</v>
      </c>
      <c r="D408" s="110" t="s">
        <v>32</v>
      </c>
      <c r="F408" s="117">
        <v>11.64</v>
      </c>
      <c r="N408" s="110"/>
      <c r="O408" s="110"/>
    </row>
    <row r="409" spans="2:15" x14ac:dyDescent="0.3">
      <c r="B409" s="112">
        <v>43544</v>
      </c>
      <c r="C409" s="116" t="s">
        <v>763</v>
      </c>
      <c r="D409" s="110" t="s">
        <v>32</v>
      </c>
      <c r="F409" s="117">
        <v>5</v>
      </c>
      <c r="N409" s="110"/>
      <c r="O409" s="110"/>
    </row>
    <row r="410" spans="2:15" x14ac:dyDescent="0.3">
      <c r="B410" s="112">
        <v>43544</v>
      </c>
      <c r="C410" s="116" t="s">
        <v>763</v>
      </c>
      <c r="D410" s="110" t="s">
        <v>32</v>
      </c>
      <c r="F410" s="117">
        <v>10</v>
      </c>
      <c r="N410" s="110"/>
      <c r="O410" s="110"/>
    </row>
    <row r="411" spans="2:15" x14ac:dyDescent="0.3">
      <c r="B411" s="112">
        <v>43545</v>
      </c>
      <c r="C411" s="116" t="s">
        <v>31</v>
      </c>
      <c r="D411" s="110" t="s">
        <v>32</v>
      </c>
      <c r="E411" s="117">
        <v>2160.5700000000002</v>
      </c>
      <c r="N411" s="110"/>
      <c r="O411" s="110"/>
    </row>
    <row r="412" spans="2:15" x14ac:dyDescent="0.3">
      <c r="B412" s="112">
        <v>43545</v>
      </c>
      <c r="C412" s="116" t="s">
        <v>85</v>
      </c>
      <c r="D412" s="110" t="s">
        <v>32</v>
      </c>
      <c r="F412" s="117">
        <v>487.19</v>
      </c>
      <c r="G412" s="161">
        <v>4595466378</v>
      </c>
      <c r="N412" s="110"/>
      <c r="O412" s="110"/>
    </row>
    <row r="413" spans="2:15" x14ac:dyDescent="0.3">
      <c r="B413" s="112">
        <v>43545</v>
      </c>
      <c r="C413" s="116" t="s">
        <v>7</v>
      </c>
      <c r="D413" s="110" t="s">
        <v>32</v>
      </c>
      <c r="F413" s="117">
        <v>12.75</v>
      </c>
      <c r="N413" s="110"/>
      <c r="O413" s="110"/>
    </row>
    <row r="414" spans="2:15" x14ac:dyDescent="0.3">
      <c r="B414" s="112">
        <v>43545</v>
      </c>
      <c r="C414" s="116" t="s">
        <v>505</v>
      </c>
      <c r="D414" s="110" t="s">
        <v>32</v>
      </c>
      <c r="F414" s="117">
        <v>9.8000000000000007</v>
      </c>
      <c r="N414" s="110"/>
      <c r="O414" s="110"/>
    </row>
    <row r="415" spans="2:15" x14ac:dyDescent="0.3">
      <c r="B415" s="112">
        <v>43546</v>
      </c>
      <c r="C415" s="116" t="s">
        <v>505</v>
      </c>
      <c r="D415" s="110" t="s">
        <v>32</v>
      </c>
      <c r="F415" s="117">
        <v>6.42</v>
      </c>
      <c r="N415" s="110"/>
      <c r="O415" s="110"/>
    </row>
    <row r="416" spans="2:15" x14ac:dyDescent="0.3">
      <c r="B416" s="112">
        <v>43546</v>
      </c>
      <c r="C416" s="116" t="s">
        <v>40</v>
      </c>
      <c r="D416" s="110" t="s">
        <v>32</v>
      </c>
      <c r="F416" s="117">
        <v>36.71</v>
      </c>
      <c r="N416" s="110"/>
      <c r="O416" s="110"/>
    </row>
    <row r="417" spans="2:15" x14ac:dyDescent="0.3">
      <c r="B417" s="112">
        <v>43546</v>
      </c>
      <c r="C417" s="116" t="s">
        <v>505</v>
      </c>
      <c r="D417" s="110" t="s">
        <v>32</v>
      </c>
      <c r="F417" s="117">
        <v>13.06</v>
      </c>
      <c r="N417" s="110"/>
      <c r="O417" s="110"/>
    </row>
    <row r="418" spans="2:15" x14ac:dyDescent="0.3">
      <c r="B418" s="112">
        <v>43549</v>
      </c>
      <c r="C418" s="116" t="s">
        <v>7</v>
      </c>
      <c r="D418" s="110" t="s">
        <v>32</v>
      </c>
      <c r="F418" s="117">
        <v>33.35</v>
      </c>
      <c r="N418" s="110"/>
      <c r="O418" s="110"/>
    </row>
    <row r="419" spans="2:15" x14ac:dyDescent="0.3">
      <c r="B419" s="112">
        <v>43549</v>
      </c>
      <c r="C419" s="116" t="s">
        <v>505</v>
      </c>
      <c r="D419" s="110" t="s">
        <v>32</v>
      </c>
      <c r="F419" s="117">
        <v>14.79</v>
      </c>
      <c r="N419" s="110"/>
      <c r="O419" s="110"/>
    </row>
    <row r="420" spans="2:15" x14ac:dyDescent="0.3">
      <c r="B420" s="112">
        <v>43549</v>
      </c>
      <c r="C420" s="116" t="s">
        <v>505</v>
      </c>
      <c r="D420" s="110" t="s">
        <v>32</v>
      </c>
      <c r="F420" s="117">
        <v>9.36</v>
      </c>
      <c r="N420" s="110"/>
      <c r="O420" s="110"/>
    </row>
    <row r="421" spans="2:15" x14ac:dyDescent="0.3">
      <c r="B421" s="112">
        <v>43549</v>
      </c>
      <c r="C421" s="116" t="s">
        <v>93</v>
      </c>
      <c r="D421" s="110" t="s">
        <v>32</v>
      </c>
      <c r="F421" s="117">
        <v>69.94</v>
      </c>
      <c r="N421" s="110"/>
      <c r="O421" s="110"/>
    </row>
    <row r="422" spans="2:15" x14ac:dyDescent="0.3">
      <c r="B422" s="112">
        <v>43549</v>
      </c>
      <c r="C422" s="116" t="s">
        <v>505</v>
      </c>
      <c r="D422" s="110" t="s">
        <v>32</v>
      </c>
      <c r="F422" s="117">
        <v>5.22</v>
      </c>
      <c r="N422" s="110"/>
      <c r="O422" s="110"/>
    </row>
    <row r="423" spans="2:15" x14ac:dyDescent="0.3">
      <c r="B423" s="112">
        <v>43549</v>
      </c>
      <c r="C423" s="116" t="s">
        <v>21</v>
      </c>
      <c r="D423" s="110" t="s">
        <v>32</v>
      </c>
      <c r="F423" s="117">
        <v>42.9</v>
      </c>
      <c r="N423" s="110"/>
      <c r="O423" s="110"/>
    </row>
    <row r="424" spans="2:15" x14ac:dyDescent="0.3">
      <c r="B424" s="112">
        <v>43550</v>
      </c>
      <c r="C424" s="116" t="s">
        <v>505</v>
      </c>
      <c r="D424" s="110" t="s">
        <v>32</v>
      </c>
      <c r="F424" s="117">
        <v>18.920000000000002</v>
      </c>
      <c r="N424" s="110"/>
      <c r="O424" s="110"/>
    </row>
    <row r="425" spans="2:15" x14ac:dyDescent="0.3">
      <c r="B425" s="112">
        <v>43550</v>
      </c>
      <c r="C425" s="116" t="s">
        <v>40</v>
      </c>
      <c r="D425" s="110" t="s">
        <v>32</v>
      </c>
      <c r="F425" s="117">
        <v>37.75</v>
      </c>
      <c r="N425" s="110"/>
      <c r="O425" s="110"/>
    </row>
    <row r="426" spans="2:15" x14ac:dyDescent="0.3">
      <c r="B426" s="112">
        <v>43550</v>
      </c>
      <c r="C426" s="116" t="s">
        <v>8</v>
      </c>
      <c r="D426" s="110" t="s">
        <v>32</v>
      </c>
      <c r="F426" s="117">
        <v>6.62</v>
      </c>
      <c r="N426" s="110"/>
      <c r="O426" s="110"/>
    </row>
    <row r="427" spans="2:15" x14ac:dyDescent="0.3">
      <c r="B427" s="112">
        <v>43550</v>
      </c>
      <c r="C427" s="116" t="s">
        <v>505</v>
      </c>
      <c r="D427" s="110" t="s">
        <v>32</v>
      </c>
      <c r="F427" s="117">
        <v>11.64</v>
      </c>
      <c r="N427" s="110"/>
      <c r="O427" s="110"/>
    </row>
    <row r="428" spans="2:15" x14ac:dyDescent="0.3">
      <c r="B428" s="112">
        <v>43550</v>
      </c>
      <c r="C428" s="116" t="s">
        <v>21</v>
      </c>
      <c r="D428" s="110" t="s">
        <v>32</v>
      </c>
      <c r="F428" s="117">
        <v>24.05</v>
      </c>
      <c r="N428" s="110"/>
      <c r="O428" s="110"/>
    </row>
    <row r="429" spans="2:15" x14ac:dyDescent="0.3">
      <c r="B429" s="112">
        <v>43550</v>
      </c>
      <c r="C429" s="116" t="s">
        <v>8</v>
      </c>
      <c r="D429" s="110" t="s">
        <v>32</v>
      </c>
      <c r="F429" s="117">
        <v>2.1800000000000002</v>
      </c>
      <c r="N429" s="110"/>
      <c r="O429" s="110"/>
    </row>
    <row r="430" spans="2:15" x14ac:dyDescent="0.3">
      <c r="B430" s="112">
        <v>43551</v>
      </c>
      <c r="C430" s="116" t="s">
        <v>37</v>
      </c>
      <c r="D430" s="110" t="s">
        <v>32</v>
      </c>
      <c r="F430" s="117">
        <v>21.83</v>
      </c>
      <c r="N430" s="110"/>
      <c r="O430" s="110"/>
    </row>
    <row r="431" spans="2:15" x14ac:dyDescent="0.3">
      <c r="B431" s="112">
        <v>43551</v>
      </c>
      <c r="C431" s="116" t="s">
        <v>7</v>
      </c>
      <c r="D431" s="110" t="s">
        <v>32</v>
      </c>
      <c r="F431" s="117">
        <v>22.56</v>
      </c>
      <c r="N431" s="110"/>
      <c r="O431" s="110"/>
    </row>
    <row r="432" spans="2:15" x14ac:dyDescent="0.3">
      <c r="B432" s="112">
        <v>43551</v>
      </c>
      <c r="C432" s="116" t="s">
        <v>505</v>
      </c>
      <c r="D432" s="110" t="s">
        <v>32</v>
      </c>
      <c r="F432" s="117">
        <v>6.53</v>
      </c>
      <c r="N432" s="110"/>
      <c r="O432" s="110"/>
    </row>
    <row r="433" spans="2:15" x14ac:dyDescent="0.3">
      <c r="B433" s="112">
        <v>43551</v>
      </c>
      <c r="C433" s="116" t="s">
        <v>505</v>
      </c>
      <c r="D433" s="110" t="s">
        <v>32</v>
      </c>
      <c r="F433" s="117">
        <v>1.0900000000000001</v>
      </c>
      <c r="N433" s="110"/>
      <c r="O433" s="110"/>
    </row>
    <row r="434" spans="2:15" x14ac:dyDescent="0.3">
      <c r="B434" s="112">
        <v>43551</v>
      </c>
      <c r="C434" s="116" t="s">
        <v>8</v>
      </c>
      <c r="D434" s="110" t="s">
        <v>32</v>
      </c>
      <c r="F434" s="117">
        <v>2.1800000000000002</v>
      </c>
      <c r="N434" s="110"/>
      <c r="O434" s="110"/>
    </row>
    <row r="435" spans="2:15" x14ac:dyDescent="0.3">
      <c r="B435" s="112">
        <v>43551</v>
      </c>
      <c r="C435" s="116" t="s">
        <v>137</v>
      </c>
      <c r="D435" s="110" t="s">
        <v>32</v>
      </c>
      <c r="F435" s="117">
        <v>8.82</v>
      </c>
      <c r="N435" s="110"/>
      <c r="O435" s="110"/>
    </row>
    <row r="436" spans="2:15" x14ac:dyDescent="0.3">
      <c r="B436" s="112">
        <v>43552</v>
      </c>
      <c r="C436" s="116" t="s">
        <v>21</v>
      </c>
      <c r="D436" s="110" t="s">
        <v>32</v>
      </c>
      <c r="F436" s="117">
        <v>10</v>
      </c>
      <c r="N436" s="110"/>
      <c r="O436" s="110"/>
    </row>
    <row r="437" spans="2:15" x14ac:dyDescent="0.3">
      <c r="B437" s="112">
        <v>43552</v>
      </c>
      <c r="C437" s="116" t="s">
        <v>505</v>
      </c>
      <c r="D437" s="110" t="s">
        <v>32</v>
      </c>
      <c r="F437" s="117">
        <v>13.06</v>
      </c>
      <c r="N437" s="110"/>
      <c r="O437" s="110"/>
    </row>
    <row r="438" spans="2:15" x14ac:dyDescent="0.3">
      <c r="B438" s="112">
        <v>43552</v>
      </c>
      <c r="C438" s="116" t="s">
        <v>8</v>
      </c>
      <c r="D438" s="110" t="s">
        <v>32</v>
      </c>
      <c r="F438" s="117">
        <v>3.26</v>
      </c>
      <c r="N438" s="110"/>
      <c r="O438" s="110"/>
    </row>
    <row r="439" spans="2:15" x14ac:dyDescent="0.3">
      <c r="B439" s="112">
        <v>43552</v>
      </c>
      <c r="C439" s="116" t="s">
        <v>505</v>
      </c>
      <c r="D439" s="110" t="s">
        <v>32</v>
      </c>
      <c r="F439" s="117">
        <v>4.3499999999999996</v>
      </c>
      <c r="N439" s="110"/>
      <c r="O439" s="110"/>
    </row>
    <row r="440" spans="2:15" x14ac:dyDescent="0.3">
      <c r="B440" s="112">
        <v>43553</v>
      </c>
      <c r="C440" s="116" t="s">
        <v>50</v>
      </c>
      <c r="D440" s="110" t="s">
        <v>32</v>
      </c>
      <c r="F440" s="117">
        <v>32.090000000000003</v>
      </c>
      <c r="N440" s="110"/>
      <c r="O440" s="110"/>
    </row>
    <row r="441" spans="2:15" x14ac:dyDescent="0.3">
      <c r="B441" s="112">
        <v>43553</v>
      </c>
      <c r="C441" s="116" t="s">
        <v>83</v>
      </c>
      <c r="D441" s="110" t="s">
        <v>32</v>
      </c>
      <c r="F441" s="117">
        <v>60</v>
      </c>
      <c r="N441" s="110"/>
      <c r="O441" s="110"/>
    </row>
    <row r="442" spans="2:15" x14ac:dyDescent="0.3">
      <c r="B442" s="112">
        <v>43553</v>
      </c>
      <c r="C442" s="116" t="s">
        <v>855</v>
      </c>
      <c r="D442" s="110" t="s">
        <v>32</v>
      </c>
      <c r="F442" s="117">
        <v>6</v>
      </c>
      <c r="N442" s="110"/>
      <c r="O442" s="110"/>
    </row>
    <row r="443" spans="2:15" x14ac:dyDescent="0.3">
      <c r="B443" s="112">
        <v>43553</v>
      </c>
      <c r="C443" s="116" t="s">
        <v>8</v>
      </c>
      <c r="D443" s="110" t="s">
        <v>32</v>
      </c>
      <c r="F443" s="117">
        <v>4.2300000000000004</v>
      </c>
      <c r="N443" s="110"/>
      <c r="O443" s="110"/>
    </row>
    <row r="444" spans="2:15" x14ac:dyDescent="0.3">
      <c r="B444" s="112">
        <v>43553</v>
      </c>
      <c r="C444" s="116" t="s">
        <v>505</v>
      </c>
      <c r="D444" s="110" t="s">
        <v>32</v>
      </c>
      <c r="F444" s="117">
        <v>24.55</v>
      </c>
      <c r="N444" s="110"/>
      <c r="O444" s="110"/>
    </row>
    <row r="445" spans="2:15" x14ac:dyDescent="0.3">
      <c r="B445" s="112">
        <v>43553</v>
      </c>
      <c r="C445" s="116" t="s">
        <v>505</v>
      </c>
      <c r="D445" s="110" t="s">
        <v>32</v>
      </c>
      <c r="F445" s="117">
        <v>3.03</v>
      </c>
      <c r="N445" s="110"/>
      <c r="O445" s="110"/>
    </row>
    <row r="446" spans="2:15" x14ac:dyDescent="0.3">
      <c r="B446" s="112">
        <v>43553</v>
      </c>
      <c r="C446" s="116" t="s">
        <v>857</v>
      </c>
      <c r="D446" s="110" t="s">
        <v>32</v>
      </c>
      <c r="F446" s="117">
        <v>0.99</v>
      </c>
      <c r="N446" s="110"/>
      <c r="O446" s="110"/>
    </row>
    <row r="447" spans="2:15" x14ac:dyDescent="0.3">
      <c r="B447" s="112">
        <v>43554</v>
      </c>
      <c r="C447" s="116" t="s">
        <v>809</v>
      </c>
      <c r="D447" s="110" t="s">
        <v>32</v>
      </c>
      <c r="F447" s="117">
        <v>21.95</v>
      </c>
      <c r="N447" s="110"/>
      <c r="O447" s="110"/>
    </row>
    <row r="448" spans="2:15" x14ac:dyDescent="0.3">
      <c r="B448" s="112">
        <v>43554</v>
      </c>
      <c r="C448" s="116" t="s">
        <v>7</v>
      </c>
      <c r="D448" s="110" t="s">
        <v>32</v>
      </c>
      <c r="F448" s="117">
        <v>22.76</v>
      </c>
      <c r="N448" s="110"/>
      <c r="O448" s="110"/>
    </row>
    <row r="449" spans="2:15" x14ac:dyDescent="0.3">
      <c r="B449" s="112">
        <v>43554</v>
      </c>
      <c r="C449" s="116" t="s">
        <v>505</v>
      </c>
      <c r="D449" s="110" t="s">
        <v>32</v>
      </c>
      <c r="F449" s="117">
        <v>8.81</v>
      </c>
      <c r="N449" s="110"/>
      <c r="O449" s="110"/>
    </row>
    <row r="450" spans="2:15" x14ac:dyDescent="0.3">
      <c r="B450" s="112">
        <v>43554</v>
      </c>
      <c r="C450" s="116" t="s">
        <v>93</v>
      </c>
      <c r="D450" s="110" t="s">
        <v>32</v>
      </c>
      <c r="F450" s="117">
        <v>59.88</v>
      </c>
      <c r="N450" s="110"/>
      <c r="O450" s="110"/>
    </row>
    <row r="451" spans="2:15" x14ac:dyDescent="0.3">
      <c r="B451" s="112">
        <v>43555</v>
      </c>
      <c r="C451" s="116" t="s">
        <v>21</v>
      </c>
      <c r="D451" s="110" t="s">
        <v>32</v>
      </c>
      <c r="F451" s="117">
        <v>38.950000000000003</v>
      </c>
      <c r="N451" s="110"/>
      <c r="O451" s="110"/>
    </row>
    <row r="452" spans="2:15" x14ac:dyDescent="0.3">
      <c r="B452" s="112">
        <v>43555</v>
      </c>
      <c r="C452" s="116" t="s">
        <v>102</v>
      </c>
      <c r="D452" s="110" t="s">
        <v>32</v>
      </c>
      <c r="F452" s="117">
        <v>12</v>
      </c>
      <c r="N452" s="110"/>
      <c r="O452" s="110"/>
    </row>
    <row r="453" spans="2:15" x14ac:dyDescent="0.3">
      <c r="B453" s="112">
        <v>43556</v>
      </c>
      <c r="C453" s="116" t="s">
        <v>853</v>
      </c>
      <c r="D453" s="110" t="s">
        <v>32</v>
      </c>
      <c r="F453" s="117">
        <v>1084.99</v>
      </c>
      <c r="N453" s="110"/>
      <c r="O453" s="110"/>
    </row>
    <row r="454" spans="2:15" x14ac:dyDescent="0.3">
      <c r="B454" s="112">
        <v>43556</v>
      </c>
      <c r="C454" s="116" t="s">
        <v>89</v>
      </c>
      <c r="D454" s="110" t="s">
        <v>32</v>
      </c>
      <c r="F454" s="117">
        <v>554.1</v>
      </c>
      <c r="G454" s="161">
        <v>8024173479</v>
      </c>
      <c r="N454" s="110"/>
      <c r="O454" s="110"/>
    </row>
    <row r="455" spans="2:15" x14ac:dyDescent="0.3">
      <c r="B455" s="112">
        <v>43556</v>
      </c>
      <c r="C455" s="116" t="s">
        <v>505</v>
      </c>
      <c r="D455" s="110" t="s">
        <v>32</v>
      </c>
      <c r="F455" s="117">
        <v>12.4</v>
      </c>
      <c r="N455" s="110"/>
      <c r="O455" s="110"/>
    </row>
    <row r="456" spans="2:15" x14ac:dyDescent="0.3">
      <c r="B456" s="112">
        <v>43556</v>
      </c>
      <c r="C456" s="116" t="s">
        <v>857</v>
      </c>
      <c r="D456" s="110" t="s">
        <v>32</v>
      </c>
      <c r="F456" s="117">
        <v>0.99</v>
      </c>
      <c r="N456" s="110"/>
      <c r="O456" s="110"/>
    </row>
    <row r="457" spans="2:15" x14ac:dyDescent="0.3">
      <c r="B457" s="112">
        <v>43556</v>
      </c>
      <c r="C457" s="116" t="s">
        <v>857</v>
      </c>
      <c r="D457" s="110" t="s">
        <v>32</v>
      </c>
      <c r="F457" s="117">
        <v>0.99</v>
      </c>
      <c r="N457" s="110"/>
      <c r="O457" s="110"/>
    </row>
    <row r="458" spans="2:15" x14ac:dyDescent="0.3">
      <c r="B458" s="112">
        <v>43557</v>
      </c>
      <c r="C458" s="116" t="s">
        <v>505</v>
      </c>
      <c r="D458" s="110" t="s">
        <v>32</v>
      </c>
      <c r="F458" s="117">
        <v>6.53</v>
      </c>
      <c r="N458" s="110"/>
      <c r="O458" s="110"/>
    </row>
    <row r="459" spans="2:15" x14ac:dyDescent="0.3">
      <c r="B459" s="112">
        <v>43557</v>
      </c>
      <c r="C459" s="116" t="s">
        <v>21</v>
      </c>
      <c r="D459" s="110" t="s">
        <v>32</v>
      </c>
      <c r="F459" s="117">
        <v>32.6</v>
      </c>
      <c r="N459" s="110"/>
      <c r="O459" s="110"/>
    </row>
    <row r="460" spans="2:15" x14ac:dyDescent="0.3">
      <c r="B460" s="112">
        <v>43558</v>
      </c>
      <c r="C460" s="116" t="s">
        <v>37</v>
      </c>
      <c r="D460" s="110" t="s">
        <v>32</v>
      </c>
      <c r="F460" s="117">
        <v>23.26</v>
      </c>
      <c r="N460" s="110"/>
      <c r="O460" s="110"/>
    </row>
    <row r="461" spans="2:15" x14ac:dyDescent="0.3">
      <c r="B461" s="112">
        <v>43558</v>
      </c>
      <c r="C461" s="116" t="s">
        <v>505</v>
      </c>
      <c r="D461" s="110" t="s">
        <v>32</v>
      </c>
      <c r="F461" s="117">
        <v>3.81</v>
      </c>
      <c r="N461" s="110"/>
      <c r="O461" s="110"/>
    </row>
    <row r="462" spans="2:15" x14ac:dyDescent="0.3">
      <c r="B462" s="112">
        <v>43558</v>
      </c>
      <c r="C462" s="116" t="s">
        <v>505</v>
      </c>
      <c r="D462" s="110" t="s">
        <v>32</v>
      </c>
      <c r="F462" s="117">
        <v>1.84</v>
      </c>
      <c r="N462" s="110"/>
      <c r="O462" s="110"/>
    </row>
    <row r="463" spans="2:15" x14ac:dyDescent="0.3">
      <c r="B463" s="112">
        <v>43558</v>
      </c>
      <c r="C463" s="116" t="s">
        <v>8</v>
      </c>
      <c r="D463" s="110" t="s">
        <v>32</v>
      </c>
      <c r="F463" s="117">
        <v>12.59</v>
      </c>
      <c r="N463" s="110"/>
      <c r="O463" s="110"/>
    </row>
    <row r="464" spans="2:15" x14ac:dyDescent="0.3">
      <c r="B464" s="112">
        <v>43558</v>
      </c>
      <c r="C464" s="116" t="s">
        <v>505</v>
      </c>
      <c r="D464" s="110" t="s">
        <v>32</v>
      </c>
      <c r="F464" s="117">
        <v>8.7100000000000009</v>
      </c>
      <c r="N464" s="110"/>
      <c r="O464" s="110"/>
    </row>
    <row r="465" spans="1:15" x14ac:dyDescent="0.3">
      <c r="B465" s="112">
        <v>43558</v>
      </c>
      <c r="C465" s="116" t="s">
        <v>21</v>
      </c>
      <c r="D465" s="110" t="s">
        <v>32</v>
      </c>
      <c r="F465" s="117">
        <v>48.79</v>
      </c>
      <c r="N465" s="110"/>
      <c r="O465" s="110"/>
    </row>
    <row r="466" spans="1:15" x14ac:dyDescent="0.3">
      <c r="B466" s="112">
        <v>43558</v>
      </c>
      <c r="C466" s="116" t="s">
        <v>763</v>
      </c>
      <c r="D466" s="110" t="s">
        <v>32</v>
      </c>
      <c r="F466" s="117">
        <v>10</v>
      </c>
      <c r="N466" s="110"/>
      <c r="O466" s="110"/>
    </row>
    <row r="467" spans="1:15" x14ac:dyDescent="0.3">
      <c r="B467" s="112">
        <v>43558</v>
      </c>
      <c r="C467" s="116" t="s">
        <v>7</v>
      </c>
      <c r="D467" s="110" t="s">
        <v>32</v>
      </c>
      <c r="F467" s="117">
        <v>8.67</v>
      </c>
      <c r="N467" s="110"/>
      <c r="O467" s="110"/>
    </row>
    <row r="468" spans="1:15" x14ac:dyDescent="0.3">
      <c r="A468" s="115" t="s">
        <v>856</v>
      </c>
      <c r="B468" s="112">
        <v>43559</v>
      </c>
      <c r="C468" s="116" t="s">
        <v>858</v>
      </c>
      <c r="D468" s="110" t="s">
        <v>32</v>
      </c>
      <c r="F468" s="117">
        <v>116.7</v>
      </c>
      <c r="N468" s="110"/>
      <c r="O468" s="110"/>
    </row>
    <row r="469" spans="1:15" x14ac:dyDescent="0.3">
      <c r="B469" s="112">
        <v>43559</v>
      </c>
      <c r="C469" s="116" t="s">
        <v>31</v>
      </c>
      <c r="D469" s="110" t="s">
        <v>32</v>
      </c>
      <c r="E469" s="117">
        <v>2159.9899999999998</v>
      </c>
      <c r="N469" s="110"/>
      <c r="O469" s="110"/>
    </row>
    <row r="470" spans="1:15" x14ac:dyDescent="0.3">
      <c r="B470" s="112">
        <v>43559</v>
      </c>
      <c r="C470" s="116" t="s">
        <v>234</v>
      </c>
      <c r="D470" s="110" t="s">
        <v>32</v>
      </c>
      <c r="F470" s="117">
        <v>239.65</v>
      </c>
      <c r="G470" s="161">
        <v>21059999</v>
      </c>
      <c r="N470" s="110"/>
      <c r="O470" s="110"/>
    </row>
    <row r="471" spans="1:15" x14ac:dyDescent="0.3">
      <c r="B471" s="112">
        <v>43559</v>
      </c>
      <c r="C471" s="116" t="s">
        <v>8</v>
      </c>
      <c r="D471" s="110" t="s">
        <v>32</v>
      </c>
      <c r="F471" s="117">
        <v>6.99</v>
      </c>
      <c r="N471" s="110"/>
      <c r="O471" s="110"/>
    </row>
    <row r="472" spans="1:15" x14ac:dyDescent="0.3">
      <c r="B472" s="112">
        <v>43559</v>
      </c>
      <c r="C472" s="116" t="s">
        <v>114</v>
      </c>
      <c r="D472" s="110" t="s">
        <v>32</v>
      </c>
      <c r="F472" s="117">
        <v>16.760000000000002</v>
      </c>
      <c r="N472" s="110"/>
      <c r="O472" s="110"/>
    </row>
    <row r="473" spans="1:15" x14ac:dyDescent="0.3">
      <c r="B473" s="112">
        <v>43559</v>
      </c>
      <c r="C473" s="116" t="s">
        <v>505</v>
      </c>
      <c r="D473" s="110" t="s">
        <v>32</v>
      </c>
      <c r="F473" s="117">
        <v>6.53</v>
      </c>
      <c r="N473" s="110"/>
      <c r="O473" s="110"/>
    </row>
    <row r="474" spans="1:15" x14ac:dyDescent="0.3">
      <c r="B474" s="112">
        <v>43559</v>
      </c>
      <c r="C474" s="116" t="s">
        <v>505</v>
      </c>
      <c r="D474" s="110" t="s">
        <v>32</v>
      </c>
      <c r="F474" s="117">
        <v>5.22</v>
      </c>
      <c r="N474" s="110"/>
      <c r="O474" s="110"/>
    </row>
    <row r="475" spans="1:15" x14ac:dyDescent="0.3">
      <c r="B475" s="112">
        <v>43559</v>
      </c>
      <c r="C475" s="116" t="s">
        <v>150</v>
      </c>
      <c r="D475" s="110" t="s">
        <v>32</v>
      </c>
      <c r="F475" s="117">
        <v>6.38</v>
      </c>
      <c r="N475" s="110"/>
      <c r="O475" s="110"/>
    </row>
    <row r="476" spans="1:15" x14ac:dyDescent="0.3">
      <c r="B476" s="112">
        <v>43559</v>
      </c>
      <c r="C476" s="116" t="s">
        <v>7</v>
      </c>
      <c r="D476" s="110" t="s">
        <v>32</v>
      </c>
      <c r="F476" s="117">
        <v>17.329999999999998</v>
      </c>
      <c r="N476" s="110"/>
      <c r="O476" s="110"/>
    </row>
    <row r="477" spans="1:15" x14ac:dyDescent="0.3">
      <c r="B477" s="112">
        <v>43559</v>
      </c>
      <c r="C477" s="116" t="s">
        <v>667</v>
      </c>
      <c r="D477" s="110" t="s">
        <v>32</v>
      </c>
      <c r="F477" s="117">
        <v>59.99</v>
      </c>
      <c r="N477" s="110"/>
      <c r="O477" s="110"/>
    </row>
    <row r="478" spans="1:15" x14ac:dyDescent="0.3">
      <c r="B478" s="112">
        <v>43559</v>
      </c>
      <c r="C478" s="116" t="s">
        <v>485</v>
      </c>
      <c r="D478" s="110" t="s">
        <v>32</v>
      </c>
      <c r="F478" s="117">
        <v>112.51</v>
      </c>
      <c r="G478" s="161">
        <v>9524119778</v>
      </c>
      <c r="N478" s="110"/>
      <c r="O478" s="110"/>
    </row>
    <row r="479" spans="1:15" x14ac:dyDescent="0.3">
      <c r="B479" s="112">
        <v>43559</v>
      </c>
      <c r="C479" s="116" t="s">
        <v>54</v>
      </c>
      <c r="D479" s="110" t="s">
        <v>32</v>
      </c>
      <c r="F479" s="117">
        <v>25</v>
      </c>
      <c r="G479" s="161">
        <v>46321323</v>
      </c>
      <c r="N479" s="110"/>
      <c r="O479" s="110"/>
    </row>
    <row r="480" spans="1:15" x14ac:dyDescent="0.3">
      <c r="B480" s="112">
        <v>43559</v>
      </c>
      <c r="C480" s="116" t="s">
        <v>46</v>
      </c>
      <c r="D480" s="110" t="s">
        <v>32</v>
      </c>
      <c r="F480" s="117">
        <v>20</v>
      </c>
      <c r="G480" s="161">
        <v>54849</v>
      </c>
      <c r="N480" s="110"/>
      <c r="O480" s="110"/>
    </row>
    <row r="481" spans="2:15" x14ac:dyDescent="0.3">
      <c r="B481" s="112">
        <v>43559</v>
      </c>
      <c r="C481" s="116" t="s">
        <v>763</v>
      </c>
      <c r="D481" s="110" t="s">
        <v>32</v>
      </c>
      <c r="F481" s="117">
        <v>10</v>
      </c>
      <c r="N481" s="110"/>
      <c r="O481" s="110"/>
    </row>
    <row r="482" spans="2:15" x14ac:dyDescent="0.3">
      <c r="B482" s="112">
        <v>43560</v>
      </c>
      <c r="C482" s="116" t="s">
        <v>321</v>
      </c>
      <c r="D482" s="110" t="s">
        <v>32</v>
      </c>
      <c r="F482" s="117">
        <v>202.22</v>
      </c>
      <c r="G482" s="161">
        <v>5898203521</v>
      </c>
      <c r="N482" s="110"/>
      <c r="O482" s="110"/>
    </row>
    <row r="483" spans="2:15" x14ac:dyDescent="0.3">
      <c r="B483" s="112">
        <v>43560</v>
      </c>
      <c r="C483" s="116" t="s">
        <v>37</v>
      </c>
      <c r="D483" s="110" t="s">
        <v>32</v>
      </c>
      <c r="F483" s="117">
        <v>34.229999999999997</v>
      </c>
      <c r="N483" s="110"/>
      <c r="O483" s="110"/>
    </row>
    <row r="484" spans="2:15" x14ac:dyDescent="0.3">
      <c r="B484" s="112">
        <v>43560</v>
      </c>
      <c r="C484" s="116" t="s">
        <v>505</v>
      </c>
      <c r="D484" s="110" t="s">
        <v>32</v>
      </c>
      <c r="F484" s="117">
        <v>13.7</v>
      </c>
      <c r="N484" s="110"/>
      <c r="O484" s="110"/>
    </row>
    <row r="485" spans="2:15" x14ac:dyDescent="0.3">
      <c r="B485" s="112">
        <v>43560</v>
      </c>
      <c r="C485" s="116" t="s">
        <v>8</v>
      </c>
      <c r="D485" s="110" t="s">
        <v>32</v>
      </c>
      <c r="F485" s="117">
        <v>2.4500000000000002</v>
      </c>
      <c r="N485" s="110"/>
      <c r="O485" s="110"/>
    </row>
    <row r="486" spans="2:15" x14ac:dyDescent="0.3">
      <c r="B486" s="112">
        <v>43561</v>
      </c>
      <c r="C486" s="116" t="s">
        <v>21</v>
      </c>
      <c r="D486" s="110" t="s">
        <v>32</v>
      </c>
      <c r="F486" s="117">
        <v>75.95</v>
      </c>
      <c r="N486" s="110"/>
      <c r="O486" s="110"/>
    </row>
    <row r="487" spans="2:15" x14ac:dyDescent="0.3">
      <c r="B487" s="112">
        <v>43561</v>
      </c>
      <c r="C487" s="116" t="s">
        <v>638</v>
      </c>
      <c r="D487" s="110" t="s">
        <v>32</v>
      </c>
      <c r="F487" s="117">
        <v>34.94</v>
      </c>
      <c r="N487" s="110"/>
      <c r="O487" s="110"/>
    </row>
    <row r="488" spans="2:15" x14ac:dyDescent="0.3">
      <c r="B488" s="112">
        <v>43561</v>
      </c>
      <c r="C488" s="116" t="s">
        <v>505</v>
      </c>
      <c r="D488" s="110" t="s">
        <v>32</v>
      </c>
      <c r="F488" s="117">
        <v>13.82</v>
      </c>
      <c r="N488" s="110"/>
      <c r="O488" s="110"/>
    </row>
    <row r="489" spans="2:15" x14ac:dyDescent="0.3">
      <c r="B489" s="112">
        <v>43561</v>
      </c>
      <c r="C489" s="116" t="s">
        <v>8</v>
      </c>
      <c r="D489" s="110" t="s">
        <v>32</v>
      </c>
      <c r="F489" s="117">
        <v>12.78</v>
      </c>
      <c r="N489" s="110"/>
      <c r="O489" s="110"/>
    </row>
    <row r="490" spans="2:15" x14ac:dyDescent="0.3">
      <c r="B490" s="112">
        <v>43562</v>
      </c>
      <c r="C490" s="116" t="s">
        <v>742</v>
      </c>
      <c r="D490" s="110" t="s">
        <v>32</v>
      </c>
      <c r="F490" s="117">
        <v>19.989999999999998</v>
      </c>
      <c r="N490" s="110"/>
      <c r="O490" s="110"/>
    </row>
    <row r="491" spans="2:15" x14ac:dyDescent="0.3">
      <c r="B491" s="112">
        <v>43563</v>
      </c>
      <c r="C491" s="116" t="s">
        <v>8</v>
      </c>
      <c r="D491" s="110" t="s">
        <v>32</v>
      </c>
      <c r="F491" s="117">
        <v>4.08</v>
      </c>
      <c r="N491" s="110"/>
      <c r="O491" s="110"/>
    </row>
    <row r="492" spans="2:15" x14ac:dyDescent="0.3">
      <c r="B492" s="112">
        <v>43563</v>
      </c>
      <c r="C492" s="116" t="s">
        <v>505</v>
      </c>
      <c r="D492" s="110" t="s">
        <v>32</v>
      </c>
      <c r="F492" s="117">
        <v>2.1800000000000002</v>
      </c>
      <c r="N492" s="110"/>
      <c r="O492" s="110"/>
    </row>
    <row r="493" spans="2:15" x14ac:dyDescent="0.3">
      <c r="B493" s="112">
        <v>43563</v>
      </c>
      <c r="C493" s="116" t="s">
        <v>505</v>
      </c>
      <c r="D493" s="110" t="s">
        <v>32</v>
      </c>
      <c r="F493" s="117">
        <v>11.64</v>
      </c>
      <c r="N493" s="110"/>
      <c r="O493" s="110"/>
    </row>
    <row r="494" spans="2:15" x14ac:dyDescent="0.3">
      <c r="B494" s="112">
        <v>43564</v>
      </c>
      <c r="C494" s="116" t="s">
        <v>37</v>
      </c>
      <c r="D494" s="110" t="s">
        <v>32</v>
      </c>
      <c r="F494" s="117">
        <v>22.87</v>
      </c>
      <c r="N494" s="110"/>
      <c r="O494" s="110"/>
    </row>
    <row r="495" spans="2:15" x14ac:dyDescent="0.3">
      <c r="B495" s="112">
        <v>43564</v>
      </c>
      <c r="C495" s="116" t="s">
        <v>8</v>
      </c>
      <c r="D495" s="110" t="s">
        <v>32</v>
      </c>
      <c r="F495" s="117">
        <v>4.63</v>
      </c>
      <c r="N495" s="110"/>
      <c r="O495" s="110"/>
    </row>
    <row r="496" spans="2:15" x14ac:dyDescent="0.3">
      <c r="B496" s="112">
        <v>43564</v>
      </c>
      <c r="C496" s="116" t="s">
        <v>505</v>
      </c>
      <c r="D496" s="110" t="s">
        <v>32</v>
      </c>
      <c r="F496" s="117">
        <v>13.16</v>
      </c>
      <c r="N496" s="110"/>
      <c r="O496" s="110"/>
    </row>
    <row r="497" spans="1:15" x14ac:dyDescent="0.3">
      <c r="B497" s="112">
        <v>43565</v>
      </c>
      <c r="C497" s="116" t="s">
        <v>21</v>
      </c>
      <c r="D497" s="110" t="s">
        <v>32</v>
      </c>
      <c r="F497" s="117">
        <v>30.3</v>
      </c>
      <c r="N497" s="110"/>
      <c r="O497" s="110"/>
    </row>
    <row r="498" spans="1:15" x14ac:dyDescent="0.3">
      <c r="B498" s="112">
        <v>43565</v>
      </c>
      <c r="C498" s="116" t="s">
        <v>505</v>
      </c>
      <c r="D498" s="110" t="s">
        <v>32</v>
      </c>
      <c r="F498" s="117">
        <v>13.06</v>
      </c>
      <c r="N498" s="110"/>
      <c r="O498" s="110"/>
    </row>
    <row r="499" spans="1:15" x14ac:dyDescent="0.3">
      <c r="B499" s="112">
        <v>43566</v>
      </c>
      <c r="C499" s="116" t="s">
        <v>809</v>
      </c>
      <c r="D499" s="110" t="s">
        <v>32</v>
      </c>
      <c r="F499" s="117">
        <v>21.95</v>
      </c>
      <c r="N499" s="110"/>
      <c r="O499" s="110"/>
    </row>
    <row r="500" spans="1:15" x14ac:dyDescent="0.3">
      <c r="B500" s="112">
        <v>43566</v>
      </c>
      <c r="C500" s="116" t="s">
        <v>8</v>
      </c>
      <c r="D500" s="110" t="s">
        <v>32</v>
      </c>
      <c r="F500" s="117">
        <v>2.89</v>
      </c>
      <c r="N500" s="110"/>
      <c r="O500" s="110"/>
    </row>
    <row r="501" spans="1:15" x14ac:dyDescent="0.3">
      <c r="B501" s="112">
        <v>43566</v>
      </c>
      <c r="C501" s="116" t="s">
        <v>505</v>
      </c>
      <c r="D501" s="110" t="s">
        <v>32</v>
      </c>
      <c r="F501" s="117">
        <v>13.06</v>
      </c>
      <c r="N501" s="110"/>
      <c r="O501" s="110"/>
    </row>
    <row r="502" spans="1:15" x14ac:dyDescent="0.3">
      <c r="B502" s="112">
        <v>43567</v>
      </c>
      <c r="C502" s="116" t="s">
        <v>505</v>
      </c>
      <c r="D502" s="110" t="s">
        <v>32</v>
      </c>
      <c r="F502" s="117">
        <v>19.36</v>
      </c>
      <c r="N502" s="110"/>
      <c r="O502" s="110"/>
    </row>
    <row r="503" spans="1:15" x14ac:dyDescent="0.3">
      <c r="B503" s="112">
        <v>43567</v>
      </c>
      <c r="C503" s="116" t="s">
        <v>505</v>
      </c>
      <c r="D503" s="110" t="s">
        <v>32</v>
      </c>
      <c r="F503" s="117">
        <v>12.82</v>
      </c>
      <c r="N503" s="110"/>
      <c r="O503" s="110"/>
    </row>
    <row r="504" spans="1:15" x14ac:dyDescent="0.3">
      <c r="B504" s="112">
        <v>43567</v>
      </c>
      <c r="C504" s="116" t="s">
        <v>40</v>
      </c>
      <c r="D504" s="110" t="s">
        <v>32</v>
      </c>
      <c r="F504" s="117">
        <v>17.48</v>
      </c>
      <c r="N504" s="110"/>
      <c r="O504" s="110"/>
    </row>
    <row r="505" spans="1:15" x14ac:dyDescent="0.3">
      <c r="A505" s="115" t="s">
        <v>856</v>
      </c>
      <c r="B505" s="112">
        <v>43567</v>
      </c>
      <c r="C505" s="116" t="s">
        <v>858</v>
      </c>
      <c r="D505" s="110" t="s">
        <v>32</v>
      </c>
      <c r="F505" s="117">
        <v>187.91</v>
      </c>
      <c r="G505" s="161">
        <v>502295212</v>
      </c>
      <c r="N505" s="110"/>
      <c r="O505" s="110"/>
    </row>
    <row r="506" spans="1:15" x14ac:dyDescent="0.3">
      <c r="B506" s="112">
        <v>43567</v>
      </c>
      <c r="C506" s="116" t="s">
        <v>21</v>
      </c>
      <c r="D506" s="110" t="s">
        <v>32</v>
      </c>
      <c r="F506" s="117">
        <v>34.5</v>
      </c>
      <c r="N506" s="110"/>
      <c r="O506" s="110"/>
    </row>
    <row r="507" spans="1:15" x14ac:dyDescent="0.3">
      <c r="B507" s="112">
        <v>43568</v>
      </c>
      <c r="C507" s="116" t="s">
        <v>505</v>
      </c>
      <c r="D507" s="110" t="s">
        <v>32</v>
      </c>
      <c r="F507" s="117">
        <v>17.36</v>
      </c>
      <c r="N507" s="110"/>
      <c r="O507" s="110"/>
    </row>
    <row r="508" spans="1:15" x14ac:dyDescent="0.3">
      <c r="B508" s="112">
        <v>43568</v>
      </c>
      <c r="C508" s="116" t="s">
        <v>8</v>
      </c>
      <c r="D508" s="110" t="s">
        <v>32</v>
      </c>
      <c r="F508" s="117">
        <v>6.3</v>
      </c>
      <c r="N508" s="110"/>
      <c r="O508" s="110"/>
    </row>
    <row r="509" spans="1:15" x14ac:dyDescent="0.3">
      <c r="B509" s="112">
        <v>43569</v>
      </c>
      <c r="C509" s="116" t="s">
        <v>21</v>
      </c>
      <c r="D509" s="110" t="s">
        <v>32</v>
      </c>
      <c r="F509" s="117">
        <v>24.19</v>
      </c>
      <c r="N509" s="110"/>
      <c r="O509" s="110"/>
    </row>
    <row r="510" spans="1:15" x14ac:dyDescent="0.3">
      <c r="B510" s="112">
        <v>43569</v>
      </c>
      <c r="C510" s="116" t="s">
        <v>505</v>
      </c>
      <c r="D510" s="110" t="s">
        <v>32</v>
      </c>
      <c r="F510" s="117">
        <v>2.1800000000000002</v>
      </c>
      <c r="N510" s="110"/>
      <c r="O510" s="110"/>
    </row>
    <row r="511" spans="1:15" x14ac:dyDescent="0.3">
      <c r="B511" s="112">
        <v>43569</v>
      </c>
      <c r="C511" s="116" t="s">
        <v>505</v>
      </c>
      <c r="D511" s="110" t="s">
        <v>32</v>
      </c>
      <c r="F511" s="117">
        <v>14.58</v>
      </c>
      <c r="N511" s="110"/>
      <c r="O511" s="110"/>
    </row>
    <row r="512" spans="1:15" x14ac:dyDescent="0.3">
      <c r="B512" s="112">
        <v>43569</v>
      </c>
      <c r="C512" s="116" t="s">
        <v>150</v>
      </c>
      <c r="D512" s="110" t="s">
        <v>32</v>
      </c>
      <c r="F512" s="117">
        <v>8.67</v>
      </c>
      <c r="N512" s="110"/>
      <c r="O512" s="110"/>
    </row>
    <row r="513" spans="2:15" x14ac:dyDescent="0.3">
      <c r="B513" s="112">
        <v>43569</v>
      </c>
      <c r="C513" s="116" t="s">
        <v>744</v>
      </c>
      <c r="D513" s="110" t="s">
        <v>32</v>
      </c>
      <c r="E513" s="117">
        <v>100</v>
      </c>
      <c r="N513" s="110"/>
      <c r="O513" s="110"/>
    </row>
    <row r="514" spans="2:15" x14ac:dyDescent="0.3">
      <c r="B514" s="112">
        <v>43569</v>
      </c>
      <c r="C514" s="116" t="s">
        <v>122</v>
      </c>
      <c r="D514" s="110" t="s">
        <v>32</v>
      </c>
      <c r="F514" s="117">
        <v>4.99</v>
      </c>
      <c r="N514" s="110"/>
      <c r="O514" s="110"/>
    </row>
    <row r="515" spans="2:15" x14ac:dyDescent="0.3">
      <c r="B515" s="112">
        <v>43570</v>
      </c>
      <c r="C515" s="116" t="s">
        <v>619</v>
      </c>
      <c r="D515" s="110" t="s">
        <v>32</v>
      </c>
      <c r="F515" s="117">
        <v>97.2</v>
      </c>
      <c r="N515" s="110"/>
      <c r="O515" s="110"/>
    </row>
    <row r="516" spans="2:15" x14ac:dyDescent="0.3">
      <c r="B516" s="112">
        <v>43570</v>
      </c>
      <c r="C516" s="116" t="s">
        <v>704</v>
      </c>
      <c r="D516" s="110" t="s">
        <v>32</v>
      </c>
      <c r="F516" s="117">
        <v>200.69</v>
      </c>
      <c r="N516" s="110"/>
      <c r="O516" s="110"/>
    </row>
    <row r="517" spans="2:15" x14ac:dyDescent="0.3">
      <c r="B517" s="112">
        <v>43570</v>
      </c>
      <c r="C517" s="116" t="s">
        <v>42</v>
      </c>
      <c r="D517" s="110" t="s">
        <v>32</v>
      </c>
      <c r="F517" s="117">
        <v>225.1</v>
      </c>
      <c r="N517" s="110"/>
      <c r="O517" s="110"/>
    </row>
    <row r="518" spans="2:15" x14ac:dyDescent="0.3">
      <c r="B518" s="112">
        <v>43570</v>
      </c>
      <c r="C518" s="116" t="s">
        <v>37</v>
      </c>
      <c r="D518" s="110" t="s">
        <v>32</v>
      </c>
      <c r="F518" s="117">
        <v>22.58</v>
      </c>
      <c r="N518" s="110"/>
      <c r="O518" s="110"/>
    </row>
    <row r="519" spans="2:15" x14ac:dyDescent="0.3">
      <c r="B519" s="112">
        <v>43570</v>
      </c>
      <c r="C519" s="116" t="s">
        <v>37</v>
      </c>
      <c r="D519" s="110" t="s">
        <v>32</v>
      </c>
      <c r="F519" s="117">
        <v>37.229999999999997</v>
      </c>
      <c r="N519" s="110"/>
      <c r="O519" s="110"/>
    </row>
    <row r="520" spans="2:15" x14ac:dyDescent="0.3">
      <c r="B520" s="112">
        <v>43570</v>
      </c>
      <c r="C520" s="116" t="s">
        <v>8</v>
      </c>
      <c r="D520" s="110" t="s">
        <v>32</v>
      </c>
      <c r="F520" s="117">
        <v>6.21</v>
      </c>
      <c r="N520" s="110"/>
      <c r="O520" s="110"/>
    </row>
    <row r="521" spans="2:15" x14ac:dyDescent="0.3">
      <c r="B521" s="112">
        <v>43570</v>
      </c>
      <c r="C521" s="116" t="s">
        <v>505</v>
      </c>
      <c r="D521" s="110" t="s">
        <v>32</v>
      </c>
      <c r="F521" s="117">
        <v>13.06</v>
      </c>
      <c r="N521" s="110"/>
      <c r="O521" s="110"/>
    </row>
    <row r="522" spans="2:15" x14ac:dyDescent="0.3">
      <c r="B522" s="112">
        <v>43570</v>
      </c>
      <c r="C522" s="116" t="s">
        <v>505</v>
      </c>
      <c r="D522" s="110" t="s">
        <v>32</v>
      </c>
      <c r="F522" s="117">
        <v>6.53</v>
      </c>
      <c r="N522" s="110"/>
      <c r="O522" s="110"/>
    </row>
    <row r="523" spans="2:15" x14ac:dyDescent="0.3">
      <c r="B523" s="112">
        <v>43570</v>
      </c>
      <c r="C523" s="116" t="s">
        <v>859</v>
      </c>
      <c r="D523" s="110" t="s">
        <v>32</v>
      </c>
      <c r="F523" s="117">
        <v>2.25</v>
      </c>
      <c r="N523" s="110"/>
      <c r="O523" s="110"/>
    </row>
    <row r="524" spans="2:15" x14ac:dyDescent="0.3">
      <c r="B524" s="112">
        <v>43570</v>
      </c>
      <c r="C524" s="116" t="s">
        <v>102</v>
      </c>
      <c r="D524" s="110" t="s">
        <v>32</v>
      </c>
      <c r="F524" s="117">
        <v>9.89</v>
      </c>
      <c r="N524" s="110"/>
      <c r="O524" s="110"/>
    </row>
    <row r="525" spans="2:15" x14ac:dyDescent="0.3">
      <c r="B525" s="112">
        <v>43570</v>
      </c>
      <c r="C525" s="116" t="s">
        <v>93</v>
      </c>
      <c r="D525" s="110" t="s">
        <v>32</v>
      </c>
      <c r="F525" s="117">
        <v>25</v>
      </c>
      <c r="N525" s="110"/>
      <c r="O525" s="110"/>
    </row>
    <row r="526" spans="2:15" x14ac:dyDescent="0.3">
      <c r="B526" s="112">
        <v>43570</v>
      </c>
      <c r="C526" s="116" t="s">
        <v>566</v>
      </c>
      <c r="D526" s="110" t="s">
        <v>32</v>
      </c>
      <c r="F526" s="117">
        <v>16.38</v>
      </c>
      <c r="N526" s="110"/>
      <c r="O526" s="110"/>
    </row>
    <row r="527" spans="2:15" x14ac:dyDescent="0.3">
      <c r="B527" s="112">
        <v>43571</v>
      </c>
      <c r="C527" s="116" t="s">
        <v>505</v>
      </c>
      <c r="D527" s="110" t="s">
        <v>32</v>
      </c>
      <c r="F527" s="117">
        <v>8.3699999999999992</v>
      </c>
      <c r="N527" s="110"/>
      <c r="O527" s="110"/>
    </row>
    <row r="528" spans="2:15" x14ac:dyDescent="0.3">
      <c r="B528" s="112">
        <v>43571</v>
      </c>
      <c r="C528" s="116" t="s">
        <v>566</v>
      </c>
      <c r="D528" s="110" t="s">
        <v>32</v>
      </c>
      <c r="F528" s="117">
        <v>21.11</v>
      </c>
      <c r="N528" s="110"/>
      <c r="O528" s="110"/>
    </row>
    <row r="529" spans="2:15" x14ac:dyDescent="0.3">
      <c r="B529" s="112">
        <v>43571</v>
      </c>
      <c r="C529" s="116" t="s">
        <v>93</v>
      </c>
      <c r="D529" s="110" t="s">
        <v>32</v>
      </c>
      <c r="F529" s="117">
        <v>69.8</v>
      </c>
      <c r="N529" s="110"/>
      <c r="O529" s="110"/>
    </row>
    <row r="530" spans="2:15" x14ac:dyDescent="0.3">
      <c r="B530" s="112">
        <v>43571</v>
      </c>
      <c r="C530" s="116" t="s">
        <v>8</v>
      </c>
      <c r="D530" s="110" t="s">
        <v>32</v>
      </c>
      <c r="F530" s="117">
        <v>5.48</v>
      </c>
      <c r="N530" s="110"/>
      <c r="O530" s="110"/>
    </row>
    <row r="531" spans="2:15" x14ac:dyDescent="0.3">
      <c r="B531" s="112">
        <v>43571</v>
      </c>
      <c r="C531" s="116" t="s">
        <v>505</v>
      </c>
      <c r="D531" s="110" t="s">
        <v>32</v>
      </c>
      <c r="F531" s="117">
        <v>7.29</v>
      </c>
      <c r="N531" s="110"/>
      <c r="O531" s="110"/>
    </row>
    <row r="532" spans="2:15" x14ac:dyDescent="0.3">
      <c r="B532" s="112">
        <v>43571</v>
      </c>
      <c r="C532" s="116" t="s">
        <v>77</v>
      </c>
      <c r="D532" s="110" t="s">
        <v>32</v>
      </c>
      <c r="F532" s="117">
        <v>18.53</v>
      </c>
      <c r="N532" s="110"/>
      <c r="O532" s="110"/>
    </row>
    <row r="533" spans="2:15" x14ac:dyDescent="0.3">
      <c r="B533" s="112">
        <v>43572</v>
      </c>
      <c r="C533" s="116" t="s">
        <v>146</v>
      </c>
      <c r="D533" s="110" t="s">
        <v>32</v>
      </c>
      <c r="E533" s="117">
        <v>831.3</v>
      </c>
      <c r="N533" s="110"/>
      <c r="O533" s="110"/>
    </row>
    <row r="534" spans="2:15" x14ac:dyDescent="0.3">
      <c r="B534" s="112">
        <v>43572</v>
      </c>
      <c r="C534" s="116" t="s">
        <v>85</v>
      </c>
      <c r="D534" s="110" t="s">
        <v>32</v>
      </c>
      <c r="F534" s="117">
        <v>297.07</v>
      </c>
      <c r="N534" s="110"/>
      <c r="O534" s="110"/>
    </row>
    <row r="535" spans="2:15" x14ac:dyDescent="0.3">
      <c r="B535" s="112">
        <v>43572</v>
      </c>
      <c r="C535" s="116" t="s">
        <v>7</v>
      </c>
      <c r="D535" s="110" t="s">
        <v>32</v>
      </c>
      <c r="F535" s="117">
        <v>10.66</v>
      </c>
      <c r="N535" s="110"/>
      <c r="O535" s="110"/>
    </row>
    <row r="536" spans="2:15" x14ac:dyDescent="0.3">
      <c r="B536" s="112">
        <v>43572</v>
      </c>
      <c r="C536" s="116" t="s">
        <v>40</v>
      </c>
      <c r="D536" s="110" t="s">
        <v>32</v>
      </c>
      <c r="F536" s="117">
        <v>61.88</v>
      </c>
      <c r="N536" s="110"/>
      <c r="O536" s="110"/>
    </row>
    <row r="537" spans="2:15" x14ac:dyDescent="0.3">
      <c r="B537" s="112">
        <v>43572</v>
      </c>
      <c r="C537" s="116" t="s">
        <v>505</v>
      </c>
      <c r="D537" s="110" t="s">
        <v>32</v>
      </c>
      <c r="E537" s="247"/>
      <c r="F537" s="117">
        <v>11.64</v>
      </c>
      <c r="N537" s="110"/>
      <c r="O537" s="110"/>
    </row>
    <row r="538" spans="2:15" x14ac:dyDescent="0.3">
      <c r="B538" s="112">
        <v>43572</v>
      </c>
      <c r="C538" s="116" t="s">
        <v>763</v>
      </c>
      <c r="D538" s="110" t="s">
        <v>32</v>
      </c>
      <c r="E538" s="248"/>
      <c r="F538" s="117">
        <v>9.9700000000000006</v>
      </c>
      <c r="N538" s="110"/>
      <c r="O538" s="110"/>
    </row>
    <row r="539" spans="2:15" x14ac:dyDescent="0.3">
      <c r="B539" s="112">
        <v>43572</v>
      </c>
      <c r="C539" s="116" t="s">
        <v>72</v>
      </c>
      <c r="D539" s="110" t="s">
        <v>32</v>
      </c>
      <c r="F539" s="117">
        <v>49.99</v>
      </c>
      <c r="N539" s="110"/>
      <c r="O539" s="110"/>
    </row>
    <row r="540" spans="2:15" x14ac:dyDescent="0.3">
      <c r="B540" s="112">
        <v>43573</v>
      </c>
      <c r="C540" s="116" t="s">
        <v>31</v>
      </c>
      <c r="D540" s="110" t="s">
        <v>32</v>
      </c>
      <c r="E540" s="117">
        <v>2160.5700000000002</v>
      </c>
      <c r="N540" s="110"/>
      <c r="O540" s="110"/>
    </row>
    <row r="541" spans="2:15" x14ac:dyDescent="0.3">
      <c r="B541" s="112">
        <v>43573</v>
      </c>
      <c r="C541" s="116" t="s">
        <v>734</v>
      </c>
      <c r="D541" s="110" t="s">
        <v>32</v>
      </c>
      <c r="E541" s="117">
        <v>3382.81</v>
      </c>
      <c r="N541" s="110"/>
      <c r="O541" s="110"/>
    </row>
    <row r="542" spans="2:15" x14ac:dyDescent="0.3">
      <c r="B542" s="112">
        <v>43573</v>
      </c>
      <c r="C542" s="116" t="s">
        <v>763</v>
      </c>
      <c r="D542" s="110" t="s">
        <v>32</v>
      </c>
      <c r="F542" s="117">
        <v>10</v>
      </c>
      <c r="N542" s="110"/>
      <c r="O542" s="110"/>
    </row>
    <row r="543" spans="2:15" x14ac:dyDescent="0.3">
      <c r="B543" s="112">
        <v>43573</v>
      </c>
      <c r="C543" s="116" t="s">
        <v>505</v>
      </c>
      <c r="D543" s="110" t="s">
        <v>32</v>
      </c>
      <c r="F543" s="117">
        <v>2.1800000000000002</v>
      </c>
      <c r="N543" s="110"/>
      <c r="O543" s="110"/>
    </row>
    <row r="544" spans="2:15" x14ac:dyDescent="0.3">
      <c r="B544" s="112">
        <v>43573</v>
      </c>
      <c r="C544" s="116" t="s">
        <v>505</v>
      </c>
      <c r="D544" s="110" t="s">
        <v>32</v>
      </c>
      <c r="F544" s="117">
        <v>30.4</v>
      </c>
      <c r="N544" s="110"/>
      <c r="O544" s="110"/>
    </row>
    <row r="545" spans="1:15" x14ac:dyDescent="0.3">
      <c r="B545" s="112">
        <v>43573</v>
      </c>
      <c r="C545" s="116" t="s">
        <v>21</v>
      </c>
      <c r="D545" s="110" t="s">
        <v>32</v>
      </c>
      <c r="F545" s="117">
        <v>79.55</v>
      </c>
      <c r="N545" s="110"/>
      <c r="O545" s="110"/>
    </row>
    <row r="546" spans="1:15" x14ac:dyDescent="0.3">
      <c r="B546" s="112">
        <v>43574</v>
      </c>
      <c r="C546" s="116" t="s">
        <v>763</v>
      </c>
      <c r="D546" s="110" t="s">
        <v>32</v>
      </c>
      <c r="F546" s="117">
        <v>10</v>
      </c>
      <c r="N546" s="110"/>
      <c r="O546" s="110"/>
    </row>
    <row r="547" spans="1:15" x14ac:dyDescent="0.3">
      <c r="B547" s="112">
        <v>43574</v>
      </c>
      <c r="C547" s="116" t="s">
        <v>763</v>
      </c>
      <c r="D547" s="110" t="s">
        <v>32</v>
      </c>
      <c r="F547" s="117">
        <v>5</v>
      </c>
      <c r="N547" s="110"/>
      <c r="O547" s="110"/>
    </row>
    <row r="548" spans="1:15" x14ac:dyDescent="0.3">
      <c r="B548" s="112">
        <v>43574</v>
      </c>
      <c r="C548" s="116" t="s">
        <v>72</v>
      </c>
      <c r="D548" s="110" t="s">
        <v>32</v>
      </c>
      <c r="F548" s="117">
        <v>39.99</v>
      </c>
      <c r="N548" s="110"/>
      <c r="O548" s="110"/>
    </row>
    <row r="549" spans="1:15" x14ac:dyDescent="0.3">
      <c r="B549" s="112">
        <v>43574</v>
      </c>
      <c r="C549" s="116" t="s">
        <v>93</v>
      </c>
      <c r="D549" s="110" t="s">
        <v>32</v>
      </c>
      <c r="F549" s="117">
        <v>321.11</v>
      </c>
      <c r="N549" s="110"/>
      <c r="O549" s="110"/>
    </row>
    <row r="550" spans="1:15" x14ac:dyDescent="0.3">
      <c r="B550" s="112">
        <v>43574</v>
      </c>
      <c r="C550" s="116" t="s">
        <v>93</v>
      </c>
      <c r="D550" s="110" t="s">
        <v>32</v>
      </c>
      <c r="F550" s="117">
        <v>299.95999999999998</v>
      </c>
      <c r="N550" s="110"/>
      <c r="O550" s="110"/>
    </row>
    <row r="551" spans="1:15" x14ac:dyDescent="0.3">
      <c r="B551" s="112">
        <v>43574</v>
      </c>
      <c r="C551" s="116" t="s">
        <v>114</v>
      </c>
      <c r="D551" s="110" t="s">
        <v>32</v>
      </c>
      <c r="F551" s="117">
        <v>19.22</v>
      </c>
      <c r="N551" s="110"/>
      <c r="O551" s="110"/>
    </row>
    <row r="552" spans="1:15" x14ac:dyDescent="0.3">
      <c r="B552" s="112">
        <v>43574</v>
      </c>
      <c r="C552" s="116" t="s">
        <v>505</v>
      </c>
      <c r="D552" s="110" t="s">
        <v>32</v>
      </c>
      <c r="F552" s="117">
        <v>6.53</v>
      </c>
      <c r="N552" s="110"/>
      <c r="O552" s="110"/>
    </row>
    <row r="553" spans="1:15" x14ac:dyDescent="0.3">
      <c r="B553" s="112">
        <v>43574</v>
      </c>
      <c r="C553" s="116" t="s">
        <v>505</v>
      </c>
      <c r="D553" s="110" t="s">
        <v>32</v>
      </c>
      <c r="F553" s="117">
        <v>6.53</v>
      </c>
      <c r="N553" s="110"/>
      <c r="O553" s="110"/>
    </row>
    <row r="554" spans="1:15" x14ac:dyDescent="0.3">
      <c r="B554" s="112">
        <v>43574</v>
      </c>
      <c r="C554" s="116" t="s">
        <v>505</v>
      </c>
      <c r="D554" s="110" t="s">
        <v>32</v>
      </c>
      <c r="F554" s="117">
        <v>6.53</v>
      </c>
      <c r="N554" s="110"/>
      <c r="O554" s="110"/>
    </row>
    <row r="555" spans="1:15" x14ac:dyDescent="0.3">
      <c r="B555" s="112">
        <v>43574</v>
      </c>
      <c r="C555" s="116" t="s">
        <v>7</v>
      </c>
      <c r="D555" s="110" t="s">
        <v>32</v>
      </c>
      <c r="F555" s="117">
        <v>18.29</v>
      </c>
      <c r="N555" s="110"/>
      <c r="O555" s="110"/>
    </row>
    <row r="556" spans="1:15" x14ac:dyDescent="0.3">
      <c r="B556" s="112">
        <v>43574</v>
      </c>
      <c r="C556" s="116" t="s">
        <v>56</v>
      </c>
      <c r="D556" s="110" t="s">
        <v>32</v>
      </c>
      <c r="F556" s="117">
        <v>19.98</v>
      </c>
      <c r="N556" s="110"/>
      <c r="O556" s="110"/>
    </row>
    <row r="557" spans="1:15" x14ac:dyDescent="0.3">
      <c r="A557" s="249" t="s">
        <v>856</v>
      </c>
      <c r="B557" s="112">
        <v>43574</v>
      </c>
      <c r="C557" s="116" t="s">
        <v>93</v>
      </c>
      <c r="D557" s="110" t="s">
        <v>32</v>
      </c>
      <c r="F557" s="117">
        <v>114.73</v>
      </c>
      <c r="G557" s="161">
        <v>503649025</v>
      </c>
      <c r="N557" s="110"/>
      <c r="O557" s="110"/>
    </row>
    <row r="558" spans="1:15" x14ac:dyDescent="0.3">
      <c r="A558" s="249" t="s">
        <v>856</v>
      </c>
      <c r="B558" s="112">
        <v>43574</v>
      </c>
      <c r="C558" s="116" t="s">
        <v>93</v>
      </c>
      <c r="D558" s="110" t="s">
        <v>32</v>
      </c>
      <c r="F558" s="247">
        <v>29.64</v>
      </c>
      <c r="N558" s="110"/>
      <c r="O558" s="110"/>
    </row>
    <row r="559" spans="1:15" x14ac:dyDescent="0.3">
      <c r="A559" s="249" t="s">
        <v>856</v>
      </c>
      <c r="B559" s="112">
        <v>43574</v>
      </c>
      <c r="C559" s="116" t="s">
        <v>667</v>
      </c>
      <c r="D559" s="110" t="s">
        <v>32</v>
      </c>
      <c r="F559" s="250">
        <v>94.99</v>
      </c>
      <c r="N559" s="110"/>
      <c r="O559" s="110"/>
    </row>
    <row r="560" spans="1:15" x14ac:dyDescent="0.3">
      <c r="A560" s="249" t="s">
        <v>856</v>
      </c>
      <c r="B560" s="112">
        <v>43574</v>
      </c>
      <c r="C560" s="116" t="s">
        <v>667</v>
      </c>
      <c r="D560" s="110" t="s">
        <v>32</v>
      </c>
      <c r="F560" s="250">
        <v>34.99</v>
      </c>
      <c r="N560" s="110"/>
      <c r="O560" s="110"/>
    </row>
    <row r="561" spans="2:15" x14ac:dyDescent="0.3">
      <c r="B561" s="112">
        <v>43574</v>
      </c>
      <c r="C561" s="116" t="s">
        <v>763</v>
      </c>
      <c r="D561" s="110" t="s">
        <v>32</v>
      </c>
      <c r="F561" s="248">
        <v>10</v>
      </c>
      <c r="N561" s="110"/>
      <c r="O561" s="110"/>
    </row>
    <row r="562" spans="2:15" x14ac:dyDescent="0.3">
      <c r="B562" s="112">
        <v>43575</v>
      </c>
      <c r="C562" s="116" t="s">
        <v>37</v>
      </c>
      <c r="D562" s="110" t="s">
        <v>32</v>
      </c>
      <c r="F562" s="117">
        <v>24.31</v>
      </c>
      <c r="N562" s="110"/>
      <c r="O562" s="110"/>
    </row>
    <row r="563" spans="2:15" x14ac:dyDescent="0.3">
      <c r="B563" s="112">
        <v>43575</v>
      </c>
      <c r="C563" s="116" t="s">
        <v>8</v>
      </c>
      <c r="D563" s="110" t="s">
        <v>32</v>
      </c>
      <c r="F563" s="117">
        <v>10.88</v>
      </c>
      <c r="N563" s="110"/>
      <c r="O563" s="110"/>
    </row>
    <row r="564" spans="2:15" x14ac:dyDescent="0.3">
      <c r="B564" s="112">
        <v>43575</v>
      </c>
      <c r="C564" s="116" t="s">
        <v>505</v>
      </c>
      <c r="D564" s="110" t="s">
        <v>32</v>
      </c>
      <c r="F564" s="117">
        <v>6.2</v>
      </c>
      <c r="N564" s="110"/>
      <c r="O564" s="110"/>
    </row>
    <row r="565" spans="2:15" x14ac:dyDescent="0.3">
      <c r="B565" s="112">
        <v>43575</v>
      </c>
      <c r="C565" s="116" t="s">
        <v>505</v>
      </c>
      <c r="D565" s="110" t="s">
        <v>32</v>
      </c>
      <c r="F565" s="117">
        <v>13.81</v>
      </c>
      <c r="N565" s="110"/>
      <c r="O565" s="110"/>
    </row>
    <row r="566" spans="2:15" x14ac:dyDescent="0.3">
      <c r="B566" s="112">
        <v>43575</v>
      </c>
      <c r="C566" s="116" t="s">
        <v>744</v>
      </c>
      <c r="D566" s="110" t="s">
        <v>32</v>
      </c>
      <c r="E566" s="117">
        <v>100</v>
      </c>
      <c r="N566" s="110"/>
      <c r="O566" s="110"/>
    </row>
    <row r="567" spans="2:15" x14ac:dyDescent="0.3">
      <c r="B567" s="112">
        <v>43575</v>
      </c>
      <c r="C567" s="116" t="s">
        <v>40</v>
      </c>
      <c r="D567" s="110" t="s">
        <v>32</v>
      </c>
      <c r="F567" s="117">
        <v>64.75</v>
      </c>
      <c r="N567" s="110"/>
      <c r="O567" s="110"/>
    </row>
    <row r="568" spans="2:15" x14ac:dyDescent="0.3">
      <c r="B568" s="112">
        <v>43575</v>
      </c>
      <c r="C568" s="116" t="s">
        <v>21</v>
      </c>
      <c r="D568" s="110" t="s">
        <v>32</v>
      </c>
      <c r="F568" s="117">
        <v>37.6</v>
      </c>
      <c r="N568" s="110"/>
      <c r="O568" s="110"/>
    </row>
    <row r="569" spans="2:15" x14ac:dyDescent="0.3">
      <c r="B569" s="112">
        <v>43576</v>
      </c>
      <c r="C569" s="116" t="s">
        <v>763</v>
      </c>
      <c r="D569" s="110" t="s">
        <v>32</v>
      </c>
      <c r="F569" s="117">
        <v>5</v>
      </c>
      <c r="N569" s="110"/>
      <c r="O569" s="110"/>
    </row>
    <row r="570" spans="2:15" x14ac:dyDescent="0.3">
      <c r="B570" s="112">
        <v>43576</v>
      </c>
      <c r="C570" s="116" t="s">
        <v>8</v>
      </c>
      <c r="D570" s="110" t="s">
        <v>32</v>
      </c>
      <c r="F570" s="117">
        <v>19.440000000000001</v>
      </c>
      <c r="N570" s="110"/>
      <c r="O570" s="110"/>
    </row>
    <row r="571" spans="2:15" x14ac:dyDescent="0.3">
      <c r="B571" s="112">
        <v>43577</v>
      </c>
      <c r="C571" s="116" t="s">
        <v>380</v>
      </c>
      <c r="D571" s="110" t="s">
        <v>32</v>
      </c>
      <c r="F571" s="117">
        <v>13.5</v>
      </c>
      <c r="N571" s="110"/>
      <c r="O571" s="110"/>
    </row>
    <row r="572" spans="2:15" x14ac:dyDescent="0.3">
      <c r="B572" s="112">
        <v>43577</v>
      </c>
      <c r="C572" s="116" t="s">
        <v>505</v>
      </c>
      <c r="D572" s="110" t="s">
        <v>32</v>
      </c>
      <c r="F572" s="117">
        <v>22.84</v>
      </c>
      <c r="N572" s="110"/>
      <c r="O572" s="110"/>
    </row>
    <row r="573" spans="2:15" x14ac:dyDescent="0.3">
      <c r="B573" s="112">
        <v>43578</v>
      </c>
      <c r="C573" s="116" t="s">
        <v>137</v>
      </c>
      <c r="D573" s="110" t="s">
        <v>32</v>
      </c>
      <c r="F573" s="117">
        <v>6.52</v>
      </c>
      <c r="N573" s="110"/>
      <c r="O573" s="110"/>
    </row>
    <row r="574" spans="2:15" x14ac:dyDescent="0.3">
      <c r="B574" s="112">
        <v>43578</v>
      </c>
      <c r="C574" s="116" t="s">
        <v>114</v>
      </c>
      <c r="D574" s="110" t="s">
        <v>32</v>
      </c>
      <c r="F574" s="117">
        <v>16.760000000000002</v>
      </c>
      <c r="N574" s="110"/>
      <c r="O574" s="110"/>
    </row>
    <row r="575" spans="2:15" x14ac:dyDescent="0.3">
      <c r="B575" s="112">
        <v>43578</v>
      </c>
      <c r="C575" s="116" t="s">
        <v>505</v>
      </c>
      <c r="D575" s="110" t="s">
        <v>32</v>
      </c>
      <c r="F575" s="117">
        <v>11.85</v>
      </c>
      <c r="N575" s="110"/>
      <c r="O575" s="110"/>
    </row>
    <row r="576" spans="2:15" x14ac:dyDescent="0.3">
      <c r="B576" s="112">
        <v>43578</v>
      </c>
      <c r="C576" s="116" t="s">
        <v>25</v>
      </c>
      <c r="D576" s="110" t="s">
        <v>32</v>
      </c>
      <c r="F576" s="117">
        <v>40.950000000000003</v>
      </c>
      <c r="N576" s="110"/>
      <c r="O576" s="110"/>
    </row>
    <row r="577" spans="1:15" x14ac:dyDescent="0.3">
      <c r="B577" s="112">
        <v>43578</v>
      </c>
      <c r="C577" s="116" t="s">
        <v>860</v>
      </c>
      <c r="D577" s="110" t="s">
        <v>32</v>
      </c>
      <c r="F577" s="117">
        <v>63</v>
      </c>
      <c r="N577" s="110"/>
      <c r="O577" s="110"/>
    </row>
    <row r="578" spans="1:15" x14ac:dyDescent="0.3">
      <c r="B578" s="112">
        <v>43579</v>
      </c>
      <c r="C578" s="116" t="s">
        <v>102</v>
      </c>
      <c r="D578" s="110" t="s">
        <v>32</v>
      </c>
      <c r="F578" s="117">
        <v>24.1</v>
      </c>
      <c r="N578" s="110"/>
      <c r="O578" s="110"/>
    </row>
    <row r="579" spans="1:15" x14ac:dyDescent="0.3">
      <c r="B579" s="112">
        <v>43579</v>
      </c>
      <c r="C579" s="116" t="s">
        <v>72</v>
      </c>
      <c r="D579" s="110" t="s">
        <v>32</v>
      </c>
      <c r="F579" s="117">
        <v>15.79</v>
      </c>
      <c r="N579" s="110"/>
      <c r="O579" s="110"/>
    </row>
    <row r="580" spans="1:15" x14ac:dyDescent="0.3">
      <c r="B580" s="112">
        <v>43579</v>
      </c>
      <c r="C580" s="116" t="s">
        <v>759</v>
      </c>
      <c r="D580" s="110" t="s">
        <v>32</v>
      </c>
      <c r="F580" s="117">
        <v>12.99</v>
      </c>
      <c r="N580" s="110"/>
      <c r="O580" s="110"/>
    </row>
    <row r="581" spans="1:15" x14ac:dyDescent="0.3">
      <c r="B581" s="112">
        <v>43579</v>
      </c>
      <c r="C581" s="116" t="s">
        <v>505</v>
      </c>
      <c r="D581" s="110" t="s">
        <v>32</v>
      </c>
      <c r="F581" s="117">
        <v>16.96</v>
      </c>
      <c r="N581" s="110"/>
      <c r="O581" s="110"/>
    </row>
    <row r="582" spans="1:15" x14ac:dyDescent="0.3">
      <c r="B582" s="112">
        <v>43579</v>
      </c>
      <c r="C582" s="116" t="s">
        <v>21</v>
      </c>
      <c r="D582" s="110" t="s">
        <v>32</v>
      </c>
      <c r="F582" s="117">
        <v>65.8</v>
      </c>
      <c r="N582" s="110"/>
      <c r="O582" s="110"/>
    </row>
    <row r="583" spans="1:15" x14ac:dyDescent="0.3">
      <c r="B583" s="112">
        <v>43580</v>
      </c>
      <c r="C583" s="116" t="s">
        <v>8</v>
      </c>
      <c r="D583" s="110" t="s">
        <v>32</v>
      </c>
      <c r="F583" s="117">
        <v>8.67</v>
      </c>
      <c r="N583" s="110"/>
      <c r="O583" s="110"/>
    </row>
    <row r="584" spans="1:15" x14ac:dyDescent="0.3">
      <c r="B584" s="112">
        <v>43581</v>
      </c>
      <c r="C584" s="116" t="s">
        <v>37</v>
      </c>
      <c r="D584" s="110" t="s">
        <v>32</v>
      </c>
      <c r="F584" s="117">
        <v>25.4</v>
      </c>
      <c r="N584" s="110"/>
      <c r="O584" s="110"/>
    </row>
    <row r="585" spans="1:15" x14ac:dyDescent="0.3">
      <c r="B585" s="112">
        <v>43581</v>
      </c>
      <c r="C585" s="116" t="s">
        <v>7</v>
      </c>
      <c r="D585" s="110" t="s">
        <v>32</v>
      </c>
      <c r="F585" s="117">
        <v>20.329999999999998</v>
      </c>
      <c r="N585" s="110"/>
      <c r="O585" s="110"/>
    </row>
    <row r="586" spans="1:15" x14ac:dyDescent="0.3">
      <c r="B586" s="112">
        <v>43581</v>
      </c>
      <c r="C586" s="116" t="s">
        <v>763</v>
      </c>
      <c r="D586" s="110" t="s">
        <v>32</v>
      </c>
      <c r="F586" s="117">
        <v>19.97</v>
      </c>
      <c r="N586" s="110"/>
      <c r="O586" s="110"/>
    </row>
    <row r="587" spans="1:15" x14ac:dyDescent="0.3">
      <c r="B587" s="112">
        <v>43581</v>
      </c>
      <c r="C587" s="116" t="s">
        <v>505</v>
      </c>
      <c r="D587" s="110" t="s">
        <v>32</v>
      </c>
      <c r="F587" s="117">
        <v>28.18</v>
      </c>
      <c r="N587" s="110"/>
      <c r="O587" s="110"/>
    </row>
    <row r="588" spans="1:15" x14ac:dyDescent="0.3">
      <c r="B588" s="112">
        <v>43582</v>
      </c>
      <c r="C588" s="116" t="s">
        <v>148</v>
      </c>
      <c r="D588" s="110" t="s">
        <v>32</v>
      </c>
      <c r="F588" s="117">
        <v>92.98</v>
      </c>
      <c r="N588" s="110"/>
      <c r="O588" s="110"/>
    </row>
    <row r="589" spans="1:15" x14ac:dyDescent="0.3">
      <c r="B589" s="112">
        <v>43582</v>
      </c>
      <c r="C589" s="116" t="s">
        <v>505</v>
      </c>
      <c r="D589" s="110" t="s">
        <v>32</v>
      </c>
      <c r="F589" s="117">
        <v>4.24</v>
      </c>
      <c r="N589" s="110"/>
      <c r="O589" s="110"/>
    </row>
    <row r="590" spans="1:15" x14ac:dyDescent="0.3">
      <c r="B590" s="112">
        <v>43582</v>
      </c>
      <c r="C590" s="116" t="s">
        <v>505</v>
      </c>
      <c r="D590" s="110" t="s">
        <v>32</v>
      </c>
      <c r="F590" s="117">
        <v>12.3</v>
      </c>
      <c r="N590" s="110"/>
      <c r="O590" s="110"/>
    </row>
    <row r="591" spans="1:15" x14ac:dyDescent="0.3">
      <c r="B591" s="112">
        <v>43582</v>
      </c>
      <c r="C591" s="116" t="s">
        <v>40</v>
      </c>
      <c r="D591" s="110" t="s">
        <v>32</v>
      </c>
      <c r="F591" s="117">
        <v>103.97</v>
      </c>
      <c r="N591" s="110"/>
      <c r="O591" s="110"/>
    </row>
    <row r="592" spans="1:15" x14ac:dyDescent="0.3">
      <c r="A592" s="249" t="s">
        <v>856</v>
      </c>
      <c r="B592" s="112">
        <v>43582</v>
      </c>
      <c r="C592" s="116" t="s">
        <v>8</v>
      </c>
      <c r="D592" s="110" t="s">
        <v>32</v>
      </c>
      <c r="F592" s="117">
        <v>8.8800000000000008</v>
      </c>
      <c r="N592" s="110"/>
      <c r="O592" s="110"/>
    </row>
    <row r="593" spans="1:15" x14ac:dyDescent="0.3">
      <c r="B593" s="112">
        <v>43584</v>
      </c>
      <c r="C593" s="116" t="s">
        <v>8</v>
      </c>
      <c r="D593" s="110" t="s">
        <v>32</v>
      </c>
      <c r="F593" s="117">
        <v>19</v>
      </c>
      <c r="N593" s="110"/>
      <c r="O593" s="110"/>
    </row>
    <row r="594" spans="1:15" x14ac:dyDescent="0.3">
      <c r="A594" s="115">
        <v>1354</v>
      </c>
      <c r="B594" s="112">
        <v>43584</v>
      </c>
      <c r="C594" s="116" t="s">
        <v>264</v>
      </c>
      <c r="D594" s="110" t="s">
        <v>32</v>
      </c>
      <c r="F594" s="117">
        <v>779.68</v>
      </c>
      <c r="N594" s="110"/>
      <c r="O594" s="110"/>
    </row>
    <row r="595" spans="1:15" x14ac:dyDescent="0.3">
      <c r="B595" s="112">
        <v>43584</v>
      </c>
      <c r="C595" s="116" t="s">
        <v>505</v>
      </c>
      <c r="D595" s="110" t="s">
        <v>32</v>
      </c>
      <c r="F595" s="117">
        <v>19.809999999999999</v>
      </c>
      <c r="N595" s="110"/>
      <c r="O595" s="110"/>
    </row>
    <row r="596" spans="1:15" x14ac:dyDescent="0.3">
      <c r="B596" s="112">
        <v>43584</v>
      </c>
      <c r="C596" s="116" t="s">
        <v>505</v>
      </c>
      <c r="D596" s="110" t="s">
        <v>32</v>
      </c>
      <c r="F596" s="117">
        <v>13.28</v>
      </c>
      <c r="N596" s="110"/>
      <c r="O596" s="110"/>
    </row>
    <row r="597" spans="1:15" x14ac:dyDescent="0.3">
      <c r="B597" s="112">
        <v>43584</v>
      </c>
      <c r="C597" s="116" t="s">
        <v>763</v>
      </c>
      <c r="D597" s="110" t="s">
        <v>32</v>
      </c>
      <c r="F597" s="117">
        <v>23.99</v>
      </c>
      <c r="N597" s="110"/>
      <c r="O597" s="110"/>
    </row>
    <row r="598" spans="1:15" x14ac:dyDescent="0.3">
      <c r="B598" s="112">
        <v>43584</v>
      </c>
      <c r="C598" s="116" t="s">
        <v>845</v>
      </c>
      <c r="D598" s="110" t="s">
        <v>32</v>
      </c>
      <c r="F598" s="117">
        <v>2.99</v>
      </c>
      <c r="N598" s="110"/>
      <c r="O598" s="110"/>
    </row>
    <row r="599" spans="1:15" x14ac:dyDescent="0.3">
      <c r="B599" s="112">
        <v>43584</v>
      </c>
      <c r="C599" s="116" t="s">
        <v>505</v>
      </c>
      <c r="D599" s="110" t="s">
        <v>32</v>
      </c>
      <c r="F599" s="117">
        <v>15.64</v>
      </c>
      <c r="N599" s="110"/>
      <c r="O599" s="110"/>
    </row>
    <row r="600" spans="1:15" x14ac:dyDescent="0.3">
      <c r="B600" s="112">
        <v>43584</v>
      </c>
      <c r="C600" s="116" t="s">
        <v>829</v>
      </c>
      <c r="D600" s="110" t="s">
        <v>32</v>
      </c>
      <c r="E600" s="117">
        <v>299.95999999999998</v>
      </c>
      <c r="N600" s="110"/>
      <c r="O600" s="110"/>
    </row>
    <row r="601" spans="1:15" x14ac:dyDescent="0.3">
      <c r="B601" s="112">
        <v>43584</v>
      </c>
      <c r="C601" s="116" t="s">
        <v>505</v>
      </c>
      <c r="D601" s="110" t="s">
        <v>32</v>
      </c>
      <c r="F601" s="117">
        <v>6.53</v>
      </c>
      <c r="N601" s="110"/>
      <c r="O601" s="110"/>
    </row>
    <row r="602" spans="1:15" x14ac:dyDescent="0.3">
      <c r="A602" s="249" t="s">
        <v>856</v>
      </c>
      <c r="B602" s="112">
        <v>43584</v>
      </c>
      <c r="C602" s="116" t="s">
        <v>8</v>
      </c>
      <c r="D602" s="110" t="s">
        <v>32</v>
      </c>
      <c r="F602" s="117">
        <v>36.22</v>
      </c>
      <c r="N602" s="110"/>
      <c r="O602" s="110"/>
    </row>
    <row r="603" spans="1:15" x14ac:dyDescent="0.3">
      <c r="B603" s="112">
        <v>43585</v>
      </c>
      <c r="C603" s="116" t="s">
        <v>853</v>
      </c>
      <c r="D603" s="110" t="s">
        <v>32</v>
      </c>
      <c r="F603" s="117">
        <v>1084.99</v>
      </c>
      <c r="N603" s="110"/>
      <c r="O603" s="110"/>
    </row>
    <row r="604" spans="1:15" x14ac:dyDescent="0.3">
      <c r="B604" s="112">
        <v>43585</v>
      </c>
      <c r="C604" s="117" t="s">
        <v>852</v>
      </c>
      <c r="D604" s="110" t="s">
        <v>32</v>
      </c>
      <c r="F604" s="117">
        <v>299.95999999999998</v>
      </c>
      <c r="N604" s="110"/>
      <c r="O604" s="110"/>
    </row>
    <row r="605" spans="1:15" x14ac:dyDescent="0.3">
      <c r="B605" s="112">
        <v>43585</v>
      </c>
      <c r="C605" s="116" t="s">
        <v>505</v>
      </c>
      <c r="D605" s="110" t="s">
        <v>32</v>
      </c>
      <c r="F605" s="117">
        <v>8.3800000000000008</v>
      </c>
      <c r="N605" s="110"/>
      <c r="O605" s="110"/>
    </row>
    <row r="606" spans="1:15" x14ac:dyDescent="0.3">
      <c r="B606" s="112">
        <v>43585</v>
      </c>
      <c r="C606" s="116" t="s">
        <v>21</v>
      </c>
      <c r="D606" s="110" t="s">
        <v>32</v>
      </c>
      <c r="F606" s="117">
        <v>48.3</v>
      </c>
      <c r="N606" s="110"/>
      <c r="O606" s="110"/>
    </row>
    <row r="607" spans="1:15" x14ac:dyDescent="0.3">
      <c r="B607" s="112">
        <v>43586</v>
      </c>
      <c r="C607" s="116" t="s">
        <v>89</v>
      </c>
      <c r="D607" s="110" t="s">
        <v>32</v>
      </c>
      <c r="F607" s="117">
        <v>554.1</v>
      </c>
      <c r="G607" s="161">
        <v>10824363180</v>
      </c>
      <c r="N607" s="110"/>
      <c r="O607" s="110"/>
    </row>
    <row r="608" spans="1:15" x14ac:dyDescent="0.3">
      <c r="B608" s="112">
        <v>43586</v>
      </c>
      <c r="C608" s="116" t="s">
        <v>763</v>
      </c>
      <c r="D608" s="110" t="s">
        <v>32</v>
      </c>
      <c r="F608" s="117">
        <v>4.99</v>
      </c>
      <c r="N608" s="110"/>
      <c r="O608" s="110"/>
    </row>
    <row r="609" spans="1:15" x14ac:dyDescent="0.3">
      <c r="B609" s="112">
        <v>43586</v>
      </c>
      <c r="C609" s="116" t="s">
        <v>505</v>
      </c>
      <c r="D609" s="110" t="s">
        <v>32</v>
      </c>
      <c r="F609" s="117">
        <v>13.06</v>
      </c>
      <c r="N609" s="110"/>
      <c r="O609" s="110"/>
    </row>
    <row r="610" spans="1:15" x14ac:dyDescent="0.3">
      <c r="B610" s="112">
        <v>43586</v>
      </c>
      <c r="C610" s="116" t="s">
        <v>56</v>
      </c>
      <c r="D610" s="110" t="s">
        <v>32</v>
      </c>
      <c r="F610" s="117">
        <v>39.950000000000003</v>
      </c>
      <c r="N610" s="110"/>
      <c r="O610" s="110"/>
    </row>
    <row r="611" spans="1:15" x14ac:dyDescent="0.3">
      <c r="B611" s="112">
        <v>43587</v>
      </c>
      <c r="C611" s="116" t="s">
        <v>31</v>
      </c>
      <c r="D611" s="110" t="s">
        <v>32</v>
      </c>
      <c r="E611" s="117">
        <v>2159.98</v>
      </c>
      <c r="N611" s="110"/>
      <c r="O611" s="110"/>
    </row>
    <row r="612" spans="1:15" x14ac:dyDescent="0.3">
      <c r="B612" s="112">
        <v>43587</v>
      </c>
      <c r="C612" s="116" t="s">
        <v>37</v>
      </c>
      <c r="D612" s="110" t="s">
        <v>32</v>
      </c>
      <c r="F612" s="117">
        <v>25.4</v>
      </c>
      <c r="N612" s="110"/>
      <c r="O612" s="110"/>
    </row>
    <row r="613" spans="1:15" x14ac:dyDescent="0.3">
      <c r="A613" s="115">
        <v>1406</v>
      </c>
      <c r="B613" s="112">
        <v>43587</v>
      </c>
      <c r="C613" s="116" t="s">
        <v>861</v>
      </c>
      <c r="D613" s="110" t="s">
        <v>32</v>
      </c>
      <c r="F613" s="117">
        <v>140</v>
      </c>
      <c r="N613" s="110"/>
      <c r="O613" s="110"/>
    </row>
    <row r="614" spans="1:15" x14ac:dyDescent="0.3">
      <c r="B614" s="112">
        <v>43587</v>
      </c>
      <c r="C614" s="117" t="s">
        <v>848</v>
      </c>
      <c r="D614" s="110" t="s">
        <v>32</v>
      </c>
      <c r="F614" s="117">
        <v>300</v>
      </c>
      <c r="N614" s="110"/>
      <c r="O614" s="110"/>
    </row>
    <row r="615" spans="1:15" x14ac:dyDescent="0.3">
      <c r="B615" s="112">
        <v>43587</v>
      </c>
      <c r="C615" s="116" t="s">
        <v>234</v>
      </c>
      <c r="D615" s="110" t="s">
        <v>32</v>
      </c>
      <c r="F615" s="117">
        <v>239.65</v>
      </c>
      <c r="G615" s="161">
        <v>21594308</v>
      </c>
      <c r="N615" s="110"/>
      <c r="O615" s="110"/>
    </row>
    <row r="616" spans="1:15" x14ac:dyDescent="0.3">
      <c r="B616" s="112">
        <v>43587</v>
      </c>
      <c r="C616" s="116" t="s">
        <v>42</v>
      </c>
      <c r="D616" s="110" t="s">
        <v>32</v>
      </c>
      <c r="F616" s="117">
        <v>224.98</v>
      </c>
      <c r="G616" s="161" t="s">
        <v>862</v>
      </c>
      <c r="N616" s="110"/>
      <c r="O616" s="110"/>
    </row>
    <row r="617" spans="1:15" x14ac:dyDescent="0.3">
      <c r="B617" s="112">
        <v>43587</v>
      </c>
      <c r="C617" s="116" t="s">
        <v>485</v>
      </c>
      <c r="D617" s="110" t="s">
        <v>32</v>
      </c>
      <c r="F617" s="117">
        <v>117.59</v>
      </c>
      <c r="G617" s="161">
        <v>12224561129</v>
      </c>
      <c r="N617" s="110"/>
      <c r="O617" s="110"/>
    </row>
    <row r="618" spans="1:15" x14ac:dyDescent="0.3">
      <c r="B618" s="112">
        <v>43587</v>
      </c>
      <c r="C618" s="116" t="s">
        <v>321</v>
      </c>
      <c r="D618" s="110" t="s">
        <v>32</v>
      </c>
      <c r="F618" s="117">
        <v>198.24</v>
      </c>
      <c r="G618" s="161">
        <v>6017820861</v>
      </c>
      <c r="N618" s="110"/>
      <c r="O618" s="110"/>
    </row>
    <row r="619" spans="1:15" x14ac:dyDescent="0.3">
      <c r="B619" s="112">
        <v>43587</v>
      </c>
      <c r="C619" s="116" t="s">
        <v>46</v>
      </c>
      <c r="D619" s="110" t="s">
        <v>32</v>
      </c>
      <c r="F619" s="117">
        <v>50</v>
      </c>
      <c r="N619" s="110"/>
      <c r="O619" s="110"/>
    </row>
    <row r="620" spans="1:15" x14ac:dyDescent="0.3">
      <c r="B620" s="112">
        <v>43587</v>
      </c>
      <c r="C620" s="116" t="s">
        <v>40</v>
      </c>
      <c r="D620" s="110" t="s">
        <v>32</v>
      </c>
      <c r="F620" s="117">
        <v>45.89</v>
      </c>
      <c r="N620" s="110"/>
      <c r="O620" s="110"/>
    </row>
    <row r="621" spans="1:15" x14ac:dyDescent="0.3">
      <c r="B621" s="112">
        <v>43587</v>
      </c>
      <c r="C621" s="116" t="s">
        <v>72</v>
      </c>
      <c r="D621" s="110" t="s">
        <v>32</v>
      </c>
      <c r="F621" s="117">
        <v>34.99</v>
      </c>
      <c r="N621" s="110"/>
      <c r="O621" s="110"/>
    </row>
    <row r="622" spans="1:15" x14ac:dyDescent="0.3">
      <c r="B622" s="112">
        <v>43588</v>
      </c>
      <c r="C622" s="116" t="s">
        <v>7</v>
      </c>
      <c r="D622" s="110" t="s">
        <v>32</v>
      </c>
      <c r="F622" s="117">
        <v>8.67</v>
      </c>
      <c r="N622" s="110"/>
      <c r="O622" s="110"/>
    </row>
    <row r="623" spans="1:15" x14ac:dyDescent="0.3">
      <c r="B623" s="112">
        <v>43588</v>
      </c>
      <c r="C623" s="116" t="s">
        <v>555</v>
      </c>
      <c r="D623" s="110" t="s">
        <v>32</v>
      </c>
      <c r="F623" s="117">
        <v>11.42</v>
      </c>
      <c r="N623" s="110"/>
      <c r="O623" s="110"/>
    </row>
    <row r="624" spans="1:15" x14ac:dyDescent="0.3">
      <c r="B624" s="112">
        <v>43588</v>
      </c>
      <c r="C624" s="116" t="s">
        <v>763</v>
      </c>
      <c r="D624" s="110" t="s">
        <v>32</v>
      </c>
      <c r="F624" s="117">
        <v>10</v>
      </c>
      <c r="N624" s="110"/>
      <c r="O624" s="110"/>
    </row>
    <row r="625" spans="2:15" x14ac:dyDescent="0.3">
      <c r="B625" s="112">
        <v>43588</v>
      </c>
      <c r="C625" s="116" t="s">
        <v>505</v>
      </c>
      <c r="D625" s="110" t="s">
        <v>32</v>
      </c>
      <c r="F625" s="117">
        <v>6.53</v>
      </c>
      <c r="N625" s="110"/>
      <c r="O625" s="110"/>
    </row>
    <row r="626" spans="2:15" x14ac:dyDescent="0.3">
      <c r="B626" s="112">
        <v>43588</v>
      </c>
      <c r="C626" s="116" t="s">
        <v>505</v>
      </c>
      <c r="D626" s="110" t="s">
        <v>32</v>
      </c>
      <c r="F626" s="117">
        <v>8.3800000000000008</v>
      </c>
      <c r="N626" s="110"/>
      <c r="O626" s="110"/>
    </row>
    <row r="627" spans="2:15" x14ac:dyDescent="0.3">
      <c r="B627" s="112">
        <v>43589</v>
      </c>
      <c r="C627" s="116" t="s">
        <v>40</v>
      </c>
      <c r="D627" s="110" t="s">
        <v>32</v>
      </c>
      <c r="F627" s="117">
        <v>15.05</v>
      </c>
      <c r="N627" s="110"/>
      <c r="O627" s="110"/>
    </row>
    <row r="628" spans="2:15" x14ac:dyDescent="0.3">
      <c r="B628" s="112">
        <v>43589</v>
      </c>
      <c r="C628" s="116" t="s">
        <v>505</v>
      </c>
      <c r="D628" s="110" t="s">
        <v>32</v>
      </c>
      <c r="F628" s="117">
        <v>7.62</v>
      </c>
      <c r="N628" s="110"/>
      <c r="O628" s="110"/>
    </row>
    <row r="629" spans="2:15" x14ac:dyDescent="0.3">
      <c r="B629" s="112">
        <v>43589</v>
      </c>
      <c r="C629" s="116" t="s">
        <v>50</v>
      </c>
      <c r="D629" s="110" t="s">
        <v>32</v>
      </c>
      <c r="F629" s="117">
        <v>42.58</v>
      </c>
      <c r="N629" s="110"/>
      <c r="O629" s="110"/>
    </row>
    <row r="630" spans="2:15" x14ac:dyDescent="0.3">
      <c r="B630" s="112">
        <v>43591</v>
      </c>
      <c r="C630" s="116" t="s">
        <v>50</v>
      </c>
      <c r="D630" s="110" t="s">
        <v>32</v>
      </c>
      <c r="F630" s="117">
        <v>2.4900000000000002</v>
      </c>
      <c r="N630" s="110"/>
      <c r="O630" s="110"/>
    </row>
    <row r="631" spans="2:15" x14ac:dyDescent="0.3">
      <c r="B631" s="112">
        <v>43591</v>
      </c>
      <c r="C631" s="116" t="s">
        <v>8</v>
      </c>
      <c r="D631" s="110" t="s">
        <v>32</v>
      </c>
      <c r="F631" s="117">
        <v>7.32</v>
      </c>
      <c r="N631" s="110"/>
      <c r="O631" s="110"/>
    </row>
    <row r="632" spans="2:15" x14ac:dyDescent="0.3">
      <c r="B632" s="112">
        <v>43591</v>
      </c>
      <c r="C632" s="116" t="s">
        <v>845</v>
      </c>
      <c r="D632" s="110" t="s">
        <v>32</v>
      </c>
      <c r="F632" s="117">
        <v>9.99</v>
      </c>
      <c r="N632" s="110"/>
      <c r="O632" s="110"/>
    </row>
    <row r="633" spans="2:15" x14ac:dyDescent="0.3">
      <c r="B633" s="112">
        <v>43591</v>
      </c>
      <c r="C633" s="116" t="s">
        <v>8</v>
      </c>
      <c r="D633" s="110" t="s">
        <v>32</v>
      </c>
      <c r="F633" s="117">
        <v>12.64</v>
      </c>
      <c r="N633" s="110"/>
      <c r="O633" s="110"/>
    </row>
    <row r="634" spans="2:15" x14ac:dyDescent="0.3">
      <c r="B634" s="112">
        <v>43591</v>
      </c>
      <c r="C634" s="116" t="s">
        <v>21</v>
      </c>
      <c r="D634" s="110" t="s">
        <v>32</v>
      </c>
      <c r="F634" s="117">
        <v>36.75</v>
      </c>
      <c r="N634" s="110"/>
      <c r="O634" s="110"/>
    </row>
    <row r="635" spans="2:15" x14ac:dyDescent="0.3">
      <c r="B635" s="112">
        <v>43591</v>
      </c>
      <c r="C635" s="116" t="s">
        <v>505</v>
      </c>
      <c r="D635" s="110" t="s">
        <v>32</v>
      </c>
      <c r="F635" s="117">
        <v>14.15</v>
      </c>
      <c r="N635" s="110"/>
      <c r="O635" s="110"/>
    </row>
    <row r="636" spans="2:15" x14ac:dyDescent="0.3">
      <c r="B636" s="112">
        <v>43591</v>
      </c>
      <c r="C636" s="116" t="s">
        <v>505</v>
      </c>
      <c r="D636" s="110" t="s">
        <v>32</v>
      </c>
      <c r="F636" s="117">
        <v>2.62</v>
      </c>
      <c r="N636" s="110"/>
      <c r="O636" s="110"/>
    </row>
    <row r="637" spans="2:15" x14ac:dyDescent="0.3">
      <c r="B637" s="112">
        <v>43591</v>
      </c>
      <c r="C637" s="116" t="s">
        <v>505</v>
      </c>
      <c r="D637" s="110" t="s">
        <v>32</v>
      </c>
      <c r="F637" s="117">
        <v>10</v>
      </c>
      <c r="N637" s="110"/>
      <c r="O637" s="110"/>
    </row>
    <row r="638" spans="2:15" x14ac:dyDescent="0.3">
      <c r="B638" s="112">
        <v>43591</v>
      </c>
      <c r="C638" s="116" t="s">
        <v>505</v>
      </c>
      <c r="D638" s="110" t="s">
        <v>32</v>
      </c>
      <c r="F638" s="117">
        <v>2.1800000000000002</v>
      </c>
      <c r="N638" s="110"/>
      <c r="O638" s="110"/>
    </row>
    <row r="639" spans="2:15" x14ac:dyDescent="0.3">
      <c r="B639" s="112">
        <v>43591</v>
      </c>
      <c r="C639" s="116" t="s">
        <v>83</v>
      </c>
      <c r="D639" s="110" t="s">
        <v>32</v>
      </c>
      <c r="F639" s="117">
        <v>40</v>
      </c>
      <c r="N639" s="110"/>
      <c r="O639" s="110"/>
    </row>
    <row r="640" spans="2:15" x14ac:dyDescent="0.3">
      <c r="B640" s="112">
        <v>43591</v>
      </c>
      <c r="C640" s="116" t="s">
        <v>505</v>
      </c>
      <c r="D640" s="110" t="s">
        <v>32</v>
      </c>
      <c r="F640" s="117">
        <v>13.06</v>
      </c>
      <c r="N640" s="110"/>
      <c r="O640" s="110"/>
    </row>
    <row r="641" spans="2:15" x14ac:dyDescent="0.3">
      <c r="B641" s="112">
        <v>43591</v>
      </c>
      <c r="C641" s="116" t="s">
        <v>40</v>
      </c>
      <c r="D641" s="110" t="s">
        <v>32</v>
      </c>
      <c r="F641" s="117">
        <v>32.94</v>
      </c>
      <c r="N641" s="110"/>
      <c r="O641" s="110"/>
    </row>
    <row r="642" spans="2:15" x14ac:dyDescent="0.3">
      <c r="B642" s="112">
        <v>43591</v>
      </c>
      <c r="C642" s="116" t="s">
        <v>505</v>
      </c>
      <c r="D642" s="110" t="s">
        <v>32</v>
      </c>
      <c r="F642" s="117">
        <v>13.17</v>
      </c>
      <c r="N642" s="110"/>
      <c r="O642" s="110"/>
    </row>
    <row r="643" spans="2:15" x14ac:dyDescent="0.3">
      <c r="B643" s="112">
        <v>43591</v>
      </c>
      <c r="C643" s="116" t="s">
        <v>505</v>
      </c>
      <c r="D643" s="110" t="s">
        <v>32</v>
      </c>
      <c r="F643" s="117">
        <v>14.15</v>
      </c>
      <c r="N643" s="110"/>
      <c r="O643" s="110"/>
    </row>
    <row r="644" spans="2:15" x14ac:dyDescent="0.3">
      <c r="B644" s="112">
        <v>43592</v>
      </c>
      <c r="C644" s="116" t="s">
        <v>505</v>
      </c>
      <c r="D644" s="110" t="s">
        <v>32</v>
      </c>
      <c r="F644" s="117">
        <v>7.62</v>
      </c>
      <c r="N644" s="110"/>
      <c r="O644" s="110"/>
    </row>
    <row r="645" spans="2:15" x14ac:dyDescent="0.3">
      <c r="B645" s="112">
        <v>43592</v>
      </c>
      <c r="C645" s="116" t="s">
        <v>21</v>
      </c>
      <c r="D645" s="110" t="s">
        <v>32</v>
      </c>
      <c r="F645" s="117">
        <v>35.35</v>
      </c>
      <c r="N645" s="110"/>
      <c r="O645" s="110"/>
    </row>
    <row r="646" spans="2:15" x14ac:dyDescent="0.3">
      <c r="B646" s="112">
        <v>43592</v>
      </c>
      <c r="C646" s="116" t="s">
        <v>8</v>
      </c>
      <c r="D646" s="110" t="s">
        <v>32</v>
      </c>
      <c r="F646" s="117">
        <v>6.99</v>
      </c>
      <c r="N646" s="110"/>
      <c r="O646" s="110"/>
    </row>
    <row r="647" spans="2:15" x14ac:dyDescent="0.3">
      <c r="B647" s="112">
        <v>43593</v>
      </c>
      <c r="C647" s="116" t="s">
        <v>566</v>
      </c>
      <c r="D647" s="110" t="s">
        <v>32</v>
      </c>
      <c r="F647" s="117">
        <v>3.68</v>
      </c>
      <c r="N647" s="110"/>
      <c r="O647" s="110"/>
    </row>
    <row r="648" spans="2:15" x14ac:dyDescent="0.3">
      <c r="B648" s="112">
        <v>43593</v>
      </c>
      <c r="C648" s="116" t="s">
        <v>8</v>
      </c>
      <c r="D648" s="110" t="s">
        <v>32</v>
      </c>
      <c r="F648" s="117">
        <v>5.91</v>
      </c>
      <c r="N648" s="110"/>
      <c r="O648" s="110"/>
    </row>
    <row r="649" spans="2:15" x14ac:dyDescent="0.3">
      <c r="B649" s="112">
        <v>43593</v>
      </c>
      <c r="C649" s="116" t="s">
        <v>505</v>
      </c>
      <c r="D649" s="110" t="s">
        <v>32</v>
      </c>
      <c r="F649" s="117">
        <v>9.1300000000000008</v>
      </c>
      <c r="N649" s="110"/>
      <c r="O649" s="110"/>
    </row>
    <row r="650" spans="2:15" x14ac:dyDescent="0.3">
      <c r="B650" s="112">
        <v>43593</v>
      </c>
      <c r="C650" s="116" t="s">
        <v>566</v>
      </c>
      <c r="D650" s="110" t="s">
        <v>32</v>
      </c>
      <c r="F650" s="117">
        <v>15.55</v>
      </c>
      <c r="N650" s="110"/>
      <c r="O650" s="110"/>
    </row>
    <row r="651" spans="2:15" x14ac:dyDescent="0.3">
      <c r="B651" s="112">
        <v>43593</v>
      </c>
      <c r="C651" s="116" t="s">
        <v>83</v>
      </c>
      <c r="D651" s="110" t="s">
        <v>32</v>
      </c>
      <c r="F651" s="117">
        <v>40</v>
      </c>
      <c r="N651" s="110"/>
      <c r="O651" s="110"/>
    </row>
    <row r="652" spans="2:15" x14ac:dyDescent="0.3">
      <c r="B652" s="112">
        <v>43594</v>
      </c>
      <c r="C652" s="116" t="s">
        <v>37</v>
      </c>
      <c r="D652" s="110" t="s">
        <v>32</v>
      </c>
      <c r="F652" s="117">
        <v>23.95</v>
      </c>
      <c r="N652" s="110"/>
      <c r="O652" s="110"/>
    </row>
    <row r="653" spans="2:15" x14ac:dyDescent="0.3">
      <c r="B653" s="112">
        <v>43594</v>
      </c>
      <c r="C653" s="116" t="s">
        <v>759</v>
      </c>
      <c r="D653" s="110" t="s">
        <v>32</v>
      </c>
      <c r="F653" s="117">
        <v>18.57</v>
      </c>
      <c r="N653" s="110"/>
      <c r="O653" s="110"/>
    </row>
    <row r="654" spans="2:15" x14ac:dyDescent="0.3">
      <c r="B654" s="112">
        <v>43594</v>
      </c>
      <c r="C654" s="116" t="s">
        <v>505</v>
      </c>
      <c r="D654" s="110" t="s">
        <v>32</v>
      </c>
      <c r="F654" s="117">
        <v>13.06</v>
      </c>
      <c r="N654" s="110"/>
      <c r="O654" s="110"/>
    </row>
    <row r="655" spans="2:15" x14ac:dyDescent="0.3">
      <c r="B655" s="112">
        <v>43594</v>
      </c>
      <c r="C655" s="116" t="s">
        <v>40</v>
      </c>
      <c r="D655" s="110" t="s">
        <v>32</v>
      </c>
      <c r="F655" s="117">
        <v>27.75</v>
      </c>
      <c r="N655" s="110"/>
      <c r="O655" s="110"/>
    </row>
    <row r="656" spans="2:15" x14ac:dyDescent="0.3">
      <c r="B656" s="112">
        <v>43595</v>
      </c>
      <c r="C656" s="116" t="s">
        <v>8</v>
      </c>
      <c r="D656" s="110" t="s">
        <v>32</v>
      </c>
      <c r="F656" s="117">
        <v>9.1300000000000008</v>
      </c>
      <c r="N656" s="110"/>
      <c r="O656" s="110"/>
    </row>
    <row r="657" spans="1:15" x14ac:dyDescent="0.3">
      <c r="B657" s="112">
        <v>43595</v>
      </c>
      <c r="C657" s="116" t="s">
        <v>7</v>
      </c>
      <c r="D657" s="110" t="s">
        <v>32</v>
      </c>
      <c r="F657" s="117">
        <v>8.67</v>
      </c>
      <c r="N657" s="110"/>
      <c r="O657" s="110"/>
    </row>
    <row r="658" spans="1:15" x14ac:dyDescent="0.3">
      <c r="B658" s="112">
        <v>43595</v>
      </c>
      <c r="C658" s="116" t="s">
        <v>150</v>
      </c>
      <c r="D658" s="110" t="s">
        <v>32</v>
      </c>
      <c r="F658" s="117">
        <v>15.48</v>
      </c>
      <c r="N658" s="110"/>
      <c r="O658" s="110"/>
    </row>
    <row r="659" spans="1:15" x14ac:dyDescent="0.3">
      <c r="B659" s="112">
        <v>43595</v>
      </c>
      <c r="C659" s="116" t="s">
        <v>505</v>
      </c>
      <c r="D659" s="110" t="s">
        <v>32</v>
      </c>
      <c r="F659" s="117">
        <v>6.53</v>
      </c>
      <c r="N659" s="110"/>
      <c r="O659" s="110"/>
    </row>
    <row r="660" spans="1:15" x14ac:dyDescent="0.3">
      <c r="B660" s="112">
        <v>43595</v>
      </c>
      <c r="C660" s="116" t="s">
        <v>763</v>
      </c>
      <c r="D660" s="110" t="s">
        <v>32</v>
      </c>
      <c r="F660" s="117">
        <v>4.9800000000000004</v>
      </c>
      <c r="N660" s="110"/>
      <c r="O660" s="110"/>
    </row>
    <row r="661" spans="1:15" x14ac:dyDescent="0.3">
      <c r="A661" s="249" t="s">
        <v>856</v>
      </c>
      <c r="B661" s="112">
        <v>43595</v>
      </c>
      <c r="C661" s="116" t="s">
        <v>505</v>
      </c>
      <c r="D661" s="110" t="s">
        <v>32</v>
      </c>
      <c r="F661" s="117">
        <v>25</v>
      </c>
      <c r="N661" s="110"/>
      <c r="O661" s="110"/>
    </row>
    <row r="662" spans="1:15" x14ac:dyDescent="0.3">
      <c r="B662" s="112">
        <v>43596</v>
      </c>
      <c r="C662" s="116" t="s">
        <v>505</v>
      </c>
      <c r="D662" s="110" t="s">
        <v>32</v>
      </c>
      <c r="F662" s="117">
        <v>15.02</v>
      </c>
      <c r="N662" s="110"/>
      <c r="O662" s="110"/>
    </row>
    <row r="663" spans="1:15" x14ac:dyDescent="0.3">
      <c r="B663" s="112">
        <v>43596</v>
      </c>
      <c r="C663" s="116" t="s">
        <v>8</v>
      </c>
      <c r="D663" s="110" t="s">
        <v>32</v>
      </c>
      <c r="F663" s="117">
        <v>9.81</v>
      </c>
      <c r="N663" s="110"/>
      <c r="O663" s="110"/>
    </row>
    <row r="664" spans="1:15" x14ac:dyDescent="0.3">
      <c r="B664" s="112">
        <v>43596</v>
      </c>
      <c r="C664" s="116" t="s">
        <v>867</v>
      </c>
      <c r="D664" s="110" t="s">
        <v>32</v>
      </c>
      <c r="F664" s="117">
        <v>25.72</v>
      </c>
      <c r="N664" s="110"/>
      <c r="O664" s="110"/>
    </row>
    <row r="665" spans="1:15" x14ac:dyDescent="0.3">
      <c r="A665" s="115">
        <v>1355</v>
      </c>
      <c r="B665" s="112">
        <v>43596</v>
      </c>
      <c r="C665" s="116" t="s">
        <v>380</v>
      </c>
      <c r="D665" s="110" t="s">
        <v>32</v>
      </c>
      <c r="F665" s="117">
        <v>10</v>
      </c>
      <c r="N665" s="110"/>
      <c r="O665" s="110"/>
    </row>
    <row r="666" spans="1:15" x14ac:dyDescent="0.3">
      <c r="B666" s="112">
        <v>43597</v>
      </c>
      <c r="C666" s="116" t="s">
        <v>505</v>
      </c>
      <c r="D666" s="110" t="s">
        <v>32</v>
      </c>
      <c r="F666" s="117">
        <v>13.06</v>
      </c>
      <c r="N666" s="110"/>
      <c r="O666" s="110"/>
    </row>
    <row r="667" spans="1:15" x14ac:dyDescent="0.3">
      <c r="B667" s="112">
        <v>43597</v>
      </c>
      <c r="C667" s="116" t="s">
        <v>330</v>
      </c>
      <c r="D667" s="110" t="s">
        <v>32</v>
      </c>
      <c r="F667" s="117">
        <v>19.89</v>
      </c>
      <c r="N667" s="110"/>
      <c r="O667" s="110"/>
    </row>
    <row r="668" spans="1:15" x14ac:dyDescent="0.3">
      <c r="B668" s="112">
        <v>43598</v>
      </c>
      <c r="C668" s="116" t="s">
        <v>40</v>
      </c>
      <c r="D668" s="110" t="s">
        <v>32</v>
      </c>
      <c r="F668" s="117">
        <v>13.87</v>
      </c>
      <c r="N668" s="110"/>
      <c r="O668" s="110"/>
    </row>
    <row r="669" spans="1:15" x14ac:dyDescent="0.3">
      <c r="B669" s="112">
        <v>43598</v>
      </c>
      <c r="C669" s="116" t="s">
        <v>92</v>
      </c>
      <c r="D669" s="110" t="s">
        <v>32</v>
      </c>
      <c r="F669" s="117">
        <v>42.01</v>
      </c>
      <c r="N669" s="110"/>
      <c r="O669" s="110"/>
    </row>
    <row r="670" spans="1:15" x14ac:dyDescent="0.3">
      <c r="B670" s="112">
        <v>43598</v>
      </c>
      <c r="C670" s="116" t="s">
        <v>8</v>
      </c>
      <c r="D670" s="110" t="s">
        <v>32</v>
      </c>
      <c r="F670" s="117">
        <v>5.78</v>
      </c>
      <c r="N670" s="110"/>
      <c r="O670" s="110"/>
    </row>
    <row r="671" spans="1:15" x14ac:dyDescent="0.3">
      <c r="B671" s="112">
        <v>43598</v>
      </c>
      <c r="C671" s="116" t="s">
        <v>21</v>
      </c>
      <c r="D671" s="258" t="s">
        <v>32</v>
      </c>
      <c r="E671" s="254"/>
      <c r="F671" s="255">
        <v>27.5</v>
      </c>
      <c r="N671" s="110"/>
      <c r="O671" s="110"/>
    </row>
    <row r="672" spans="1:15" x14ac:dyDescent="0.3">
      <c r="B672" s="112">
        <v>43598</v>
      </c>
      <c r="C672" s="116" t="s">
        <v>505</v>
      </c>
      <c r="D672" s="259" t="s">
        <v>32</v>
      </c>
      <c r="E672" s="256"/>
      <c r="F672" s="257">
        <v>13.06</v>
      </c>
      <c r="N672" s="110"/>
      <c r="O672" s="110"/>
    </row>
    <row r="673" spans="1:15" x14ac:dyDescent="0.3">
      <c r="B673" s="112">
        <v>43598</v>
      </c>
      <c r="C673" s="116" t="s">
        <v>538</v>
      </c>
      <c r="D673" s="110" t="s">
        <v>32</v>
      </c>
      <c r="F673" s="117">
        <v>23.49</v>
      </c>
      <c r="N673" s="110"/>
      <c r="O673" s="110"/>
    </row>
    <row r="674" spans="1:15" x14ac:dyDescent="0.3">
      <c r="A674" s="115" t="s">
        <v>427</v>
      </c>
      <c r="B674" s="112">
        <v>43599</v>
      </c>
      <c r="C674" s="116" t="s">
        <v>144</v>
      </c>
      <c r="D674" s="110" t="s">
        <v>32</v>
      </c>
      <c r="F674" s="117">
        <v>3</v>
      </c>
      <c r="N674" s="110"/>
      <c r="O674" s="110"/>
    </row>
    <row r="675" spans="1:15" x14ac:dyDescent="0.3">
      <c r="B675" s="112">
        <v>43599</v>
      </c>
      <c r="C675" s="116" t="s">
        <v>21</v>
      </c>
      <c r="D675" s="110" t="s">
        <v>32</v>
      </c>
      <c r="F675" s="117">
        <v>37.840000000000003</v>
      </c>
      <c r="N675" s="110"/>
      <c r="O675" s="110"/>
    </row>
    <row r="676" spans="1:15" x14ac:dyDescent="0.3">
      <c r="B676" s="112">
        <v>43599</v>
      </c>
      <c r="C676" s="116" t="s">
        <v>83</v>
      </c>
      <c r="D676" s="110" t="s">
        <v>32</v>
      </c>
      <c r="F676" s="117">
        <v>23.75</v>
      </c>
      <c r="N676" s="110"/>
      <c r="O676" s="110"/>
    </row>
    <row r="677" spans="1:15" x14ac:dyDescent="0.3">
      <c r="B677" s="112">
        <v>43600</v>
      </c>
      <c r="C677" s="116" t="s">
        <v>619</v>
      </c>
      <c r="D677" s="110" t="s">
        <v>32</v>
      </c>
      <c r="F677" s="117">
        <v>99.92</v>
      </c>
      <c r="N677" s="110"/>
      <c r="O677" s="110"/>
    </row>
    <row r="678" spans="1:15" x14ac:dyDescent="0.3">
      <c r="B678" s="112">
        <v>43600</v>
      </c>
      <c r="C678" s="116" t="s">
        <v>704</v>
      </c>
      <c r="D678" s="110" t="s">
        <v>32</v>
      </c>
      <c r="F678" s="117">
        <v>200.69</v>
      </c>
      <c r="N678" s="110"/>
      <c r="O678" s="110"/>
    </row>
    <row r="679" spans="1:15" x14ac:dyDescent="0.3">
      <c r="B679" s="112">
        <v>43600</v>
      </c>
      <c r="C679" s="116" t="s">
        <v>809</v>
      </c>
      <c r="D679" s="110" t="s">
        <v>32</v>
      </c>
      <c r="F679" s="117">
        <v>41.95</v>
      </c>
      <c r="N679" s="110"/>
      <c r="O679" s="110"/>
    </row>
    <row r="680" spans="1:15" x14ac:dyDescent="0.3">
      <c r="B680" s="112">
        <v>43600</v>
      </c>
      <c r="C680" s="116" t="s">
        <v>37</v>
      </c>
      <c r="D680" s="110" t="s">
        <v>32</v>
      </c>
      <c r="F680" s="117">
        <v>25.51</v>
      </c>
      <c r="N680" s="110"/>
      <c r="O680" s="110"/>
    </row>
    <row r="681" spans="1:15" x14ac:dyDescent="0.3">
      <c r="B681" s="112">
        <v>43600</v>
      </c>
      <c r="C681" s="116" t="s">
        <v>146</v>
      </c>
      <c r="D681" s="110" t="s">
        <v>32</v>
      </c>
      <c r="E681" s="117">
        <v>831.3</v>
      </c>
      <c r="N681" s="110"/>
      <c r="O681" s="110"/>
    </row>
    <row r="682" spans="1:15" ht="14.4" x14ac:dyDescent="0.3">
      <c r="B682" s="112">
        <v>43600</v>
      </c>
      <c r="C682" s="116" t="s">
        <v>46</v>
      </c>
      <c r="D682" s="110" t="s">
        <v>32</v>
      </c>
      <c r="F682" s="117">
        <v>100</v>
      </c>
      <c r="G682">
        <v>54721</v>
      </c>
      <c r="N682" s="110"/>
      <c r="O682" s="110"/>
    </row>
    <row r="683" spans="1:15" ht="15" x14ac:dyDescent="0.35">
      <c r="B683" s="112">
        <v>43600</v>
      </c>
      <c r="C683" s="117" t="s">
        <v>868</v>
      </c>
      <c r="D683" s="110" t="s">
        <v>32</v>
      </c>
      <c r="F683" s="117">
        <v>100</v>
      </c>
      <c r="N683" s="110"/>
      <c r="O683" s="110"/>
    </row>
    <row r="684" spans="1:15" x14ac:dyDescent="0.3">
      <c r="B684" s="112">
        <v>43600</v>
      </c>
      <c r="C684" s="116" t="s">
        <v>869</v>
      </c>
      <c r="D684" s="110" t="s">
        <v>32</v>
      </c>
      <c r="F684" s="117">
        <v>5</v>
      </c>
      <c r="N684" s="110"/>
      <c r="O684" s="110"/>
    </row>
    <row r="685" spans="1:15" x14ac:dyDescent="0.3">
      <c r="B685" s="112">
        <v>43600</v>
      </c>
      <c r="C685" s="116" t="s">
        <v>505</v>
      </c>
      <c r="D685" s="110" t="s">
        <v>32</v>
      </c>
      <c r="F685" s="117">
        <v>13.06</v>
      </c>
      <c r="N685" s="110"/>
      <c r="O685" s="110"/>
    </row>
    <row r="686" spans="1:15" x14ac:dyDescent="0.3">
      <c r="B686" s="112">
        <v>43601</v>
      </c>
      <c r="C686" s="116" t="s">
        <v>31</v>
      </c>
      <c r="D686" s="110" t="s">
        <v>32</v>
      </c>
      <c r="E686" s="117">
        <v>2159.9899999999998</v>
      </c>
      <c r="N686" s="110"/>
      <c r="O686" s="110"/>
    </row>
    <row r="687" spans="1:15" x14ac:dyDescent="0.3">
      <c r="B687" s="112">
        <v>43601</v>
      </c>
      <c r="C687" s="116" t="s">
        <v>40</v>
      </c>
      <c r="D687" s="110" t="s">
        <v>32</v>
      </c>
      <c r="F687" s="117">
        <v>36.04</v>
      </c>
      <c r="N687" s="110"/>
      <c r="O687" s="110"/>
    </row>
    <row r="688" spans="1:15" x14ac:dyDescent="0.3">
      <c r="B688" s="112">
        <v>43601</v>
      </c>
      <c r="C688" s="116" t="s">
        <v>505</v>
      </c>
      <c r="D688" s="110" t="s">
        <v>32</v>
      </c>
      <c r="F688" s="117">
        <v>16.760000000000002</v>
      </c>
      <c r="N688" s="110"/>
      <c r="O688" s="110"/>
    </row>
    <row r="689" spans="2:15" x14ac:dyDescent="0.3">
      <c r="B689" s="112">
        <v>43601</v>
      </c>
      <c r="C689" s="116" t="s">
        <v>505</v>
      </c>
      <c r="D689" s="110" t="s">
        <v>32</v>
      </c>
      <c r="F689" s="117">
        <v>11.64</v>
      </c>
      <c r="N689" s="110"/>
      <c r="O689" s="110"/>
    </row>
    <row r="690" spans="2:15" x14ac:dyDescent="0.3">
      <c r="B690" s="112">
        <v>43602</v>
      </c>
      <c r="C690" s="116" t="s">
        <v>7</v>
      </c>
      <c r="D690" s="110" t="s">
        <v>32</v>
      </c>
      <c r="F690" s="117">
        <v>8.67</v>
      </c>
      <c r="N690" s="110"/>
      <c r="O690" s="110"/>
    </row>
    <row r="691" spans="2:15" x14ac:dyDescent="0.3">
      <c r="B691" s="112">
        <v>43602</v>
      </c>
      <c r="C691" s="116" t="s">
        <v>150</v>
      </c>
      <c r="D691" s="110" t="s">
        <v>32</v>
      </c>
      <c r="F691" s="117">
        <v>16.57</v>
      </c>
      <c r="N691" s="110"/>
      <c r="O691" s="110"/>
    </row>
    <row r="692" spans="2:15" x14ac:dyDescent="0.3">
      <c r="B692" s="112">
        <v>43602</v>
      </c>
      <c r="C692" s="116" t="s">
        <v>505</v>
      </c>
      <c r="D692" s="110" t="s">
        <v>32</v>
      </c>
      <c r="F692" s="117">
        <v>8.7100000000000009</v>
      </c>
      <c r="N692" s="110"/>
      <c r="O692" s="110"/>
    </row>
    <row r="693" spans="2:15" x14ac:dyDescent="0.3">
      <c r="B693" s="112">
        <v>43602</v>
      </c>
      <c r="C693" s="116" t="s">
        <v>763</v>
      </c>
      <c r="D693" s="110" t="s">
        <v>32</v>
      </c>
      <c r="F693" s="117">
        <v>10</v>
      </c>
      <c r="N693" s="110"/>
      <c r="O693" s="110"/>
    </row>
    <row r="694" spans="2:15" x14ac:dyDescent="0.3">
      <c r="B694" s="112">
        <v>43602</v>
      </c>
      <c r="C694" s="116" t="s">
        <v>763</v>
      </c>
      <c r="D694" s="110" t="s">
        <v>32</v>
      </c>
      <c r="F694" s="117">
        <v>9.99</v>
      </c>
      <c r="N694" s="110"/>
      <c r="O694" s="110"/>
    </row>
    <row r="695" spans="2:15" x14ac:dyDescent="0.3">
      <c r="B695" s="112">
        <v>43602</v>
      </c>
      <c r="C695" s="116" t="s">
        <v>8</v>
      </c>
      <c r="D695" s="110" t="s">
        <v>32</v>
      </c>
      <c r="F695" s="117">
        <v>2.89</v>
      </c>
      <c r="N695" s="110"/>
      <c r="O695" s="110"/>
    </row>
    <row r="696" spans="2:15" x14ac:dyDescent="0.3">
      <c r="B696" s="112">
        <v>43602</v>
      </c>
      <c r="C696" s="116" t="s">
        <v>7</v>
      </c>
      <c r="D696" s="110" t="s">
        <v>32</v>
      </c>
      <c r="F696" s="117">
        <v>25.78</v>
      </c>
      <c r="N696" s="110"/>
      <c r="O696" s="110"/>
    </row>
    <row r="697" spans="2:15" x14ac:dyDescent="0.3">
      <c r="B697" s="112">
        <v>43603</v>
      </c>
      <c r="C697" s="116" t="s">
        <v>8</v>
      </c>
      <c r="D697" s="110" t="s">
        <v>32</v>
      </c>
      <c r="F697" s="117">
        <v>19.79</v>
      </c>
      <c r="N697" s="110"/>
      <c r="O697" s="110"/>
    </row>
    <row r="698" spans="2:15" x14ac:dyDescent="0.3">
      <c r="B698" s="112">
        <v>43603</v>
      </c>
      <c r="C698" s="116" t="s">
        <v>72</v>
      </c>
      <c r="D698" s="110" t="s">
        <v>32</v>
      </c>
      <c r="F698" s="117">
        <v>24.95</v>
      </c>
      <c r="N698" s="110"/>
      <c r="O698" s="110"/>
    </row>
    <row r="699" spans="2:15" x14ac:dyDescent="0.3">
      <c r="B699" s="112">
        <v>43603</v>
      </c>
      <c r="C699" s="116" t="s">
        <v>72</v>
      </c>
      <c r="D699" s="110" t="s">
        <v>32</v>
      </c>
      <c r="F699" s="117">
        <v>67.75</v>
      </c>
      <c r="N699" s="110"/>
      <c r="O699" s="110"/>
    </row>
    <row r="700" spans="2:15" x14ac:dyDescent="0.3">
      <c r="B700" s="112">
        <v>43603</v>
      </c>
      <c r="C700" s="116" t="s">
        <v>21</v>
      </c>
      <c r="D700" s="110" t="s">
        <v>32</v>
      </c>
      <c r="F700" s="117">
        <v>7.55</v>
      </c>
      <c r="N700" s="110"/>
      <c r="O700" s="110"/>
    </row>
    <row r="701" spans="2:15" x14ac:dyDescent="0.3">
      <c r="B701" s="112">
        <v>43603</v>
      </c>
      <c r="C701" s="116" t="s">
        <v>759</v>
      </c>
      <c r="D701" s="110" t="s">
        <v>32</v>
      </c>
      <c r="F701" s="117">
        <v>4.99</v>
      </c>
      <c r="N701" s="110"/>
      <c r="O701" s="110"/>
    </row>
    <row r="702" spans="2:15" x14ac:dyDescent="0.3">
      <c r="B702" s="112">
        <v>43603</v>
      </c>
      <c r="C702" s="116" t="s">
        <v>870</v>
      </c>
      <c r="D702" s="110" t="s">
        <v>32</v>
      </c>
      <c r="F702" s="117">
        <v>17.489999999999998</v>
      </c>
      <c r="N702" s="110"/>
      <c r="O702" s="110"/>
    </row>
    <row r="703" spans="2:15" x14ac:dyDescent="0.3">
      <c r="B703" s="112">
        <v>43603</v>
      </c>
      <c r="C703" s="116" t="s">
        <v>429</v>
      </c>
      <c r="D703" s="110" t="s">
        <v>32</v>
      </c>
      <c r="F703" s="117">
        <v>48.32</v>
      </c>
      <c r="N703" s="110"/>
      <c r="O703" s="110"/>
    </row>
    <row r="704" spans="2:15" x14ac:dyDescent="0.3">
      <c r="B704" s="112">
        <v>43603</v>
      </c>
      <c r="C704" s="116" t="s">
        <v>505</v>
      </c>
      <c r="D704" s="110" t="s">
        <v>32</v>
      </c>
      <c r="F704" s="117">
        <v>11.64</v>
      </c>
      <c r="N704" s="110"/>
      <c r="O704" s="110"/>
    </row>
    <row r="705" spans="2:15" x14ac:dyDescent="0.3">
      <c r="B705" s="112">
        <v>43603</v>
      </c>
      <c r="C705" s="116" t="s">
        <v>505</v>
      </c>
      <c r="D705" s="110" t="s">
        <v>32</v>
      </c>
      <c r="F705" s="117">
        <v>8.3800000000000008</v>
      </c>
      <c r="N705" s="110"/>
      <c r="O705" s="110"/>
    </row>
    <row r="706" spans="2:15" x14ac:dyDescent="0.3">
      <c r="B706" s="112">
        <v>43603</v>
      </c>
      <c r="C706" s="116" t="s">
        <v>871</v>
      </c>
      <c r="D706" s="110" t="s">
        <v>32</v>
      </c>
      <c r="F706" s="117">
        <v>69</v>
      </c>
      <c r="N706" s="110"/>
      <c r="O706" s="110"/>
    </row>
    <row r="707" spans="2:15" x14ac:dyDescent="0.3">
      <c r="B707" s="112">
        <v>43603</v>
      </c>
      <c r="C707" s="116" t="s">
        <v>148</v>
      </c>
      <c r="D707" s="110" t="s">
        <v>32</v>
      </c>
      <c r="F707" s="117">
        <v>43.45</v>
      </c>
      <c r="N707" s="110"/>
      <c r="O707" s="110"/>
    </row>
    <row r="708" spans="2:15" x14ac:dyDescent="0.3">
      <c r="B708" s="112">
        <v>43603</v>
      </c>
      <c r="C708" s="116" t="s">
        <v>40</v>
      </c>
      <c r="D708" s="110" t="s">
        <v>32</v>
      </c>
      <c r="F708" s="117">
        <v>19.18</v>
      </c>
      <c r="N708" s="110"/>
      <c r="O708" s="110"/>
    </row>
    <row r="709" spans="2:15" x14ac:dyDescent="0.3">
      <c r="B709" s="112">
        <v>43605</v>
      </c>
      <c r="C709" s="116" t="s">
        <v>8</v>
      </c>
      <c r="D709" s="110" t="s">
        <v>32</v>
      </c>
      <c r="F709" s="117">
        <v>8.7200000000000006</v>
      </c>
      <c r="N709" s="110"/>
      <c r="O709" s="110"/>
    </row>
    <row r="710" spans="2:15" x14ac:dyDescent="0.3">
      <c r="B710" s="112">
        <v>43605</v>
      </c>
      <c r="C710" s="116" t="s">
        <v>505</v>
      </c>
      <c r="D710" s="110" t="s">
        <v>32</v>
      </c>
      <c r="F710" s="117">
        <v>14.58</v>
      </c>
      <c r="N710" s="110"/>
      <c r="O710" s="110"/>
    </row>
    <row r="711" spans="2:15" x14ac:dyDescent="0.3">
      <c r="B711" s="112">
        <v>43605</v>
      </c>
      <c r="C711" s="116" t="s">
        <v>37</v>
      </c>
      <c r="D711" s="110" t="s">
        <v>32</v>
      </c>
      <c r="F711" s="117">
        <v>37.119999999999997</v>
      </c>
      <c r="N711" s="110"/>
      <c r="O711" s="110"/>
    </row>
    <row r="712" spans="2:15" x14ac:dyDescent="0.3">
      <c r="B712" s="112">
        <v>43605</v>
      </c>
      <c r="C712" s="116" t="s">
        <v>8</v>
      </c>
      <c r="D712" s="110" t="s">
        <v>32</v>
      </c>
      <c r="F712" s="117">
        <v>3.24</v>
      </c>
      <c r="N712" s="110"/>
      <c r="O712" s="110"/>
    </row>
    <row r="713" spans="2:15" x14ac:dyDescent="0.3">
      <c r="B713" s="112">
        <v>43605</v>
      </c>
      <c r="C713" s="116" t="s">
        <v>40</v>
      </c>
      <c r="D713" s="110" t="s">
        <v>32</v>
      </c>
      <c r="F713" s="117">
        <v>42.42</v>
      </c>
      <c r="N713" s="110"/>
      <c r="O713" s="110"/>
    </row>
    <row r="714" spans="2:15" x14ac:dyDescent="0.3">
      <c r="B714" s="112">
        <v>43606</v>
      </c>
      <c r="C714" s="116" t="s">
        <v>380</v>
      </c>
      <c r="D714" s="110" t="s">
        <v>32</v>
      </c>
      <c r="F714" s="117">
        <v>15.98</v>
      </c>
      <c r="N714" s="110"/>
      <c r="O714" s="110"/>
    </row>
    <row r="715" spans="2:15" x14ac:dyDescent="0.3">
      <c r="B715" s="112">
        <v>43606</v>
      </c>
      <c r="C715" s="116" t="s">
        <v>872</v>
      </c>
      <c r="D715" s="110" t="s">
        <v>32</v>
      </c>
      <c r="F715" s="117">
        <v>15</v>
      </c>
      <c r="N715" s="110"/>
      <c r="O715" s="110"/>
    </row>
    <row r="716" spans="2:15" x14ac:dyDescent="0.3">
      <c r="B716" s="112">
        <v>43606</v>
      </c>
      <c r="C716" s="116" t="s">
        <v>40</v>
      </c>
      <c r="D716" s="110" t="s">
        <v>32</v>
      </c>
      <c r="F716" s="117">
        <v>141.25</v>
      </c>
      <c r="N716" s="110"/>
      <c r="O716" s="110"/>
    </row>
    <row r="717" spans="2:15" x14ac:dyDescent="0.3">
      <c r="B717" s="112">
        <v>43606</v>
      </c>
      <c r="C717" s="116" t="s">
        <v>505</v>
      </c>
      <c r="D717" s="110" t="s">
        <v>32</v>
      </c>
      <c r="F717" s="117">
        <v>2.5</v>
      </c>
      <c r="N717" s="110"/>
      <c r="O717" s="110"/>
    </row>
    <row r="718" spans="2:15" x14ac:dyDescent="0.3">
      <c r="B718" s="112">
        <v>43606</v>
      </c>
      <c r="C718" s="116" t="s">
        <v>505</v>
      </c>
      <c r="D718" s="110" t="s">
        <v>32</v>
      </c>
      <c r="F718" s="117">
        <v>22.86</v>
      </c>
      <c r="N718" s="110"/>
      <c r="O718" s="110"/>
    </row>
    <row r="719" spans="2:15" x14ac:dyDescent="0.3">
      <c r="B719" s="112">
        <v>43606</v>
      </c>
      <c r="C719" s="116" t="s">
        <v>8</v>
      </c>
      <c r="D719" s="110" t="s">
        <v>32</v>
      </c>
      <c r="F719" s="117">
        <v>16.45</v>
      </c>
      <c r="N719" s="110"/>
      <c r="O719" s="110"/>
    </row>
    <row r="720" spans="2:15" x14ac:dyDescent="0.3">
      <c r="B720" s="112">
        <v>43606</v>
      </c>
      <c r="C720" s="116" t="s">
        <v>21</v>
      </c>
      <c r="D720" s="110" t="s">
        <v>32</v>
      </c>
      <c r="F720" s="117">
        <v>58.85</v>
      </c>
      <c r="N720" s="110"/>
      <c r="O720" s="110"/>
    </row>
    <row r="721" spans="2:15" x14ac:dyDescent="0.3">
      <c r="B721" s="112">
        <v>43606</v>
      </c>
      <c r="C721" s="116" t="s">
        <v>763</v>
      </c>
      <c r="D721" s="110" t="s">
        <v>32</v>
      </c>
      <c r="F721" s="117">
        <v>10</v>
      </c>
      <c r="N721" s="110"/>
      <c r="O721" s="110"/>
    </row>
    <row r="722" spans="2:15" x14ac:dyDescent="0.3">
      <c r="B722" s="112">
        <v>43606</v>
      </c>
      <c r="C722" s="116" t="s">
        <v>763</v>
      </c>
      <c r="D722" s="110" t="s">
        <v>32</v>
      </c>
      <c r="F722" s="117">
        <v>10</v>
      </c>
      <c r="N722" s="110"/>
      <c r="O722" s="110"/>
    </row>
    <row r="723" spans="2:15" x14ac:dyDescent="0.3">
      <c r="B723" s="112">
        <v>43607</v>
      </c>
      <c r="C723" s="116" t="s">
        <v>148</v>
      </c>
      <c r="D723" s="110" t="s">
        <v>32</v>
      </c>
      <c r="F723" s="117">
        <v>58.94</v>
      </c>
      <c r="N723" s="110"/>
      <c r="O723" s="110"/>
    </row>
    <row r="724" spans="2:15" x14ac:dyDescent="0.3">
      <c r="B724" s="112">
        <v>43607</v>
      </c>
      <c r="C724" s="116" t="s">
        <v>505</v>
      </c>
      <c r="D724" s="110" t="s">
        <v>32</v>
      </c>
      <c r="F724" s="117">
        <v>14.13</v>
      </c>
      <c r="N724" s="110"/>
      <c r="O724" s="110"/>
    </row>
    <row r="725" spans="2:15" x14ac:dyDescent="0.3">
      <c r="B725" s="112">
        <v>43607</v>
      </c>
      <c r="C725" s="116" t="s">
        <v>21</v>
      </c>
      <c r="D725" s="110" t="s">
        <v>32</v>
      </c>
      <c r="F725" s="117">
        <v>24.85</v>
      </c>
      <c r="N725" s="110"/>
      <c r="O725" s="110"/>
    </row>
    <row r="726" spans="2:15" x14ac:dyDescent="0.3">
      <c r="B726" s="112">
        <v>43607</v>
      </c>
      <c r="C726" s="116" t="s">
        <v>152</v>
      </c>
      <c r="D726" s="110" t="s">
        <v>32</v>
      </c>
      <c r="F726" s="117">
        <v>25.27</v>
      </c>
      <c r="N726" s="110"/>
      <c r="O726" s="110"/>
    </row>
    <row r="727" spans="2:15" x14ac:dyDescent="0.3">
      <c r="B727" s="112">
        <v>43608</v>
      </c>
      <c r="C727" s="116" t="s">
        <v>505</v>
      </c>
      <c r="D727" s="110" t="s">
        <v>32</v>
      </c>
      <c r="F727" s="117">
        <v>11.31</v>
      </c>
      <c r="N727" s="110"/>
      <c r="O727" s="110"/>
    </row>
    <row r="728" spans="2:15" x14ac:dyDescent="0.3">
      <c r="B728" s="112">
        <v>43608</v>
      </c>
      <c r="C728" s="116" t="s">
        <v>505</v>
      </c>
      <c r="D728" s="110" t="s">
        <v>32</v>
      </c>
      <c r="F728" s="117">
        <v>8.3800000000000008</v>
      </c>
      <c r="N728" s="110"/>
      <c r="O728" s="110"/>
    </row>
    <row r="729" spans="2:15" x14ac:dyDescent="0.3">
      <c r="B729" s="112">
        <v>43608</v>
      </c>
      <c r="C729" s="116" t="s">
        <v>505</v>
      </c>
      <c r="D729" s="110" t="s">
        <v>32</v>
      </c>
      <c r="F729" s="117">
        <v>25.03</v>
      </c>
      <c r="N729" s="110"/>
      <c r="O729" s="110"/>
    </row>
    <row r="730" spans="2:15" x14ac:dyDescent="0.3">
      <c r="B730" s="112">
        <v>43608</v>
      </c>
      <c r="C730" s="116" t="s">
        <v>8</v>
      </c>
      <c r="D730" s="110" t="s">
        <v>32</v>
      </c>
      <c r="F730" s="117">
        <v>4.1900000000000004</v>
      </c>
      <c r="N730" s="110"/>
      <c r="O730" s="110"/>
    </row>
    <row r="731" spans="2:15" x14ac:dyDescent="0.3">
      <c r="B731" s="112">
        <v>43608</v>
      </c>
      <c r="C731" s="116" t="s">
        <v>7</v>
      </c>
      <c r="D731" s="110" t="s">
        <v>32</v>
      </c>
      <c r="F731" s="117">
        <v>15.15</v>
      </c>
      <c r="N731" s="110"/>
      <c r="O731" s="110"/>
    </row>
    <row r="732" spans="2:15" x14ac:dyDescent="0.3">
      <c r="B732" s="112">
        <v>43609</v>
      </c>
      <c r="C732" s="116" t="s">
        <v>40</v>
      </c>
      <c r="D732" s="110" t="s">
        <v>32</v>
      </c>
      <c r="F732" s="117">
        <v>5</v>
      </c>
      <c r="N732" s="110"/>
      <c r="O732" s="110"/>
    </row>
    <row r="733" spans="2:15" x14ac:dyDescent="0.3">
      <c r="B733" s="112">
        <v>43609</v>
      </c>
      <c r="C733" s="116" t="s">
        <v>763</v>
      </c>
      <c r="D733" s="110" t="s">
        <v>32</v>
      </c>
      <c r="F733" s="117">
        <v>10</v>
      </c>
      <c r="N733" s="110"/>
      <c r="O733" s="110"/>
    </row>
    <row r="734" spans="2:15" x14ac:dyDescent="0.3">
      <c r="B734" s="112">
        <v>43609</v>
      </c>
      <c r="C734" s="116" t="s">
        <v>763</v>
      </c>
      <c r="D734" s="110" t="s">
        <v>32</v>
      </c>
      <c r="F734" s="117">
        <v>10</v>
      </c>
      <c r="N734" s="110"/>
      <c r="O734" s="110"/>
    </row>
    <row r="735" spans="2:15" x14ac:dyDescent="0.3">
      <c r="B735" s="112">
        <v>43609</v>
      </c>
      <c r="C735" s="116" t="s">
        <v>7</v>
      </c>
      <c r="D735" s="110" t="s">
        <v>32</v>
      </c>
      <c r="F735" s="117">
        <v>25.78</v>
      </c>
      <c r="N735" s="110"/>
      <c r="O735" s="110"/>
    </row>
    <row r="736" spans="2:15" x14ac:dyDescent="0.3">
      <c r="B736" s="112">
        <v>43609</v>
      </c>
      <c r="C736" s="116" t="s">
        <v>8</v>
      </c>
      <c r="D736" s="110" t="s">
        <v>32</v>
      </c>
      <c r="F736" s="117">
        <v>3.24</v>
      </c>
      <c r="N736" s="110"/>
      <c r="O736" s="110"/>
    </row>
    <row r="737" spans="1:15" x14ac:dyDescent="0.3">
      <c r="B737" s="112">
        <v>43610</v>
      </c>
      <c r="C737" s="116" t="s">
        <v>21</v>
      </c>
      <c r="D737" s="110" t="s">
        <v>32</v>
      </c>
      <c r="F737" s="117">
        <v>12</v>
      </c>
      <c r="N737" s="110"/>
      <c r="O737" s="110"/>
    </row>
    <row r="738" spans="1:15" x14ac:dyDescent="0.3">
      <c r="B738" s="112">
        <v>43610</v>
      </c>
      <c r="C738" s="116" t="s">
        <v>505</v>
      </c>
      <c r="D738" s="110" t="s">
        <v>32</v>
      </c>
      <c r="F738" s="117">
        <v>14.58</v>
      </c>
      <c r="N738" s="110"/>
      <c r="O738" s="110"/>
    </row>
    <row r="739" spans="1:15" x14ac:dyDescent="0.3">
      <c r="B739" s="112">
        <v>43610</v>
      </c>
      <c r="C739" s="116" t="s">
        <v>566</v>
      </c>
      <c r="D739" s="110" t="s">
        <v>32</v>
      </c>
      <c r="F739" s="117">
        <v>4.1900000000000004</v>
      </c>
      <c r="N739" s="110"/>
      <c r="O739" s="110"/>
    </row>
    <row r="740" spans="1:15" x14ac:dyDescent="0.3">
      <c r="B740" s="112">
        <v>43610</v>
      </c>
      <c r="C740" s="116" t="s">
        <v>93</v>
      </c>
      <c r="D740" s="110" t="s">
        <v>32</v>
      </c>
      <c r="F740" s="117">
        <v>120.39</v>
      </c>
      <c r="N740" s="110"/>
      <c r="O740" s="110"/>
    </row>
    <row r="741" spans="1:15" x14ac:dyDescent="0.3">
      <c r="B741" s="112">
        <v>43610</v>
      </c>
      <c r="C741" s="116" t="s">
        <v>8</v>
      </c>
      <c r="D741" s="110" t="s">
        <v>32</v>
      </c>
      <c r="F741" s="117">
        <v>5.78</v>
      </c>
      <c r="N741" s="110"/>
      <c r="O741" s="110"/>
    </row>
    <row r="742" spans="1:15" x14ac:dyDescent="0.3">
      <c r="B742" s="112">
        <v>43610</v>
      </c>
      <c r="C742" s="116" t="s">
        <v>794</v>
      </c>
      <c r="D742" s="110" t="s">
        <v>32</v>
      </c>
      <c r="F742" s="117">
        <v>23.07</v>
      </c>
      <c r="N742" s="110"/>
      <c r="O742" s="110"/>
    </row>
    <row r="743" spans="1:15" x14ac:dyDescent="0.3">
      <c r="B743" s="112">
        <v>43610</v>
      </c>
      <c r="C743" s="116" t="s">
        <v>794</v>
      </c>
      <c r="D743" s="110" t="s">
        <v>32</v>
      </c>
      <c r="F743" s="117">
        <v>63</v>
      </c>
      <c r="N743" s="110"/>
      <c r="O743" s="110"/>
    </row>
    <row r="744" spans="1:15" x14ac:dyDescent="0.3">
      <c r="B744" s="112">
        <v>43611</v>
      </c>
      <c r="C744" s="116" t="s">
        <v>742</v>
      </c>
      <c r="D744" s="110" t="s">
        <v>32</v>
      </c>
      <c r="F744" s="117">
        <v>43.19</v>
      </c>
      <c r="N744" s="110"/>
      <c r="O744" s="110"/>
    </row>
    <row r="745" spans="1:15" x14ac:dyDescent="0.3">
      <c r="B745" s="112">
        <v>43611</v>
      </c>
      <c r="C745" s="116" t="s">
        <v>8</v>
      </c>
      <c r="D745" s="110" t="s">
        <v>32</v>
      </c>
      <c r="F745" s="117">
        <v>5.78</v>
      </c>
      <c r="N745" s="110"/>
      <c r="O745" s="110"/>
    </row>
    <row r="746" spans="1:15" x14ac:dyDescent="0.3">
      <c r="B746" s="112">
        <v>43611</v>
      </c>
      <c r="C746" s="116" t="s">
        <v>505</v>
      </c>
      <c r="D746" s="110" t="s">
        <v>32</v>
      </c>
      <c r="F746" s="117">
        <v>7.83</v>
      </c>
      <c r="N746" s="110"/>
      <c r="O746" s="110"/>
    </row>
    <row r="747" spans="1:15" x14ac:dyDescent="0.3">
      <c r="B747" s="112">
        <v>43611</v>
      </c>
      <c r="C747" s="116" t="s">
        <v>21</v>
      </c>
      <c r="D747" s="110" t="s">
        <v>32</v>
      </c>
      <c r="F747" s="117">
        <v>9</v>
      </c>
      <c r="N747" s="110"/>
      <c r="O747" s="110"/>
    </row>
    <row r="748" spans="1:15" x14ac:dyDescent="0.3">
      <c r="A748" s="249" t="s">
        <v>856</v>
      </c>
      <c r="B748" s="112">
        <v>43611</v>
      </c>
      <c r="C748" s="116" t="s">
        <v>148</v>
      </c>
      <c r="D748" s="110" t="s">
        <v>32</v>
      </c>
      <c r="F748" s="117">
        <v>299.99</v>
      </c>
      <c r="N748" s="110"/>
      <c r="O748" s="110"/>
    </row>
    <row r="749" spans="1:15" x14ac:dyDescent="0.3">
      <c r="B749" s="112">
        <v>43612</v>
      </c>
      <c r="C749" s="116" t="s">
        <v>8</v>
      </c>
      <c r="D749" s="110" t="s">
        <v>32</v>
      </c>
      <c r="F749" s="117">
        <v>5.78</v>
      </c>
      <c r="N749" s="110"/>
      <c r="O749" s="110"/>
    </row>
    <row r="750" spans="1:15" x14ac:dyDescent="0.3">
      <c r="B750" s="112">
        <v>43612</v>
      </c>
      <c r="C750" s="116" t="s">
        <v>873</v>
      </c>
      <c r="D750" s="110" t="s">
        <v>32</v>
      </c>
      <c r="F750" s="117">
        <v>22.5</v>
      </c>
      <c r="N750" s="110"/>
      <c r="O750" s="110"/>
    </row>
    <row r="751" spans="1:15" x14ac:dyDescent="0.3">
      <c r="B751" s="112">
        <v>43612</v>
      </c>
      <c r="C751" s="116" t="s">
        <v>873</v>
      </c>
      <c r="D751" s="110" t="s">
        <v>32</v>
      </c>
      <c r="F751" s="247">
        <v>8.5</v>
      </c>
      <c r="N751" s="110"/>
      <c r="O751" s="110"/>
    </row>
    <row r="752" spans="1:15" x14ac:dyDescent="0.3">
      <c r="B752" s="112">
        <v>43612</v>
      </c>
      <c r="C752" s="116" t="s">
        <v>40</v>
      </c>
      <c r="D752" s="110" t="s">
        <v>32</v>
      </c>
      <c r="F752" s="250">
        <v>75.959999999999994</v>
      </c>
      <c r="N752" s="110"/>
      <c r="O752" s="110"/>
    </row>
    <row r="753" spans="1:15" x14ac:dyDescent="0.3">
      <c r="A753" s="249" t="s">
        <v>856</v>
      </c>
      <c r="B753" s="112">
        <v>43612</v>
      </c>
      <c r="C753" s="116" t="s">
        <v>505</v>
      </c>
      <c r="D753" s="110" t="s">
        <v>32</v>
      </c>
      <c r="F753" s="250">
        <v>14.58</v>
      </c>
      <c r="N753" s="110"/>
      <c r="O753" s="110"/>
    </row>
    <row r="754" spans="1:15" x14ac:dyDescent="0.3">
      <c r="A754" s="249" t="s">
        <v>856</v>
      </c>
      <c r="B754" s="112">
        <v>43613</v>
      </c>
      <c r="C754" s="116" t="s">
        <v>505</v>
      </c>
      <c r="D754" s="110" t="s">
        <v>32</v>
      </c>
      <c r="F754" s="248">
        <v>12.3</v>
      </c>
      <c r="N754" s="110"/>
      <c r="O754" s="110"/>
    </row>
    <row r="755" spans="1:15" x14ac:dyDescent="0.3">
      <c r="A755" s="249" t="s">
        <v>856</v>
      </c>
      <c r="B755" s="112">
        <v>43613</v>
      </c>
      <c r="C755" s="116" t="s">
        <v>505</v>
      </c>
      <c r="D755" s="110" t="s">
        <v>32</v>
      </c>
      <c r="F755" s="117">
        <v>2.1800000000000002</v>
      </c>
      <c r="N755" s="110"/>
      <c r="O755" s="110"/>
    </row>
    <row r="756" spans="1:15" x14ac:dyDescent="0.3">
      <c r="B756" s="112">
        <v>43613</v>
      </c>
      <c r="C756" s="116" t="s">
        <v>83</v>
      </c>
      <c r="D756" s="110" t="s">
        <v>32</v>
      </c>
      <c r="F756" s="117">
        <v>20</v>
      </c>
      <c r="N756" s="110"/>
      <c r="O756" s="110"/>
    </row>
    <row r="757" spans="1:15" x14ac:dyDescent="0.3">
      <c r="B757" s="112">
        <v>43613</v>
      </c>
      <c r="C757" s="116" t="s">
        <v>8</v>
      </c>
      <c r="D757" s="110" t="s">
        <v>32</v>
      </c>
      <c r="F757" s="117">
        <v>2.89</v>
      </c>
      <c r="N757" s="110"/>
      <c r="O757" s="110"/>
    </row>
    <row r="758" spans="1:15" x14ac:dyDescent="0.3">
      <c r="B758" s="112">
        <v>43613</v>
      </c>
      <c r="C758" s="116" t="s">
        <v>21</v>
      </c>
      <c r="D758" s="110" t="s">
        <v>32</v>
      </c>
      <c r="F758" s="117">
        <v>37</v>
      </c>
      <c r="N758" s="110"/>
      <c r="O758" s="110"/>
    </row>
    <row r="759" spans="1:15" x14ac:dyDescent="0.3">
      <c r="B759" s="112">
        <v>43613</v>
      </c>
      <c r="C759" s="116" t="s">
        <v>102</v>
      </c>
      <c r="D759" s="110" t="s">
        <v>32</v>
      </c>
      <c r="F759" s="117">
        <v>9.69</v>
      </c>
      <c r="N759" s="110"/>
      <c r="O759" s="110"/>
    </row>
    <row r="760" spans="1:15" x14ac:dyDescent="0.3">
      <c r="B760" s="112">
        <v>43613</v>
      </c>
      <c r="C760" s="116" t="s">
        <v>505</v>
      </c>
      <c r="D760" s="110" t="s">
        <v>32</v>
      </c>
      <c r="F760" s="117">
        <v>13.48</v>
      </c>
      <c r="N760" s="110"/>
      <c r="O760" s="110"/>
    </row>
    <row r="761" spans="1:15" x14ac:dyDescent="0.3">
      <c r="B761" s="112">
        <v>43613</v>
      </c>
      <c r="C761" s="116" t="s">
        <v>21</v>
      </c>
      <c r="D761" s="110" t="s">
        <v>32</v>
      </c>
      <c r="F761" s="117">
        <v>42.3</v>
      </c>
      <c r="N761" s="110"/>
      <c r="O761" s="110"/>
    </row>
    <row r="762" spans="1:15" x14ac:dyDescent="0.3">
      <c r="B762" s="112">
        <v>43613</v>
      </c>
      <c r="C762" s="116" t="s">
        <v>380</v>
      </c>
      <c r="D762" s="110" t="s">
        <v>32</v>
      </c>
      <c r="F762" s="117">
        <v>15.96</v>
      </c>
      <c r="N762" s="110"/>
      <c r="O762" s="110"/>
    </row>
    <row r="763" spans="1:15" x14ac:dyDescent="0.3">
      <c r="B763" s="112">
        <v>43613</v>
      </c>
      <c r="C763" s="116" t="s">
        <v>505</v>
      </c>
      <c r="D763" s="110" t="s">
        <v>32</v>
      </c>
      <c r="F763" s="117">
        <v>8.7200000000000006</v>
      </c>
      <c r="N763" s="110"/>
      <c r="O763" s="110"/>
    </row>
    <row r="764" spans="1:15" x14ac:dyDescent="0.3">
      <c r="B764" s="112">
        <v>43614</v>
      </c>
      <c r="C764" s="116" t="s">
        <v>37</v>
      </c>
      <c r="D764" s="110" t="s">
        <v>32</v>
      </c>
      <c r="F764" s="117">
        <v>23.51</v>
      </c>
      <c r="N764" s="110"/>
      <c r="O764" s="110"/>
    </row>
    <row r="765" spans="1:15" x14ac:dyDescent="0.3">
      <c r="B765" s="112">
        <v>43614</v>
      </c>
      <c r="C765" s="116" t="s">
        <v>505</v>
      </c>
      <c r="D765" s="110" t="s">
        <v>32</v>
      </c>
      <c r="F765" s="117">
        <v>5.86</v>
      </c>
      <c r="O765" s="110"/>
    </row>
    <row r="766" spans="1:15" x14ac:dyDescent="0.3">
      <c r="B766" s="112">
        <v>43614</v>
      </c>
      <c r="C766" s="116" t="s">
        <v>37</v>
      </c>
      <c r="D766" s="110" t="s">
        <v>32</v>
      </c>
      <c r="F766" s="117">
        <v>40.96</v>
      </c>
      <c r="O766" s="110"/>
    </row>
    <row r="767" spans="1:15" x14ac:dyDescent="0.3">
      <c r="B767" s="112">
        <v>43614</v>
      </c>
      <c r="C767" s="116" t="s">
        <v>40</v>
      </c>
      <c r="D767" s="110" t="s">
        <v>32</v>
      </c>
      <c r="F767" s="117">
        <v>22.47</v>
      </c>
      <c r="O767" s="110"/>
    </row>
    <row r="768" spans="1:15" x14ac:dyDescent="0.3">
      <c r="B768" s="112">
        <v>43614</v>
      </c>
      <c r="C768" s="116" t="s">
        <v>102</v>
      </c>
      <c r="D768" s="110" t="s">
        <v>32</v>
      </c>
      <c r="F768" s="117">
        <v>11.53</v>
      </c>
      <c r="O768" s="110"/>
    </row>
    <row r="769" spans="1:15" x14ac:dyDescent="0.3">
      <c r="B769" s="112">
        <v>43615</v>
      </c>
      <c r="C769" s="116" t="s">
        <v>31</v>
      </c>
      <c r="D769" s="110" t="s">
        <v>32</v>
      </c>
      <c r="E769" s="117">
        <v>2336.92</v>
      </c>
      <c r="O769" s="110"/>
    </row>
    <row r="770" spans="1:15" x14ac:dyDescent="0.3">
      <c r="B770" s="112">
        <v>43615</v>
      </c>
      <c r="C770" s="116" t="s">
        <v>89</v>
      </c>
      <c r="D770" s="110" t="s">
        <v>32</v>
      </c>
      <c r="F770" s="117">
        <v>554.1</v>
      </c>
      <c r="G770" s="161">
        <v>15026146970</v>
      </c>
      <c r="O770" s="110"/>
    </row>
    <row r="771" spans="1:15" x14ac:dyDescent="0.3">
      <c r="B771" s="112">
        <v>43615</v>
      </c>
      <c r="C771" s="116" t="s">
        <v>8</v>
      </c>
      <c r="D771" s="110" t="s">
        <v>32</v>
      </c>
      <c r="F771" s="117">
        <v>4.1900000000000004</v>
      </c>
      <c r="O771" s="110"/>
    </row>
    <row r="772" spans="1:15" x14ac:dyDescent="0.3">
      <c r="B772" s="112">
        <v>43615</v>
      </c>
      <c r="C772" s="116" t="s">
        <v>505</v>
      </c>
      <c r="D772" s="110" t="s">
        <v>32</v>
      </c>
      <c r="F772" s="117">
        <v>2.1800000000000002</v>
      </c>
    </row>
    <row r="773" spans="1:15" x14ac:dyDescent="0.3">
      <c r="B773" s="112">
        <v>43615</v>
      </c>
      <c r="C773" s="116" t="s">
        <v>505</v>
      </c>
      <c r="D773" s="110" t="s">
        <v>32</v>
      </c>
      <c r="F773" s="117">
        <v>13.06</v>
      </c>
    </row>
    <row r="774" spans="1:15" x14ac:dyDescent="0.3">
      <c r="B774" s="112">
        <v>43615</v>
      </c>
      <c r="C774" s="116" t="s">
        <v>505</v>
      </c>
      <c r="D774" s="110" t="s">
        <v>32</v>
      </c>
      <c r="F774" s="117">
        <v>15.12</v>
      </c>
    </row>
    <row r="775" spans="1:15" x14ac:dyDescent="0.3">
      <c r="B775" s="112">
        <v>43615</v>
      </c>
      <c r="C775" s="116" t="s">
        <v>505</v>
      </c>
      <c r="D775" s="110" t="s">
        <v>32</v>
      </c>
      <c r="F775" s="117">
        <v>13.7</v>
      </c>
    </row>
    <row r="776" spans="1:15" x14ac:dyDescent="0.3">
      <c r="B776" s="112">
        <v>43615</v>
      </c>
      <c r="C776" s="116" t="s">
        <v>40</v>
      </c>
      <c r="D776" s="110" t="s">
        <v>32</v>
      </c>
      <c r="F776" s="117">
        <v>354.38</v>
      </c>
    </row>
    <row r="777" spans="1:15" x14ac:dyDescent="0.3">
      <c r="A777" s="115">
        <v>1407</v>
      </c>
      <c r="B777" s="112">
        <v>43615</v>
      </c>
      <c r="C777" s="116" t="s">
        <v>380</v>
      </c>
      <c r="D777" s="110" t="s">
        <v>32</v>
      </c>
      <c r="F777" s="117">
        <v>17.5</v>
      </c>
    </row>
    <row r="778" spans="1:15" x14ac:dyDescent="0.3">
      <c r="B778" s="112">
        <v>43616</v>
      </c>
      <c r="C778" s="116" t="s">
        <v>505</v>
      </c>
      <c r="D778" s="110" t="s">
        <v>32</v>
      </c>
      <c r="F778" s="117">
        <v>1.84</v>
      </c>
    </row>
    <row r="779" spans="1:15" x14ac:dyDescent="0.3">
      <c r="B779" s="112">
        <v>43616</v>
      </c>
      <c r="C779" s="116" t="s">
        <v>505</v>
      </c>
      <c r="D779" s="110" t="s">
        <v>32</v>
      </c>
      <c r="F779" s="117">
        <v>5.97</v>
      </c>
    </row>
    <row r="780" spans="1:15" x14ac:dyDescent="0.3">
      <c r="B780" s="112">
        <v>43616</v>
      </c>
      <c r="C780" s="116" t="s">
        <v>505</v>
      </c>
      <c r="D780" s="110" t="s">
        <v>32</v>
      </c>
      <c r="F780" s="117">
        <v>12.3</v>
      </c>
    </row>
    <row r="781" spans="1:15" x14ac:dyDescent="0.3">
      <c r="B781" s="112">
        <v>43616</v>
      </c>
      <c r="C781" s="116" t="s">
        <v>763</v>
      </c>
      <c r="D781" s="110" t="s">
        <v>32</v>
      </c>
      <c r="F781" s="117">
        <v>29.98</v>
      </c>
    </row>
    <row r="782" spans="1:15" x14ac:dyDescent="0.3">
      <c r="A782" s="115">
        <v>1409</v>
      </c>
      <c r="B782" s="112">
        <v>43616</v>
      </c>
      <c r="C782" s="116" t="s">
        <v>380</v>
      </c>
      <c r="D782" s="110" t="s">
        <v>32</v>
      </c>
      <c r="F782" s="117">
        <v>10</v>
      </c>
    </row>
    <row r="783" spans="1:15" x14ac:dyDescent="0.3">
      <c r="B783" s="112">
        <v>43617</v>
      </c>
      <c r="C783" s="116" t="s">
        <v>853</v>
      </c>
      <c r="D783" s="110" t="s">
        <v>32</v>
      </c>
      <c r="F783" s="117">
        <v>1084.99</v>
      </c>
    </row>
    <row r="784" spans="1:15" x14ac:dyDescent="0.3">
      <c r="A784" s="115">
        <v>1410</v>
      </c>
      <c r="B784" s="112">
        <v>43617</v>
      </c>
      <c r="C784" s="116" t="s">
        <v>380</v>
      </c>
      <c r="D784" s="110" t="s">
        <v>32</v>
      </c>
      <c r="F784" s="117">
        <v>10.5</v>
      </c>
    </row>
    <row r="785" spans="1:6" x14ac:dyDescent="0.3">
      <c r="B785" s="112">
        <v>43618</v>
      </c>
      <c r="C785" s="116" t="s">
        <v>7</v>
      </c>
      <c r="D785" s="110" t="s">
        <v>32</v>
      </c>
      <c r="F785" s="117">
        <v>8.67</v>
      </c>
    </row>
    <row r="786" spans="1:6" x14ac:dyDescent="0.3">
      <c r="B786" s="112">
        <v>43618</v>
      </c>
      <c r="C786" s="116" t="s">
        <v>505</v>
      </c>
      <c r="D786" s="110" t="s">
        <v>32</v>
      </c>
      <c r="F786" s="117">
        <v>6.53</v>
      </c>
    </row>
    <row r="787" spans="1:6" x14ac:dyDescent="0.3">
      <c r="B787" s="112">
        <v>43618</v>
      </c>
      <c r="C787" s="116" t="s">
        <v>21</v>
      </c>
      <c r="D787" s="110" t="s">
        <v>32</v>
      </c>
      <c r="F787" s="117">
        <v>89.35</v>
      </c>
    </row>
    <row r="788" spans="1:6" x14ac:dyDescent="0.3">
      <c r="A788" s="249" t="s">
        <v>856</v>
      </c>
      <c r="B788" s="112">
        <v>43618</v>
      </c>
      <c r="C788" s="116" t="s">
        <v>93</v>
      </c>
      <c r="D788" s="110" t="s">
        <v>32</v>
      </c>
      <c r="F788" s="117">
        <v>33.619999999999997</v>
      </c>
    </row>
    <row r="789" spans="1:6" x14ac:dyDescent="0.3">
      <c r="A789" s="115">
        <v>1411</v>
      </c>
      <c r="B789" s="112">
        <v>43618</v>
      </c>
      <c r="C789" s="116" t="s">
        <v>880</v>
      </c>
      <c r="D789" s="110" t="s">
        <v>32</v>
      </c>
      <c r="F789" s="117">
        <v>60</v>
      </c>
    </row>
    <row r="790" spans="1:6" x14ac:dyDescent="0.3">
      <c r="B790" s="112">
        <v>43619</v>
      </c>
      <c r="C790" s="116" t="s">
        <v>8</v>
      </c>
      <c r="D790" s="110" t="s">
        <v>32</v>
      </c>
      <c r="F790" s="117">
        <v>11.5</v>
      </c>
    </row>
    <row r="791" spans="1:6" x14ac:dyDescent="0.3">
      <c r="B791" s="112">
        <v>43619</v>
      </c>
      <c r="C791" s="116" t="s">
        <v>380</v>
      </c>
      <c r="D791" s="110" t="s">
        <v>32</v>
      </c>
      <c r="F791" s="260">
        <v>16</v>
      </c>
    </row>
    <row r="792" spans="1:6" x14ac:dyDescent="0.3">
      <c r="B792" s="112">
        <v>43619</v>
      </c>
      <c r="C792" s="116" t="s">
        <v>59</v>
      </c>
      <c r="D792" s="110" t="s">
        <v>32</v>
      </c>
      <c r="F792" s="117">
        <v>3.75</v>
      </c>
    </row>
    <row r="793" spans="1:6" x14ac:dyDescent="0.3">
      <c r="B793" s="112">
        <v>43619</v>
      </c>
      <c r="C793" s="116" t="s">
        <v>505</v>
      </c>
      <c r="D793" s="110" t="s">
        <v>32</v>
      </c>
      <c r="F793" s="117">
        <v>15.66</v>
      </c>
    </row>
    <row r="794" spans="1:6" x14ac:dyDescent="0.3">
      <c r="B794" s="112">
        <v>43619</v>
      </c>
      <c r="C794" s="116" t="s">
        <v>148</v>
      </c>
      <c r="D794" s="110" t="s">
        <v>32</v>
      </c>
      <c r="F794" s="117">
        <v>48.23</v>
      </c>
    </row>
    <row r="795" spans="1:6" x14ac:dyDescent="0.3">
      <c r="B795" s="112">
        <v>43619</v>
      </c>
      <c r="C795" s="116" t="s">
        <v>83</v>
      </c>
      <c r="D795" s="110" t="s">
        <v>32</v>
      </c>
      <c r="F795" s="117">
        <v>80</v>
      </c>
    </row>
    <row r="796" spans="1:6" x14ac:dyDescent="0.3">
      <c r="B796" s="112">
        <v>43619</v>
      </c>
      <c r="C796" s="116" t="s">
        <v>7</v>
      </c>
      <c r="D796" s="110" t="s">
        <v>32</v>
      </c>
      <c r="F796" s="117">
        <v>3.22</v>
      </c>
    </row>
    <row r="797" spans="1:6" x14ac:dyDescent="0.3">
      <c r="B797" s="112">
        <v>43620</v>
      </c>
      <c r="C797" s="116" t="s">
        <v>37</v>
      </c>
      <c r="D797" s="110" t="s">
        <v>32</v>
      </c>
      <c r="F797" s="117">
        <v>21.78</v>
      </c>
    </row>
    <row r="798" spans="1:6" x14ac:dyDescent="0.3">
      <c r="B798" s="112">
        <v>43620</v>
      </c>
      <c r="C798" s="116" t="s">
        <v>505</v>
      </c>
      <c r="D798" s="110" t="s">
        <v>32</v>
      </c>
      <c r="F798" s="117">
        <v>13.06</v>
      </c>
    </row>
    <row r="799" spans="1:6" x14ac:dyDescent="0.3">
      <c r="B799" s="112">
        <v>43620</v>
      </c>
      <c r="C799" s="116" t="s">
        <v>330</v>
      </c>
      <c r="D799" s="110" t="s">
        <v>32</v>
      </c>
      <c r="F799" s="117">
        <v>11.98</v>
      </c>
    </row>
    <row r="800" spans="1:6" x14ac:dyDescent="0.3">
      <c r="B800" s="112">
        <v>43620</v>
      </c>
      <c r="C800" s="116" t="s">
        <v>50</v>
      </c>
      <c r="D800" s="110" t="s">
        <v>32</v>
      </c>
      <c r="F800" s="117">
        <v>35.78</v>
      </c>
    </row>
    <row r="801" spans="1:6" x14ac:dyDescent="0.3">
      <c r="B801" s="112">
        <v>43620</v>
      </c>
      <c r="C801" s="116" t="s">
        <v>505</v>
      </c>
      <c r="D801" s="110" t="s">
        <v>32</v>
      </c>
      <c r="F801" s="117">
        <v>20.100000000000001</v>
      </c>
    </row>
    <row r="802" spans="1:6" x14ac:dyDescent="0.3">
      <c r="B802" s="112">
        <v>43620</v>
      </c>
      <c r="C802" s="116" t="s">
        <v>505</v>
      </c>
      <c r="D802" s="110" t="s">
        <v>32</v>
      </c>
      <c r="F802" s="117">
        <v>5.43</v>
      </c>
    </row>
    <row r="803" spans="1:6" x14ac:dyDescent="0.3">
      <c r="A803" s="249" t="s">
        <v>856</v>
      </c>
      <c r="B803" s="112">
        <v>43620</v>
      </c>
      <c r="C803" s="116" t="s">
        <v>380</v>
      </c>
      <c r="D803" s="110" t="s">
        <v>32</v>
      </c>
      <c r="F803" s="260">
        <v>19.75</v>
      </c>
    </row>
    <row r="804" spans="1:6" x14ac:dyDescent="0.3">
      <c r="B804" s="112">
        <v>43621</v>
      </c>
      <c r="C804" s="116" t="s">
        <v>809</v>
      </c>
      <c r="D804" s="110" t="s">
        <v>32</v>
      </c>
      <c r="F804" s="117">
        <v>21.95</v>
      </c>
    </row>
    <row r="805" spans="1:6" x14ac:dyDescent="0.3">
      <c r="A805" s="249" t="s">
        <v>856</v>
      </c>
      <c r="B805" s="112">
        <v>43621</v>
      </c>
      <c r="C805" s="116" t="s">
        <v>40</v>
      </c>
      <c r="D805" s="110" t="s">
        <v>32</v>
      </c>
      <c r="F805" s="117">
        <v>27.96</v>
      </c>
    </row>
    <row r="806" spans="1:6" x14ac:dyDescent="0.3">
      <c r="A806" s="249" t="s">
        <v>856</v>
      </c>
      <c r="B806" s="112">
        <v>43621</v>
      </c>
      <c r="C806" s="116" t="s">
        <v>505</v>
      </c>
      <c r="D806" s="110" t="s">
        <v>32</v>
      </c>
      <c r="F806" s="260">
        <v>20</v>
      </c>
    </row>
    <row r="807" spans="1:6" x14ac:dyDescent="0.3">
      <c r="B807" s="112">
        <v>43621</v>
      </c>
      <c r="C807" s="116" t="s">
        <v>8</v>
      </c>
      <c r="D807" s="110" t="s">
        <v>32</v>
      </c>
      <c r="F807" s="117">
        <v>9.01</v>
      </c>
    </row>
    <row r="808" spans="1:6" x14ac:dyDescent="0.3">
      <c r="B808" s="112">
        <v>43621</v>
      </c>
      <c r="C808" s="116" t="s">
        <v>505</v>
      </c>
      <c r="D808" s="110" t="s">
        <v>32</v>
      </c>
      <c r="F808" s="117">
        <v>11.64</v>
      </c>
    </row>
    <row r="809" spans="1:6" x14ac:dyDescent="0.3">
      <c r="B809" s="112">
        <v>43621</v>
      </c>
      <c r="C809" s="116" t="s">
        <v>8</v>
      </c>
      <c r="D809" s="110" t="s">
        <v>32</v>
      </c>
      <c r="F809" s="117">
        <v>2.89</v>
      </c>
    </row>
    <row r="810" spans="1:6" x14ac:dyDescent="0.3">
      <c r="B810" s="112">
        <v>43621</v>
      </c>
      <c r="C810" s="116" t="s">
        <v>40</v>
      </c>
      <c r="D810" s="110" t="s">
        <v>32</v>
      </c>
      <c r="F810" s="117">
        <v>67.58</v>
      </c>
    </row>
    <row r="811" spans="1:6" x14ac:dyDescent="0.3">
      <c r="B811" s="112">
        <v>43622</v>
      </c>
      <c r="C811" s="116" t="s">
        <v>83</v>
      </c>
      <c r="D811" s="110" t="s">
        <v>32</v>
      </c>
      <c r="F811" s="117">
        <v>20</v>
      </c>
    </row>
    <row r="812" spans="1:6" x14ac:dyDescent="0.3">
      <c r="B812" s="112">
        <v>43622</v>
      </c>
      <c r="C812" s="116" t="s">
        <v>21</v>
      </c>
      <c r="D812" s="110" t="s">
        <v>32</v>
      </c>
      <c r="F812" s="117">
        <v>23</v>
      </c>
    </row>
    <row r="813" spans="1:6" x14ac:dyDescent="0.3">
      <c r="B813" s="112">
        <v>43622</v>
      </c>
      <c r="C813" s="116" t="s">
        <v>8</v>
      </c>
      <c r="D813" s="110" t="s">
        <v>32</v>
      </c>
      <c r="F813" s="117">
        <v>6.34</v>
      </c>
    </row>
    <row r="814" spans="1:6" x14ac:dyDescent="0.3">
      <c r="B814" s="112">
        <v>43622</v>
      </c>
      <c r="C814" s="116" t="s">
        <v>505</v>
      </c>
      <c r="D814" s="110" t="s">
        <v>32</v>
      </c>
      <c r="F814" s="117">
        <v>21.52</v>
      </c>
    </row>
    <row r="815" spans="1:6" x14ac:dyDescent="0.3">
      <c r="B815" s="112">
        <v>43622</v>
      </c>
      <c r="C815" s="116" t="s">
        <v>505</v>
      </c>
      <c r="D815" s="110" t="s">
        <v>32</v>
      </c>
      <c r="F815" s="117">
        <v>12.61</v>
      </c>
    </row>
    <row r="816" spans="1:6" x14ac:dyDescent="0.3">
      <c r="A816" s="115">
        <v>1412</v>
      </c>
      <c r="B816" s="112">
        <v>43622</v>
      </c>
      <c r="C816" s="116" t="s">
        <v>380</v>
      </c>
      <c r="D816" s="110" t="s">
        <v>32</v>
      </c>
      <c r="F816" s="117">
        <v>6.25</v>
      </c>
    </row>
    <row r="817" spans="1:6" x14ac:dyDescent="0.3">
      <c r="B817" s="112">
        <v>43623</v>
      </c>
      <c r="C817" s="116" t="s">
        <v>8</v>
      </c>
      <c r="D817" s="110" t="s">
        <v>32</v>
      </c>
      <c r="F817" s="117">
        <v>4.6100000000000003</v>
      </c>
    </row>
    <row r="818" spans="1:6" x14ac:dyDescent="0.3">
      <c r="B818" s="112">
        <v>43623</v>
      </c>
      <c r="C818" s="116" t="s">
        <v>21</v>
      </c>
      <c r="D818" s="110" t="s">
        <v>32</v>
      </c>
      <c r="F818" s="117">
        <v>4.6500000000000004</v>
      </c>
    </row>
    <row r="819" spans="1:6" x14ac:dyDescent="0.3">
      <c r="B819" s="112">
        <v>43623</v>
      </c>
      <c r="C819" s="116" t="s">
        <v>505</v>
      </c>
      <c r="D819" s="110" t="s">
        <v>32</v>
      </c>
      <c r="F819" s="117">
        <v>11.64</v>
      </c>
    </row>
    <row r="820" spans="1:6" x14ac:dyDescent="0.3">
      <c r="B820" s="112">
        <v>43623</v>
      </c>
      <c r="C820" s="116" t="s">
        <v>874</v>
      </c>
      <c r="D820" s="110" t="s">
        <v>32</v>
      </c>
      <c r="F820" s="117">
        <v>12.47</v>
      </c>
    </row>
    <row r="821" spans="1:6" x14ac:dyDescent="0.3">
      <c r="B821" s="112">
        <v>43623</v>
      </c>
      <c r="C821" s="116" t="s">
        <v>505</v>
      </c>
      <c r="D821" s="110" t="s">
        <v>32</v>
      </c>
      <c r="F821" s="117">
        <v>13.8</v>
      </c>
    </row>
    <row r="822" spans="1:6" x14ac:dyDescent="0.3">
      <c r="A822" s="115">
        <v>1413</v>
      </c>
      <c r="B822" s="112">
        <v>43623</v>
      </c>
      <c r="C822" s="116" t="s">
        <v>876</v>
      </c>
      <c r="D822" s="110" t="s">
        <v>32</v>
      </c>
      <c r="F822" s="117">
        <v>30</v>
      </c>
    </row>
    <row r="823" spans="1:6" x14ac:dyDescent="0.3">
      <c r="B823" s="112">
        <v>43623</v>
      </c>
      <c r="C823" s="116" t="s">
        <v>763</v>
      </c>
      <c r="D823" s="110" t="s">
        <v>32</v>
      </c>
      <c r="F823" s="117">
        <v>10</v>
      </c>
    </row>
    <row r="824" spans="1:6" x14ac:dyDescent="0.3">
      <c r="B824" s="112">
        <v>43623</v>
      </c>
      <c r="C824" s="116" t="s">
        <v>763</v>
      </c>
      <c r="D824" s="110" t="s">
        <v>32</v>
      </c>
      <c r="F824" s="117">
        <v>10</v>
      </c>
    </row>
    <row r="825" spans="1:6" x14ac:dyDescent="0.3">
      <c r="B825" s="112">
        <v>43624</v>
      </c>
      <c r="C825" s="116" t="s">
        <v>21</v>
      </c>
      <c r="D825" s="110" t="s">
        <v>32</v>
      </c>
      <c r="F825" s="117">
        <v>12.5</v>
      </c>
    </row>
    <row r="826" spans="1:6" x14ac:dyDescent="0.3">
      <c r="B826" s="112">
        <v>43624</v>
      </c>
      <c r="C826" s="116" t="s">
        <v>8</v>
      </c>
      <c r="D826" s="110" t="s">
        <v>32</v>
      </c>
      <c r="F826" s="117">
        <v>6.56</v>
      </c>
    </row>
    <row r="827" spans="1:6" x14ac:dyDescent="0.3">
      <c r="B827" s="112">
        <v>43624</v>
      </c>
      <c r="C827" s="116" t="s">
        <v>79</v>
      </c>
      <c r="D827" s="110" t="s">
        <v>32</v>
      </c>
      <c r="F827" s="117">
        <v>118.46</v>
      </c>
    </row>
    <row r="828" spans="1:6" x14ac:dyDescent="0.3">
      <c r="B828" s="112">
        <v>43624</v>
      </c>
      <c r="C828" s="116" t="s">
        <v>875</v>
      </c>
      <c r="D828" s="110" t="s">
        <v>32</v>
      </c>
      <c r="F828" s="117">
        <v>101</v>
      </c>
    </row>
    <row r="829" spans="1:6" x14ac:dyDescent="0.3">
      <c r="B829" s="112">
        <v>43625</v>
      </c>
      <c r="C829" s="116" t="s">
        <v>21</v>
      </c>
      <c r="D829" s="110" t="s">
        <v>32</v>
      </c>
      <c r="F829" s="117">
        <v>36</v>
      </c>
    </row>
    <row r="830" spans="1:6" x14ac:dyDescent="0.3">
      <c r="B830" s="112">
        <v>43625</v>
      </c>
      <c r="C830" s="116" t="s">
        <v>93</v>
      </c>
      <c r="D830" s="110" t="s">
        <v>32</v>
      </c>
      <c r="F830" s="117">
        <v>4.9800000000000004</v>
      </c>
    </row>
    <row r="831" spans="1:6" x14ac:dyDescent="0.3">
      <c r="B831" s="112">
        <v>43625</v>
      </c>
      <c r="C831" s="116" t="s">
        <v>114</v>
      </c>
      <c r="D831" s="110" t="s">
        <v>32</v>
      </c>
      <c r="F831" s="117">
        <v>9.58</v>
      </c>
    </row>
    <row r="832" spans="1:6" x14ac:dyDescent="0.3">
      <c r="B832" s="112">
        <v>43625</v>
      </c>
      <c r="C832" s="116" t="s">
        <v>505</v>
      </c>
      <c r="D832" s="110" t="s">
        <v>32</v>
      </c>
      <c r="F832" s="117">
        <v>15</v>
      </c>
    </row>
    <row r="833" spans="2:6" x14ac:dyDescent="0.3">
      <c r="B833" s="112">
        <v>43625</v>
      </c>
      <c r="C833" s="116" t="s">
        <v>83</v>
      </c>
      <c r="D833" s="110" t="s">
        <v>32</v>
      </c>
      <c r="F833" s="117">
        <v>140</v>
      </c>
    </row>
    <row r="834" spans="2:6" x14ac:dyDescent="0.3">
      <c r="B834" s="112">
        <v>43625</v>
      </c>
      <c r="C834" s="116" t="s">
        <v>744</v>
      </c>
      <c r="D834" s="110" t="s">
        <v>32</v>
      </c>
      <c r="E834" s="117">
        <v>140</v>
      </c>
    </row>
    <row r="835" spans="2:6" x14ac:dyDescent="0.3">
      <c r="B835" s="112">
        <v>43626</v>
      </c>
      <c r="C835" s="116" t="s">
        <v>37</v>
      </c>
      <c r="D835" s="110" t="s">
        <v>32</v>
      </c>
      <c r="F835" s="117">
        <v>23.3</v>
      </c>
    </row>
    <row r="836" spans="2:6" x14ac:dyDescent="0.3">
      <c r="B836" s="112">
        <v>43626</v>
      </c>
      <c r="C836" s="116" t="s">
        <v>877</v>
      </c>
      <c r="D836" s="110" t="s">
        <v>32</v>
      </c>
      <c r="F836" s="117">
        <v>59.99</v>
      </c>
    </row>
    <row r="837" spans="2:6" x14ac:dyDescent="0.3">
      <c r="B837" s="112">
        <v>43626</v>
      </c>
      <c r="C837" s="116" t="s">
        <v>878</v>
      </c>
      <c r="D837" s="110" t="s">
        <v>32</v>
      </c>
      <c r="F837" s="117">
        <v>1</v>
      </c>
    </row>
    <row r="838" spans="2:6" x14ac:dyDescent="0.3">
      <c r="B838" s="112">
        <v>43627</v>
      </c>
      <c r="C838" s="116" t="s">
        <v>763</v>
      </c>
      <c r="D838" s="110" t="s">
        <v>32</v>
      </c>
      <c r="F838" s="117">
        <v>10</v>
      </c>
    </row>
    <row r="839" spans="2:6" x14ac:dyDescent="0.3">
      <c r="B839" s="112">
        <v>43627</v>
      </c>
      <c r="C839" s="116" t="s">
        <v>763</v>
      </c>
      <c r="D839" s="110" t="s">
        <v>32</v>
      </c>
      <c r="F839" s="117">
        <v>10</v>
      </c>
    </row>
    <row r="840" spans="2:6" x14ac:dyDescent="0.3">
      <c r="B840" s="112">
        <v>43627</v>
      </c>
      <c r="C840" s="116" t="s">
        <v>505</v>
      </c>
      <c r="D840" s="110" t="s">
        <v>32</v>
      </c>
      <c r="F840" s="117">
        <v>4.99</v>
      </c>
    </row>
    <row r="841" spans="2:6" x14ac:dyDescent="0.3">
      <c r="B841" s="112">
        <v>43627</v>
      </c>
      <c r="C841" s="116" t="s">
        <v>37</v>
      </c>
      <c r="D841" s="110" t="s">
        <v>32</v>
      </c>
      <c r="F841" s="117">
        <v>36.39</v>
      </c>
    </row>
    <row r="842" spans="2:6" x14ac:dyDescent="0.3">
      <c r="B842" s="112">
        <v>43627</v>
      </c>
      <c r="C842" s="116" t="s">
        <v>50</v>
      </c>
      <c r="D842" s="110" t="s">
        <v>32</v>
      </c>
      <c r="F842" s="117">
        <v>5.1100000000000003</v>
      </c>
    </row>
    <row r="843" spans="2:6" x14ac:dyDescent="0.3">
      <c r="B843" s="112">
        <v>43627</v>
      </c>
      <c r="C843" s="116" t="s">
        <v>505</v>
      </c>
      <c r="D843" s="110" t="s">
        <v>32</v>
      </c>
      <c r="F843" s="117">
        <v>17.079999999999998</v>
      </c>
    </row>
    <row r="844" spans="2:6" x14ac:dyDescent="0.3">
      <c r="B844" s="112">
        <v>43627</v>
      </c>
      <c r="C844" s="116" t="s">
        <v>8</v>
      </c>
      <c r="D844" s="110" t="s">
        <v>32</v>
      </c>
      <c r="F844" s="117">
        <v>5.48</v>
      </c>
    </row>
    <row r="845" spans="2:6" x14ac:dyDescent="0.3">
      <c r="B845" s="112">
        <v>43627</v>
      </c>
      <c r="C845" s="116" t="s">
        <v>40</v>
      </c>
      <c r="D845" s="110" t="s">
        <v>32</v>
      </c>
      <c r="F845" s="117">
        <v>52.95</v>
      </c>
    </row>
    <row r="846" spans="2:6" x14ac:dyDescent="0.3">
      <c r="B846" s="112">
        <v>43627</v>
      </c>
      <c r="C846" s="116" t="s">
        <v>505</v>
      </c>
      <c r="D846" s="110" t="s">
        <v>32</v>
      </c>
      <c r="F846" s="117">
        <v>19.46</v>
      </c>
    </row>
    <row r="847" spans="2:6" x14ac:dyDescent="0.3">
      <c r="B847" s="112">
        <v>43628</v>
      </c>
      <c r="C847" s="116" t="s">
        <v>879</v>
      </c>
      <c r="D847" s="110" t="s">
        <v>32</v>
      </c>
      <c r="F847" s="117">
        <v>2.99</v>
      </c>
    </row>
    <row r="848" spans="2:6" x14ac:dyDescent="0.3">
      <c r="B848" s="112">
        <v>43628</v>
      </c>
      <c r="C848" s="116" t="s">
        <v>763</v>
      </c>
      <c r="D848" s="110" t="s">
        <v>32</v>
      </c>
      <c r="F848" s="117">
        <v>10</v>
      </c>
    </row>
    <row r="849" spans="1:7" x14ac:dyDescent="0.3">
      <c r="B849" s="112">
        <v>43628</v>
      </c>
      <c r="C849" s="116" t="s">
        <v>763</v>
      </c>
      <c r="D849" s="110" t="s">
        <v>32</v>
      </c>
      <c r="F849" s="117">
        <v>10</v>
      </c>
    </row>
    <row r="850" spans="1:7" x14ac:dyDescent="0.3">
      <c r="B850" s="112">
        <v>43629</v>
      </c>
      <c r="C850" s="116" t="s">
        <v>83</v>
      </c>
      <c r="D850" s="110" t="s">
        <v>32</v>
      </c>
      <c r="F850" s="117">
        <v>20</v>
      </c>
    </row>
    <row r="851" spans="1:7" x14ac:dyDescent="0.3">
      <c r="B851" s="112">
        <v>43629</v>
      </c>
      <c r="C851" s="116" t="s">
        <v>31</v>
      </c>
      <c r="D851" s="110" t="s">
        <v>32</v>
      </c>
      <c r="E851" s="117">
        <v>2159.9899999999998</v>
      </c>
    </row>
    <row r="852" spans="1:7" x14ac:dyDescent="0.3">
      <c r="B852" s="112">
        <v>43629</v>
      </c>
      <c r="C852" s="116" t="s">
        <v>8</v>
      </c>
      <c r="D852" s="110" t="s">
        <v>32</v>
      </c>
      <c r="F852" s="117">
        <v>8.2799999999999994</v>
      </c>
    </row>
    <row r="853" spans="1:7" x14ac:dyDescent="0.3">
      <c r="B853" s="112">
        <v>43629</v>
      </c>
      <c r="C853" s="116" t="s">
        <v>234</v>
      </c>
      <c r="D853" s="110" t="s">
        <v>32</v>
      </c>
      <c r="F853" s="117">
        <v>239.65</v>
      </c>
      <c r="G853" s="161">
        <v>22386910</v>
      </c>
    </row>
    <row r="854" spans="1:7" x14ac:dyDescent="0.3">
      <c r="B854" s="112">
        <v>43629</v>
      </c>
      <c r="C854" s="116" t="s">
        <v>505</v>
      </c>
      <c r="D854" s="110" t="s">
        <v>32</v>
      </c>
      <c r="F854" s="117">
        <v>6.53</v>
      </c>
    </row>
    <row r="855" spans="1:7" x14ac:dyDescent="0.3">
      <c r="B855" s="112">
        <v>43629</v>
      </c>
      <c r="C855" s="116" t="s">
        <v>7</v>
      </c>
      <c r="D855" s="110" t="s">
        <v>32</v>
      </c>
      <c r="F855" s="117">
        <v>17.329999999999998</v>
      </c>
    </row>
    <row r="856" spans="1:7" x14ac:dyDescent="0.3">
      <c r="B856" s="112">
        <v>43629</v>
      </c>
      <c r="C856" s="116" t="s">
        <v>150</v>
      </c>
      <c r="D856" s="110" t="s">
        <v>32</v>
      </c>
      <c r="F856" s="117">
        <v>6</v>
      </c>
    </row>
    <row r="857" spans="1:7" x14ac:dyDescent="0.3">
      <c r="B857" s="112">
        <v>43629</v>
      </c>
      <c r="C857" s="116" t="s">
        <v>21</v>
      </c>
      <c r="D857" s="110" t="s">
        <v>32</v>
      </c>
      <c r="F857" s="117">
        <v>14</v>
      </c>
    </row>
    <row r="858" spans="1:7" x14ac:dyDescent="0.3">
      <c r="B858" s="112">
        <v>43630</v>
      </c>
      <c r="C858" s="116" t="s">
        <v>505</v>
      </c>
      <c r="D858" s="110" t="s">
        <v>32</v>
      </c>
      <c r="F858" s="117">
        <v>26.53</v>
      </c>
    </row>
    <row r="859" spans="1:7" x14ac:dyDescent="0.3">
      <c r="B859" s="112">
        <v>43630</v>
      </c>
      <c r="C859" s="116" t="s">
        <v>7</v>
      </c>
      <c r="D859" s="110" t="s">
        <v>32</v>
      </c>
      <c r="F859" s="117">
        <v>14.12</v>
      </c>
    </row>
    <row r="860" spans="1:7" x14ac:dyDescent="0.3">
      <c r="A860" s="115">
        <v>1414</v>
      </c>
      <c r="B860" s="112">
        <v>43630</v>
      </c>
      <c r="C860" s="116" t="s">
        <v>380</v>
      </c>
      <c r="D860" s="110" t="s">
        <v>32</v>
      </c>
      <c r="F860" s="117">
        <v>6.25</v>
      </c>
    </row>
    <row r="861" spans="1:7" x14ac:dyDescent="0.3">
      <c r="B861" s="112">
        <v>43631</v>
      </c>
      <c r="C861" s="116" t="s">
        <v>619</v>
      </c>
      <c r="D861" s="110" t="s">
        <v>32</v>
      </c>
      <c r="F861" s="117">
        <v>99.92</v>
      </c>
    </row>
    <row r="862" spans="1:7" x14ac:dyDescent="0.3">
      <c r="B862" s="112">
        <v>43631</v>
      </c>
      <c r="C862" s="116" t="s">
        <v>704</v>
      </c>
      <c r="D862" s="110" t="s">
        <v>32</v>
      </c>
      <c r="F862" s="117">
        <v>200.69</v>
      </c>
    </row>
    <row r="863" spans="1:7" x14ac:dyDescent="0.3">
      <c r="B863" s="112">
        <v>43631</v>
      </c>
      <c r="C863" s="116" t="s">
        <v>42</v>
      </c>
      <c r="D863" s="110" t="s">
        <v>32</v>
      </c>
      <c r="F863" s="117">
        <v>224.98</v>
      </c>
    </row>
    <row r="864" spans="1:7" x14ac:dyDescent="0.3">
      <c r="B864" s="112">
        <v>43632</v>
      </c>
      <c r="C864" s="116" t="s">
        <v>505</v>
      </c>
      <c r="D864" s="110" t="s">
        <v>32</v>
      </c>
      <c r="F864" s="117">
        <v>16.329999999999998</v>
      </c>
    </row>
    <row r="865" spans="2:7" x14ac:dyDescent="0.3">
      <c r="B865" s="112">
        <v>43632</v>
      </c>
      <c r="C865" s="116" t="s">
        <v>102</v>
      </c>
      <c r="D865" s="110" t="s">
        <v>32</v>
      </c>
      <c r="F865" s="117">
        <v>10.37</v>
      </c>
    </row>
    <row r="866" spans="2:7" x14ac:dyDescent="0.3">
      <c r="B866" s="112">
        <v>43632</v>
      </c>
      <c r="C866" s="116" t="s">
        <v>42</v>
      </c>
      <c r="D866" s="110" t="s">
        <v>32</v>
      </c>
      <c r="F866" s="117">
        <v>44.99</v>
      </c>
    </row>
    <row r="867" spans="2:7" x14ac:dyDescent="0.3">
      <c r="B867" s="112">
        <v>43632</v>
      </c>
      <c r="C867" s="116" t="s">
        <v>40</v>
      </c>
      <c r="D867" s="110" t="s">
        <v>32</v>
      </c>
      <c r="F867" s="117">
        <v>269.86</v>
      </c>
    </row>
    <row r="868" spans="2:7" x14ac:dyDescent="0.3">
      <c r="B868" s="112">
        <v>43632</v>
      </c>
      <c r="C868" s="116" t="s">
        <v>874</v>
      </c>
      <c r="D868" s="110" t="s">
        <v>32</v>
      </c>
      <c r="F868" s="117">
        <v>12.99</v>
      </c>
    </row>
    <row r="869" spans="2:7" x14ac:dyDescent="0.3">
      <c r="B869" s="112">
        <v>43632</v>
      </c>
      <c r="C869" s="116" t="s">
        <v>763</v>
      </c>
      <c r="D869" s="110" t="s">
        <v>32</v>
      </c>
      <c r="F869" s="117">
        <v>9.99</v>
      </c>
    </row>
    <row r="870" spans="2:7" x14ac:dyDescent="0.3">
      <c r="B870" s="112">
        <v>43633</v>
      </c>
      <c r="C870" s="116" t="s">
        <v>37</v>
      </c>
      <c r="D870" s="110" t="s">
        <v>32</v>
      </c>
      <c r="F870" s="117">
        <v>23.18</v>
      </c>
    </row>
    <row r="871" spans="2:7" x14ac:dyDescent="0.3">
      <c r="B871" s="112">
        <v>43633</v>
      </c>
      <c r="C871" s="116" t="s">
        <v>321</v>
      </c>
      <c r="D871" s="110" t="s">
        <v>32</v>
      </c>
      <c r="F871" s="117">
        <v>201.23</v>
      </c>
    </row>
    <row r="872" spans="2:7" x14ac:dyDescent="0.3">
      <c r="B872" s="112">
        <v>43633</v>
      </c>
      <c r="C872" s="116" t="s">
        <v>485</v>
      </c>
      <c r="D872" s="110" t="s">
        <v>32</v>
      </c>
      <c r="F872" s="117">
        <v>105.07</v>
      </c>
      <c r="G872" s="161">
        <v>16826339461</v>
      </c>
    </row>
    <row r="873" spans="2:7" x14ac:dyDescent="0.3">
      <c r="B873" s="112">
        <v>43633</v>
      </c>
      <c r="C873" s="116" t="s">
        <v>505</v>
      </c>
      <c r="D873" s="110" t="s">
        <v>32</v>
      </c>
      <c r="F873" s="117">
        <v>14.58</v>
      </c>
    </row>
    <row r="874" spans="2:7" x14ac:dyDescent="0.3">
      <c r="B874" s="112">
        <v>43633</v>
      </c>
      <c r="C874" s="116" t="s">
        <v>505</v>
      </c>
      <c r="D874" s="110" t="s">
        <v>32</v>
      </c>
      <c r="F874" s="117">
        <v>3.26</v>
      </c>
    </row>
    <row r="875" spans="2:7" x14ac:dyDescent="0.3">
      <c r="B875" s="112">
        <v>43633</v>
      </c>
      <c r="C875" s="116" t="s">
        <v>505</v>
      </c>
      <c r="D875" s="110" t="s">
        <v>32</v>
      </c>
      <c r="F875" s="117">
        <v>11.97</v>
      </c>
    </row>
    <row r="876" spans="2:7" x14ac:dyDescent="0.3">
      <c r="B876" s="112">
        <v>43633</v>
      </c>
      <c r="C876" s="116" t="s">
        <v>8</v>
      </c>
      <c r="D876" s="110" t="s">
        <v>32</v>
      </c>
      <c r="F876" s="117">
        <v>6.3</v>
      </c>
    </row>
    <row r="877" spans="2:7" x14ac:dyDescent="0.3">
      <c r="B877" s="112">
        <v>43633</v>
      </c>
      <c r="C877" s="116" t="s">
        <v>21</v>
      </c>
      <c r="D877" s="110" t="s">
        <v>32</v>
      </c>
      <c r="F877" s="117">
        <v>68.489999999999995</v>
      </c>
    </row>
    <row r="878" spans="2:7" x14ac:dyDescent="0.3">
      <c r="B878" s="112">
        <v>43633</v>
      </c>
      <c r="C878" s="116" t="s">
        <v>8</v>
      </c>
      <c r="D878" s="110" t="s">
        <v>32</v>
      </c>
      <c r="F878" s="117">
        <v>7.49</v>
      </c>
    </row>
    <row r="879" spans="2:7" x14ac:dyDescent="0.3">
      <c r="B879" s="112">
        <v>43633</v>
      </c>
      <c r="C879" s="116" t="s">
        <v>122</v>
      </c>
      <c r="D879" s="110" t="s">
        <v>32</v>
      </c>
      <c r="F879" s="117">
        <v>4.9800000000000004</v>
      </c>
    </row>
    <row r="880" spans="2:7" x14ac:dyDescent="0.3">
      <c r="B880" s="112">
        <v>43634</v>
      </c>
      <c r="C880" s="116" t="s">
        <v>505</v>
      </c>
      <c r="D880" s="110" t="s">
        <v>32</v>
      </c>
      <c r="F880" s="117">
        <v>18.579999999999998</v>
      </c>
    </row>
    <row r="881" spans="2:7" x14ac:dyDescent="0.3">
      <c r="B881" s="112">
        <v>43634</v>
      </c>
      <c r="C881" s="116" t="s">
        <v>759</v>
      </c>
      <c r="D881" s="110" t="s">
        <v>32</v>
      </c>
      <c r="F881" s="117">
        <v>21.57</v>
      </c>
    </row>
    <row r="882" spans="2:7" x14ac:dyDescent="0.3">
      <c r="B882" s="112">
        <v>43634</v>
      </c>
      <c r="C882" s="116" t="s">
        <v>37</v>
      </c>
      <c r="D882" s="110" t="s">
        <v>32</v>
      </c>
      <c r="F882" s="117">
        <v>36.83</v>
      </c>
    </row>
    <row r="883" spans="2:7" x14ac:dyDescent="0.3">
      <c r="B883" s="112">
        <v>43634</v>
      </c>
      <c r="C883" s="116" t="s">
        <v>146</v>
      </c>
      <c r="D883" s="110" t="s">
        <v>32</v>
      </c>
      <c r="E883" s="117">
        <v>831.3</v>
      </c>
    </row>
    <row r="884" spans="2:7" x14ac:dyDescent="0.3">
      <c r="B884" s="112">
        <v>43635</v>
      </c>
      <c r="C884" s="116" t="s">
        <v>881</v>
      </c>
      <c r="D884" s="110" t="s">
        <v>32</v>
      </c>
      <c r="F884" s="117">
        <v>100</v>
      </c>
    </row>
    <row r="885" spans="2:7" x14ac:dyDescent="0.3">
      <c r="B885" s="112">
        <v>43635</v>
      </c>
      <c r="C885" s="116" t="s">
        <v>505</v>
      </c>
      <c r="D885" s="110" t="s">
        <v>32</v>
      </c>
      <c r="F885" s="117">
        <v>14.57</v>
      </c>
      <c r="G885" s="161">
        <v>55813</v>
      </c>
    </row>
    <row r="886" spans="2:7" x14ac:dyDescent="0.3">
      <c r="B886" s="112">
        <v>43635</v>
      </c>
      <c r="C886" s="116" t="s">
        <v>40</v>
      </c>
      <c r="D886" s="110" t="s">
        <v>32</v>
      </c>
      <c r="F886" s="117">
        <v>9.99</v>
      </c>
    </row>
    <row r="887" spans="2:7" x14ac:dyDescent="0.3">
      <c r="B887" s="112">
        <v>43635</v>
      </c>
      <c r="C887" s="116" t="s">
        <v>505</v>
      </c>
      <c r="D887" s="110" t="s">
        <v>32</v>
      </c>
      <c r="F887" s="117">
        <v>3.26</v>
      </c>
    </row>
    <row r="888" spans="2:7" x14ac:dyDescent="0.3">
      <c r="B888" s="112">
        <v>43635</v>
      </c>
      <c r="C888" s="116" t="s">
        <v>7</v>
      </c>
      <c r="D888" s="110" t="s">
        <v>32</v>
      </c>
      <c r="F888" s="117">
        <v>13.66</v>
      </c>
    </row>
    <row r="889" spans="2:7" x14ac:dyDescent="0.3">
      <c r="B889" s="112">
        <v>43636</v>
      </c>
      <c r="C889" s="116" t="s">
        <v>8</v>
      </c>
      <c r="D889" s="110" t="s">
        <v>32</v>
      </c>
      <c r="F889" s="117">
        <v>5.78</v>
      </c>
    </row>
    <row r="890" spans="2:7" x14ac:dyDescent="0.3">
      <c r="B890" s="112">
        <v>43636</v>
      </c>
      <c r="C890" s="116" t="s">
        <v>566</v>
      </c>
      <c r="D890" s="110" t="s">
        <v>32</v>
      </c>
      <c r="F890" s="117">
        <v>7.07</v>
      </c>
    </row>
    <row r="891" spans="2:7" x14ac:dyDescent="0.3">
      <c r="B891" s="112">
        <v>43636</v>
      </c>
      <c r="C891" s="116" t="s">
        <v>566</v>
      </c>
      <c r="D891" s="110" t="s">
        <v>32</v>
      </c>
      <c r="F891" s="117">
        <v>19.87</v>
      </c>
    </row>
    <row r="892" spans="2:7" x14ac:dyDescent="0.3">
      <c r="B892" s="112">
        <v>43636</v>
      </c>
      <c r="C892" s="116" t="s">
        <v>505</v>
      </c>
      <c r="D892" s="110" t="s">
        <v>32</v>
      </c>
      <c r="F892" s="117">
        <v>7.62</v>
      </c>
    </row>
    <row r="893" spans="2:7" x14ac:dyDescent="0.3">
      <c r="B893" s="112">
        <v>43636</v>
      </c>
      <c r="C893" s="116" t="s">
        <v>150</v>
      </c>
      <c r="D893" s="110" t="s">
        <v>32</v>
      </c>
      <c r="F893" s="117">
        <v>8.99</v>
      </c>
    </row>
    <row r="894" spans="2:7" x14ac:dyDescent="0.3">
      <c r="B894" s="112">
        <v>43636</v>
      </c>
      <c r="C894" s="116" t="s">
        <v>505</v>
      </c>
      <c r="D894" s="110" t="s">
        <v>32</v>
      </c>
      <c r="F894" s="117">
        <v>6.53</v>
      </c>
    </row>
    <row r="895" spans="2:7" x14ac:dyDescent="0.3">
      <c r="B895" s="112">
        <v>43636</v>
      </c>
      <c r="C895" s="116" t="s">
        <v>763</v>
      </c>
      <c r="D895" s="110" t="s">
        <v>32</v>
      </c>
      <c r="F895" s="117">
        <v>5</v>
      </c>
    </row>
    <row r="896" spans="2:7" x14ac:dyDescent="0.3">
      <c r="B896" s="112">
        <v>43636</v>
      </c>
      <c r="C896" s="116" t="s">
        <v>7</v>
      </c>
      <c r="D896" s="110" t="s">
        <v>32</v>
      </c>
      <c r="F896" s="117">
        <v>14.12</v>
      </c>
    </row>
    <row r="897" spans="2:6" x14ac:dyDescent="0.3">
      <c r="B897" s="112">
        <v>43637</v>
      </c>
      <c r="C897" s="116" t="s">
        <v>37</v>
      </c>
      <c r="D897" s="110" t="s">
        <v>32</v>
      </c>
      <c r="F897" s="117">
        <v>20.02</v>
      </c>
    </row>
    <row r="898" spans="2:6" x14ac:dyDescent="0.3">
      <c r="B898" s="112">
        <v>43637</v>
      </c>
      <c r="C898" s="116" t="s">
        <v>46</v>
      </c>
      <c r="D898" s="110" t="s">
        <v>32</v>
      </c>
      <c r="F898" s="117">
        <v>100</v>
      </c>
    </row>
    <row r="899" spans="2:6" x14ac:dyDescent="0.3">
      <c r="B899" s="112">
        <v>43638</v>
      </c>
      <c r="C899" s="116" t="s">
        <v>759</v>
      </c>
      <c r="D899" s="110" t="s">
        <v>32</v>
      </c>
      <c r="F899" s="117">
        <v>23.9</v>
      </c>
    </row>
    <row r="900" spans="2:6" x14ac:dyDescent="0.3">
      <c r="B900" s="112">
        <v>43638</v>
      </c>
      <c r="C900" s="116" t="s">
        <v>505</v>
      </c>
      <c r="D900" s="110" t="s">
        <v>32</v>
      </c>
      <c r="F900" s="117">
        <v>7.62</v>
      </c>
    </row>
    <row r="901" spans="2:6" x14ac:dyDescent="0.3">
      <c r="B901" s="112">
        <v>43638</v>
      </c>
      <c r="C901" s="116" t="s">
        <v>8</v>
      </c>
      <c r="D901" s="110" t="s">
        <v>32</v>
      </c>
      <c r="F901" s="117">
        <v>5.78</v>
      </c>
    </row>
    <row r="902" spans="2:6" x14ac:dyDescent="0.3">
      <c r="B902" s="112">
        <v>43638</v>
      </c>
      <c r="C902" s="116" t="s">
        <v>576</v>
      </c>
      <c r="D902" s="110" t="s">
        <v>32</v>
      </c>
      <c r="F902" s="117">
        <v>14.47</v>
      </c>
    </row>
    <row r="903" spans="2:6" x14ac:dyDescent="0.3">
      <c r="B903" s="112">
        <v>43638</v>
      </c>
      <c r="C903" s="116" t="s">
        <v>79</v>
      </c>
      <c r="D903" s="110" t="s">
        <v>32</v>
      </c>
      <c r="F903" s="117">
        <v>32.78</v>
      </c>
    </row>
    <row r="904" spans="2:6" x14ac:dyDescent="0.3">
      <c r="B904" s="112">
        <v>43639</v>
      </c>
      <c r="C904" s="116" t="s">
        <v>72</v>
      </c>
      <c r="D904" s="110" t="s">
        <v>32</v>
      </c>
      <c r="F904" s="117">
        <v>16.5</v>
      </c>
    </row>
    <row r="905" spans="2:6" x14ac:dyDescent="0.3">
      <c r="B905" s="112">
        <v>43640</v>
      </c>
      <c r="C905" s="116" t="s">
        <v>505</v>
      </c>
      <c r="D905" s="110" t="s">
        <v>32</v>
      </c>
      <c r="F905" s="117">
        <v>17.52</v>
      </c>
    </row>
    <row r="906" spans="2:6" x14ac:dyDescent="0.3">
      <c r="B906" s="112">
        <v>43640</v>
      </c>
      <c r="C906" s="116" t="s">
        <v>21</v>
      </c>
      <c r="D906" s="110" t="s">
        <v>32</v>
      </c>
      <c r="F906" s="117">
        <v>64.349999999999994</v>
      </c>
    </row>
    <row r="907" spans="2:6" x14ac:dyDescent="0.3">
      <c r="B907" s="112">
        <v>43640</v>
      </c>
      <c r="C907" s="116" t="s">
        <v>148</v>
      </c>
      <c r="D907" s="110" t="s">
        <v>32</v>
      </c>
      <c r="F907" s="117">
        <v>26.69</v>
      </c>
    </row>
    <row r="908" spans="2:6" x14ac:dyDescent="0.3">
      <c r="B908" s="112">
        <v>43640</v>
      </c>
      <c r="C908" s="116" t="s">
        <v>93</v>
      </c>
      <c r="D908" s="110" t="s">
        <v>32</v>
      </c>
      <c r="F908" s="117">
        <v>88.1</v>
      </c>
    </row>
    <row r="909" spans="2:6" x14ac:dyDescent="0.3">
      <c r="B909" s="112">
        <v>43640</v>
      </c>
      <c r="C909" s="116" t="s">
        <v>566</v>
      </c>
      <c r="D909" s="110" t="s">
        <v>32</v>
      </c>
      <c r="F909" s="117">
        <v>8.48</v>
      </c>
    </row>
    <row r="910" spans="2:6" x14ac:dyDescent="0.3">
      <c r="B910" s="112">
        <v>43640</v>
      </c>
      <c r="C910" s="116" t="s">
        <v>37</v>
      </c>
      <c r="D910" s="110" t="s">
        <v>32</v>
      </c>
      <c r="F910" s="117">
        <v>23.04</v>
      </c>
    </row>
    <row r="911" spans="2:6" x14ac:dyDescent="0.3">
      <c r="B911" s="112">
        <v>43641</v>
      </c>
      <c r="C911" s="116" t="s">
        <v>505</v>
      </c>
      <c r="D911" s="110" t="s">
        <v>32</v>
      </c>
      <c r="F911" s="117">
        <v>10.220000000000001</v>
      </c>
    </row>
    <row r="912" spans="2:6" x14ac:dyDescent="0.3">
      <c r="B912" s="112">
        <v>43641</v>
      </c>
      <c r="C912" s="116" t="s">
        <v>505</v>
      </c>
      <c r="D912" s="110" t="s">
        <v>32</v>
      </c>
      <c r="F912" s="117">
        <v>5.44</v>
      </c>
    </row>
    <row r="913" spans="2:6" x14ac:dyDescent="0.3">
      <c r="B913" s="112">
        <v>43641</v>
      </c>
      <c r="C913" s="116" t="s">
        <v>83</v>
      </c>
      <c r="D913" s="110" t="s">
        <v>32</v>
      </c>
      <c r="F913" s="117">
        <v>20</v>
      </c>
    </row>
    <row r="914" spans="2:6" x14ac:dyDescent="0.3">
      <c r="B914" s="112">
        <v>43641</v>
      </c>
      <c r="C914" s="116" t="s">
        <v>505</v>
      </c>
      <c r="D914" s="110" t="s">
        <v>32</v>
      </c>
      <c r="F914" s="117">
        <v>6.53</v>
      </c>
    </row>
    <row r="915" spans="2:6" x14ac:dyDescent="0.3">
      <c r="B915" s="112">
        <v>43641</v>
      </c>
      <c r="C915" s="116" t="s">
        <v>505</v>
      </c>
      <c r="D915" s="110" t="s">
        <v>32</v>
      </c>
      <c r="F915" s="117">
        <v>6.52</v>
      </c>
    </row>
    <row r="916" spans="2:6" x14ac:dyDescent="0.3">
      <c r="B916" s="112">
        <v>43643</v>
      </c>
      <c r="C916" s="116" t="s">
        <v>31</v>
      </c>
      <c r="D916" s="110" t="s">
        <v>32</v>
      </c>
      <c r="E916" s="117">
        <v>2159.98</v>
      </c>
    </row>
    <row r="917" spans="2:6" x14ac:dyDescent="0.3">
      <c r="B917" s="112">
        <v>43643</v>
      </c>
      <c r="C917" s="116" t="s">
        <v>40</v>
      </c>
      <c r="D917" s="110" t="s">
        <v>32</v>
      </c>
      <c r="F917" s="117">
        <v>43.92</v>
      </c>
    </row>
    <row r="918" spans="2:6" x14ac:dyDescent="0.3">
      <c r="B918" s="112">
        <v>43643</v>
      </c>
      <c r="C918" s="116" t="s">
        <v>505</v>
      </c>
      <c r="D918" s="110" t="s">
        <v>32</v>
      </c>
      <c r="F918" s="117">
        <v>33.07</v>
      </c>
    </row>
    <row r="919" spans="2:6" x14ac:dyDescent="0.3">
      <c r="B919" s="112">
        <v>43644</v>
      </c>
      <c r="C919" s="116" t="s">
        <v>856</v>
      </c>
      <c r="D919" s="110" t="s">
        <v>32</v>
      </c>
      <c r="F919" s="117">
        <v>35</v>
      </c>
    </row>
    <row r="920" spans="2:6" x14ac:dyDescent="0.3">
      <c r="B920" s="112">
        <v>43644</v>
      </c>
      <c r="C920" s="116" t="s">
        <v>37</v>
      </c>
      <c r="D920" s="110" t="s">
        <v>32</v>
      </c>
      <c r="F920" s="117">
        <v>40.5</v>
      </c>
    </row>
    <row r="921" spans="2:6" x14ac:dyDescent="0.3">
      <c r="B921" s="112">
        <v>43644</v>
      </c>
      <c r="C921" s="116" t="s">
        <v>429</v>
      </c>
      <c r="D921" s="110" t="s">
        <v>32</v>
      </c>
      <c r="F921" s="117">
        <v>18.940000000000001</v>
      </c>
    </row>
    <row r="922" spans="2:6" x14ac:dyDescent="0.3">
      <c r="B922" s="112">
        <v>43644</v>
      </c>
      <c r="C922" s="116" t="s">
        <v>759</v>
      </c>
      <c r="D922" s="110" t="s">
        <v>32</v>
      </c>
      <c r="F922" s="117">
        <v>29.98</v>
      </c>
    </row>
    <row r="923" spans="2:6" x14ac:dyDescent="0.3">
      <c r="B923" s="112">
        <v>43644</v>
      </c>
      <c r="C923" s="116" t="s">
        <v>505</v>
      </c>
      <c r="D923" s="110" t="s">
        <v>32</v>
      </c>
      <c r="F923" s="117">
        <v>5.44</v>
      </c>
    </row>
    <row r="924" spans="2:6" x14ac:dyDescent="0.3">
      <c r="B924" s="112">
        <v>43644</v>
      </c>
      <c r="C924" s="116" t="s">
        <v>505</v>
      </c>
      <c r="D924" s="110" t="s">
        <v>32</v>
      </c>
      <c r="F924" s="117">
        <v>27.63</v>
      </c>
    </row>
    <row r="925" spans="2:6" x14ac:dyDescent="0.3">
      <c r="B925" s="112">
        <v>43645</v>
      </c>
      <c r="C925" s="116" t="s">
        <v>7</v>
      </c>
      <c r="D925" s="110" t="s">
        <v>32</v>
      </c>
      <c r="F925" s="117">
        <v>20.329999999999998</v>
      </c>
    </row>
    <row r="926" spans="2:6" x14ac:dyDescent="0.3">
      <c r="B926" s="112">
        <v>43645</v>
      </c>
      <c r="C926" s="116" t="s">
        <v>759</v>
      </c>
      <c r="D926" s="110" t="s">
        <v>32</v>
      </c>
      <c r="F926" s="117">
        <v>0.99</v>
      </c>
    </row>
    <row r="927" spans="2:6" x14ac:dyDescent="0.3">
      <c r="B927" s="112">
        <v>43645</v>
      </c>
      <c r="C927" s="116" t="s">
        <v>505</v>
      </c>
      <c r="D927" s="110" t="s">
        <v>32</v>
      </c>
      <c r="F927" s="117">
        <v>6.99</v>
      </c>
    </row>
    <row r="928" spans="2:6" x14ac:dyDescent="0.3">
      <c r="B928" s="112">
        <v>43645</v>
      </c>
      <c r="C928" s="116" t="s">
        <v>40</v>
      </c>
      <c r="D928" s="110" t="s">
        <v>32</v>
      </c>
      <c r="F928" s="117">
        <v>36.659999999999997</v>
      </c>
    </row>
    <row r="929" spans="2:7" x14ac:dyDescent="0.3">
      <c r="B929" s="112">
        <v>43646</v>
      </c>
      <c r="C929" s="116" t="s">
        <v>7</v>
      </c>
      <c r="D929" s="110" t="s">
        <v>32</v>
      </c>
      <c r="F929" s="117">
        <v>8.4499999999999993</v>
      </c>
    </row>
    <row r="930" spans="2:7" x14ac:dyDescent="0.3">
      <c r="B930" s="112">
        <v>43646</v>
      </c>
      <c r="C930" s="116" t="s">
        <v>148</v>
      </c>
      <c r="D930" s="110" t="s">
        <v>32</v>
      </c>
      <c r="F930" s="117">
        <v>78.489999999999995</v>
      </c>
    </row>
    <row r="931" spans="2:7" x14ac:dyDescent="0.3">
      <c r="B931" s="112">
        <v>43646</v>
      </c>
      <c r="C931" s="116" t="s">
        <v>505</v>
      </c>
      <c r="D931" s="110" t="s">
        <v>32</v>
      </c>
      <c r="F931" s="117">
        <v>13.06</v>
      </c>
    </row>
    <row r="932" spans="2:7" x14ac:dyDescent="0.3">
      <c r="B932" s="112">
        <v>43646</v>
      </c>
      <c r="C932" s="116" t="s">
        <v>40</v>
      </c>
      <c r="D932" s="110" t="s">
        <v>32</v>
      </c>
      <c r="F932" s="117">
        <v>18.98</v>
      </c>
    </row>
    <row r="933" spans="2:7" x14ac:dyDescent="0.3">
      <c r="B933" s="112">
        <v>43646</v>
      </c>
      <c r="C933" s="116" t="s">
        <v>742</v>
      </c>
      <c r="D933" s="110" t="s">
        <v>32</v>
      </c>
      <c r="F933" s="117">
        <v>4.99</v>
      </c>
    </row>
    <row r="934" spans="2:7" x14ac:dyDescent="0.3">
      <c r="B934" s="112">
        <v>43647</v>
      </c>
      <c r="C934" s="116" t="s">
        <v>853</v>
      </c>
      <c r="D934" s="110" t="s">
        <v>32</v>
      </c>
      <c r="F934" s="117">
        <v>1084.99</v>
      </c>
    </row>
    <row r="935" spans="2:7" x14ac:dyDescent="0.3">
      <c r="B935" s="112">
        <v>43647</v>
      </c>
      <c r="C935" s="116" t="s">
        <v>89</v>
      </c>
      <c r="D935" s="110" t="s">
        <v>32</v>
      </c>
      <c r="F935" s="117">
        <v>554.1</v>
      </c>
      <c r="G935" s="161">
        <v>17923746658</v>
      </c>
    </row>
    <row r="936" spans="2:7" x14ac:dyDescent="0.3">
      <c r="B936" s="112">
        <v>43647</v>
      </c>
      <c r="C936" s="116" t="s">
        <v>37</v>
      </c>
      <c r="D936" s="110" t="s">
        <v>32</v>
      </c>
      <c r="F936" s="117">
        <v>23.01</v>
      </c>
    </row>
    <row r="937" spans="2:7" x14ac:dyDescent="0.3">
      <c r="B937" s="112">
        <v>43647</v>
      </c>
      <c r="C937" s="116" t="s">
        <v>763</v>
      </c>
      <c r="D937" s="110" t="s">
        <v>32</v>
      </c>
      <c r="F937" s="117">
        <v>10</v>
      </c>
    </row>
    <row r="938" spans="2:7" x14ac:dyDescent="0.3">
      <c r="B938" s="112">
        <v>43647</v>
      </c>
      <c r="C938" s="116" t="s">
        <v>505</v>
      </c>
      <c r="D938" s="110" t="s">
        <v>32</v>
      </c>
      <c r="F938" s="117">
        <v>24.9</v>
      </c>
    </row>
    <row r="939" spans="2:7" x14ac:dyDescent="0.3">
      <c r="B939" s="112">
        <v>43647</v>
      </c>
      <c r="C939" s="116" t="s">
        <v>40</v>
      </c>
      <c r="D939" s="110" t="s">
        <v>32</v>
      </c>
      <c r="F939" s="117">
        <v>45.93</v>
      </c>
    </row>
    <row r="940" spans="2:7" x14ac:dyDescent="0.3">
      <c r="B940" s="112">
        <v>43647</v>
      </c>
      <c r="C940" s="116" t="s">
        <v>21</v>
      </c>
      <c r="D940" s="110" t="s">
        <v>32</v>
      </c>
      <c r="F940" s="117">
        <v>64.55</v>
      </c>
    </row>
    <row r="941" spans="2:7" x14ac:dyDescent="0.3">
      <c r="B941" s="112">
        <v>43647</v>
      </c>
      <c r="C941" s="116" t="s">
        <v>8</v>
      </c>
      <c r="D941" s="110" t="s">
        <v>32</v>
      </c>
      <c r="F941" s="117">
        <v>5.78</v>
      </c>
    </row>
    <row r="942" spans="2:7" x14ac:dyDescent="0.3">
      <c r="B942" s="112">
        <v>43648</v>
      </c>
      <c r="C942" s="116" t="s">
        <v>83</v>
      </c>
      <c r="D942" s="110" t="s">
        <v>32</v>
      </c>
      <c r="F942" s="117">
        <v>20</v>
      </c>
    </row>
    <row r="943" spans="2:7" x14ac:dyDescent="0.3">
      <c r="B943" s="112">
        <v>43648</v>
      </c>
      <c r="C943" s="116" t="s">
        <v>21</v>
      </c>
      <c r="D943" s="110" t="s">
        <v>32</v>
      </c>
      <c r="F943" s="117">
        <v>29.04</v>
      </c>
    </row>
    <row r="944" spans="2:7" x14ac:dyDescent="0.3">
      <c r="B944" s="112">
        <v>43649</v>
      </c>
      <c r="C944" s="116" t="s">
        <v>505</v>
      </c>
      <c r="D944" s="110" t="s">
        <v>32</v>
      </c>
      <c r="F944" s="117">
        <v>5.44</v>
      </c>
    </row>
    <row r="945" spans="1:6" x14ac:dyDescent="0.3">
      <c r="B945" s="112">
        <v>43649</v>
      </c>
      <c r="C945" s="116" t="s">
        <v>8</v>
      </c>
      <c r="D945" s="110" t="s">
        <v>32</v>
      </c>
      <c r="F945" s="117">
        <v>14.24</v>
      </c>
    </row>
    <row r="946" spans="1:6" x14ac:dyDescent="0.3">
      <c r="B946" s="112">
        <v>43649</v>
      </c>
      <c r="C946" s="116" t="s">
        <v>505</v>
      </c>
      <c r="D946" s="110" t="s">
        <v>32</v>
      </c>
      <c r="F946" s="117">
        <v>9.4700000000000006</v>
      </c>
    </row>
    <row r="947" spans="1:6" x14ac:dyDescent="0.3">
      <c r="B947" s="112">
        <v>43649</v>
      </c>
      <c r="C947" s="116" t="s">
        <v>538</v>
      </c>
      <c r="D947" s="110" t="s">
        <v>32</v>
      </c>
      <c r="F947" s="117">
        <v>24.99</v>
      </c>
    </row>
    <row r="948" spans="1:6" x14ac:dyDescent="0.3">
      <c r="A948" s="115">
        <v>1415</v>
      </c>
      <c r="B948" s="112">
        <v>43649</v>
      </c>
      <c r="C948" s="116" t="s">
        <v>380</v>
      </c>
      <c r="D948" s="110" t="s">
        <v>32</v>
      </c>
      <c r="F948" s="117">
        <v>7</v>
      </c>
    </row>
    <row r="949" spans="1:6" x14ac:dyDescent="0.3">
      <c r="B949" s="112">
        <v>43650</v>
      </c>
      <c r="C949" s="116" t="s">
        <v>882</v>
      </c>
      <c r="D949" s="110" t="s">
        <v>32</v>
      </c>
      <c r="F949" s="117">
        <v>20</v>
      </c>
    </row>
    <row r="950" spans="1:6" x14ac:dyDescent="0.3">
      <c r="B950" s="112">
        <v>43650</v>
      </c>
      <c r="C950" s="116" t="s">
        <v>114</v>
      </c>
      <c r="D950" s="110" t="s">
        <v>32</v>
      </c>
      <c r="F950" s="117">
        <v>23.95</v>
      </c>
    </row>
    <row r="951" spans="1:6" x14ac:dyDescent="0.3">
      <c r="B951" s="112">
        <v>43650</v>
      </c>
      <c r="C951" s="116" t="s">
        <v>505</v>
      </c>
      <c r="D951" s="110" t="s">
        <v>32</v>
      </c>
      <c r="F951" s="117">
        <v>6.53</v>
      </c>
    </row>
    <row r="952" spans="1:6" x14ac:dyDescent="0.3">
      <c r="B952" s="112">
        <v>43650</v>
      </c>
      <c r="C952" s="116" t="s">
        <v>429</v>
      </c>
      <c r="D952" s="110" t="s">
        <v>32</v>
      </c>
      <c r="F952" s="117">
        <v>32.67</v>
      </c>
    </row>
    <row r="953" spans="1:6" x14ac:dyDescent="0.3">
      <c r="B953" s="112">
        <v>43650</v>
      </c>
      <c r="C953" s="116" t="s">
        <v>79</v>
      </c>
      <c r="D953" s="110" t="s">
        <v>32</v>
      </c>
      <c r="F953" s="117">
        <v>52.98</v>
      </c>
    </row>
    <row r="954" spans="1:6" x14ac:dyDescent="0.3">
      <c r="B954" s="112">
        <v>43650</v>
      </c>
      <c r="C954" s="116" t="s">
        <v>8</v>
      </c>
      <c r="D954" s="110" t="s">
        <v>32</v>
      </c>
      <c r="F954" s="117">
        <v>19.18</v>
      </c>
    </row>
    <row r="955" spans="1:6" x14ac:dyDescent="0.3">
      <c r="B955" s="112">
        <v>43651</v>
      </c>
      <c r="C955" s="116" t="s">
        <v>21</v>
      </c>
      <c r="D955" s="110" t="s">
        <v>32</v>
      </c>
      <c r="F955" s="117">
        <v>13.95</v>
      </c>
    </row>
    <row r="956" spans="1:6" x14ac:dyDescent="0.3">
      <c r="B956" s="112">
        <v>43651</v>
      </c>
      <c r="C956" s="116" t="s">
        <v>40</v>
      </c>
      <c r="D956" s="110" t="s">
        <v>32</v>
      </c>
      <c r="F956" s="117">
        <v>154.54</v>
      </c>
    </row>
    <row r="957" spans="1:6" x14ac:dyDescent="0.3">
      <c r="B957" s="112">
        <v>43651</v>
      </c>
      <c r="C957" s="116" t="s">
        <v>37</v>
      </c>
      <c r="D957" s="110" t="s">
        <v>32</v>
      </c>
      <c r="F957" s="117">
        <v>39.479999999999997</v>
      </c>
    </row>
    <row r="958" spans="1:6" x14ac:dyDescent="0.3">
      <c r="B958" s="112">
        <v>43651</v>
      </c>
      <c r="C958" s="116" t="s">
        <v>21</v>
      </c>
      <c r="D958" s="110" t="s">
        <v>32</v>
      </c>
      <c r="F958" s="117">
        <v>3</v>
      </c>
    </row>
    <row r="959" spans="1:6" x14ac:dyDescent="0.3">
      <c r="B959" s="112">
        <v>43652</v>
      </c>
      <c r="C959" s="116" t="s">
        <v>21</v>
      </c>
      <c r="D959" s="110" t="s">
        <v>32</v>
      </c>
      <c r="F959" s="117">
        <v>7.7</v>
      </c>
    </row>
    <row r="960" spans="1:6" x14ac:dyDescent="0.3">
      <c r="B960" s="112">
        <v>43652</v>
      </c>
      <c r="C960" s="116" t="s">
        <v>8</v>
      </c>
      <c r="D960" s="110" t="s">
        <v>32</v>
      </c>
      <c r="F960" s="117">
        <v>10.43</v>
      </c>
    </row>
    <row r="961" spans="2:6" x14ac:dyDescent="0.3">
      <c r="B961" s="112">
        <v>43652</v>
      </c>
      <c r="C961" s="116" t="s">
        <v>505</v>
      </c>
      <c r="D961" s="110" t="s">
        <v>32</v>
      </c>
      <c r="F961" s="117">
        <v>20.23</v>
      </c>
    </row>
    <row r="962" spans="2:6" x14ac:dyDescent="0.3">
      <c r="B962" s="112">
        <v>43654</v>
      </c>
      <c r="C962" s="116" t="s">
        <v>763</v>
      </c>
      <c r="D962" s="110" t="s">
        <v>32</v>
      </c>
      <c r="F962" s="117">
        <v>18.97</v>
      </c>
    </row>
    <row r="963" spans="2:6" x14ac:dyDescent="0.3">
      <c r="B963" s="112">
        <v>43654</v>
      </c>
      <c r="C963" s="116" t="s">
        <v>742</v>
      </c>
      <c r="D963" s="110" t="s">
        <v>32</v>
      </c>
      <c r="F963" s="117">
        <v>5.99</v>
      </c>
    </row>
    <row r="964" spans="2:6" x14ac:dyDescent="0.3">
      <c r="B964" s="112">
        <v>43654</v>
      </c>
      <c r="C964" s="116" t="s">
        <v>7</v>
      </c>
      <c r="D964" s="110" t="s">
        <v>32</v>
      </c>
      <c r="F964" s="117">
        <v>23.44</v>
      </c>
    </row>
    <row r="965" spans="2:6" x14ac:dyDescent="0.3">
      <c r="B965" s="112">
        <v>43654</v>
      </c>
      <c r="C965" s="116" t="s">
        <v>72</v>
      </c>
      <c r="D965" s="110" t="s">
        <v>32</v>
      </c>
      <c r="F965" s="117">
        <v>13.99</v>
      </c>
    </row>
    <row r="966" spans="2:6" x14ac:dyDescent="0.3">
      <c r="B966" s="112">
        <v>43654</v>
      </c>
      <c r="C966" s="116" t="s">
        <v>72</v>
      </c>
      <c r="D966" s="110" t="s">
        <v>32</v>
      </c>
      <c r="F966" s="117">
        <v>12.88</v>
      </c>
    </row>
    <row r="967" spans="2:6" x14ac:dyDescent="0.3">
      <c r="B967" s="112">
        <v>43654</v>
      </c>
      <c r="C967" s="116" t="s">
        <v>37</v>
      </c>
      <c r="D967" s="110" t="s">
        <v>32</v>
      </c>
      <c r="F967" s="117">
        <v>23.96</v>
      </c>
    </row>
    <row r="968" spans="2:6" x14ac:dyDescent="0.3">
      <c r="B968" s="112">
        <v>43654</v>
      </c>
      <c r="C968" s="116" t="s">
        <v>83</v>
      </c>
      <c r="D968" s="110" t="s">
        <v>32</v>
      </c>
      <c r="F968" s="117">
        <v>20</v>
      </c>
    </row>
    <row r="969" spans="2:6" x14ac:dyDescent="0.3">
      <c r="B969" s="112">
        <v>43654</v>
      </c>
      <c r="C969" s="116" t="s">
        <v>566</v>
      </c>
      <c r="D969" s="110" t="s">
        <v>32</v>
      </c>
      <c r="F969" s="117">
        <v>15.83</v>
      </c>
    </row>
    <row r="970" spans="2:6" x14ac:dyDescent="0.3">
      <c r="B970" s="112">
        <v>43654</v>
      </c>
      <c r="C970" s="116" t="s">
        <v>763</v>
      </c>
      <c r="D970" s="110" t="s">
        <v>32</v>
      </c>
      <c r="F970" s="117">
        <v>10</v>
      </c>
    </row>
    <row r="971" spans="2:6" x14ac:dyDescent="0.3">
      <c r="B971" s="112">
        <v>43654</v>
      </c>
      <c r="C971" s="116" t="s">
        <v>763</v>
      </c>
      <c r="D971" s="110" t="s">
        <v>32</v>
      </c>
      <c r="F971" s="117">
        <v>10</v>
      </c>
    </row>
    <row r="972" spans="2:6" x14ac:dyDescent="0.3">
      <c r="B972" s="112">
        <v>43654</v>
      </c>
      <c r="C972" s="116" t="s">
        <v>72</v>
      </c>
      <c r="D972" s="110" t="s">
        <v>32</v>
      </c>
      <c r="F972" s="117">
        <v>119</v>
      </c>
    </row>
    <row r="973" spans="2:6" x14ac:dyDescent="0.3">
      <c r="B973" s="112">
        <v>43654</v>
      </c>
      <c r="C973" s="116" t="s">
        <v>869</v>
      </c>
      <c r="D973" s="110" t="s">
        <v>32</v>
      </c>
      <c r="F973" s="117">
        <v>5</v>
      </c>
    </row>
    <row r="974" spans="2:6" x14ac:dyDescent="0.3">
      <c r="B974" s="112">
        <v>43656</v>
      </c>
      <c r="C974" s="116" t="s">
        <v>40</v>
      </c>
      <c r="D974" s="110" t="s">
        <v>32</v>
      </c>
      <c r="F974" s="117">
        <v>14.98</v>
      </c>
    </row>
    <row r="975" spans="2:6" x14ac:dyDescent="0.3">
      <c r="B975" s="112">
        <v>43656</v>
      </c>
      <c r="C975" s="116" t="s">
        <v>763</v>
      </c>
      <c r="D975" s="110" t="s">
        <v>32</v>
      </c>
      <c r="F975" s="117">
        <v>19.989999999999998</v>
      </c>
    </row>
    <row r="976" spans="2:6" x14ac:dyDescent="0.3">
      <c r="B976" s="112">
        <v>43656</v>
      </c>
      <c r="C976" s="116" t="s">
        <v>763</v>
      </c>
      <c r="D976" s="110" t="s">
        <v>32</v>
      </c>
      <c r="F976" s="117">
        <v>19.989999999999998</v>
      </c>
    </row>
    <row r="977" spans="2:7" x14ac:dyDescent="0.3">
      <c r="B977" s="112">
        <v>43656</v>
      </c>
      <c r="C977" s="116" t="s">
        <v>505</v>
      </c>
      <c r="D977" s="110" t="s">
        <v>32</v>
      </c>
      <c r="F977" s="117">
        <v>13.92</v>
      </c>
    </row>
    <row r="978" spans="2:7" x14ac:dyDescent="0.3">
      <c r="B978" s="112">
        <v>43656</v>
      </c>
      <c r="C978" s="116" t="s">
        <v>763</v>
      </c>
      <c r="D978" s="110" t="s">
        <v>32</v>
      </c>
      <c r="F978" s="117">
        <v>7.99</v>
      </c>
    </row>
    <row r="979" spans="2:7" x14ac:dyDescent="0.3">
      <c r="B979" s="112">
        <v>43656</v>
      </c>
      <c r="C979" s="116" t="s">
        <v>763</v>
      </c>
      <c r="D979" s="110" t="s">
        <v>32</v>
      </c>
      <c r="F979" s="117">
        <v>9.99</v>
      </c>
    </row>
    <row r="980" spans="2:7" x14ac:dyDescent="0.3">
      <c r="B980" s="112">
        <v>43656</v>
      </c>
      <c r="C980" s="116" t="s">
        <v>763</v>
      </c>
      <c r="D980" s="110" t="s">
        <v>32</v>
      </c>
      <c r="F980" s="117">
        <v>14.99</v>
      </c>
    </row>
    <row r="981" spans="2:7" x14ac:dyDescent="0.3">
      <c r="B981" s="112">
        <v>43656</v>
      </c>
      <c r="C981" s="116" t="s">
        <v>21</v>
      </c>
      <c r="D981" s="110" t="s">
        <v>32</v>
      </c>
      <c r="F981" s="117">
        <v>33</v>
      </c>
    </row>
    <row r="982" spans="2:7" x14ac:dyDescent="0.3">
      <c r="B982" s="112">
        <v>43657</v>
      </c>
      <c r="C982" s="116" t="s">
        <v>31</v>
      </c>
      <c r="D982" s="110" t="s">
        <v>32</v>
      </c>
      <c r="E982" s="117">
        <v>2159.9899999999998</v>
      </c>
    </row>
    <row r="983" spans="2:7" x14ac:dyDescent="0.3">
      <c r="B983" s="112">
        <v>43657</v>
      </c>
      <c r="C983" s="116" t="s">
        <v>7</v>
      </c>
      <c r="D983" s="110" t="s">
        <v>32</v>
      </c>
      <c r="F983" s="117">
        <v>16.57</v>
      </c>
    </row>
    <row r="984" spans="2:7" x14ac:dyDescent="0.3">
      <c r="B984" s="112">
        <v>43657</v>
      </c>
      <c r="C984" s="116" t="s">
        <v>150</v>
      </c>
      <c r="D984" s="110" t="s">
        <v>32</v>
      </c>
      <c r="F984" s="117">
        <v>8.99</v>
      </c>
    </row>
    <row r="985" spans="2:7" x14ac:dyDescent="0.3">
      <c r="B985" s="112">
        <v>43657</v>
      </c>
      <c r="C985" s="116" t="s">
        <v>83</v>
      </c>
      <c r="D985" s="110" t="s">
        <v>32</v>
      </c>
      <c r="F985" s="117">
        <v>20</v>
      </c>
    </row>
    <row r="986" spans="2:7" x14ac:dyDescent="0.3">
      <c r="B986" s="112">
        <v>43658</v>
      </c>
      <c r="C986" s="116" t="s">
        <v>234</v>
      </c>
      <c r="D986" s="110" t="s">
        <v>32</v>
      </c>
      <c r="F986" s="117">
        <v>239.65</v>
      </c>
      <c r="G986" s="161">
        <v>22913444</v>
      </c>
    </row>
    <row r="987" spans="2:7" x14ac:dyDescent="0.3">
      <c r="B987" s="112">
        <v>43658</v>
      </c>
      <c r="C987" s="116" t="s">
        <v>321</v>
      </c>
      <c r="D987" s="110" t="s">
        <v>32</v>
      </c>
      <c r="F987" s="117">
        <v>209.62</v>
      </c>
      <c r="G987" s="161">
        <v>6368978431</v>
      </c>
    </row>
    <row r="988" spans="2:7" x14ac:dyDescent="0.3">
      <c r="B988" s="112">
        <v>43658</v>
      </c>
      <c r="C988" s="116" t="s">
        <v>485</v>
      </c>
      <c r="D988" s="110" t="s">
        <v>32</v>
      </c>
      <c r="F988" s="117">
        <v>117.41</v>
      </c>
      <c r="G988" s="161">
        <v>26776563071119</v>
      </c>
    </row>
    <row r="989" spans="2:7" x14ac:dyDescent="0.3">
      <c r="B989" s="112">
        <v>43659</v>
      </c>
      <c r="C989" s="116" t="s">
        <v>42</v>
      </c>
      <c r="D989" s="110" t="s">
        <v>32</v>
      </c>
      <c r="F989" s="117">
        <v>301.20999999999998</v>
      </c>
    </row>
    <row r="990" spans="2:7" x14ac:dyDescent="0.3">
      <c r="B990" s="112">
        <v>43660</v>
      </c>
      <c r="C990" s="116" t="s">
        <v>505</v>
      </c>
      <c r="D990" s="110" t="s">
        <v>32</v>
      </c>
      <c r="F990" s="117">
        <v>22.82</v>
      </c>
    </row>
    <row r="991" spans="2:7" x14ac:dyDescent="0.3">
      <c r="B991" s="112">
        <v>43660</v>
      </c>
      <c r="C991" s="116" t="s">
        <v>159</v>
      </c>
      <c r="D991" s="110" t="s">
        <v>32</v>
      </c>
      <c r="F991" s="117">
        <v>23.15</v>
      </c>
    </row>
    <row r="992" spans="2:7" x14ac:dyDescent="0.3">
      <c r="B992" s="112">
        <v>43660</v>
      </c>
      <c r="C992" s="116" t="s">
        <v>37</v>
      </c>
      <c r="D992" s="110" t="s">
        <v>32</v>
      </c>
      <c r="F992" s="117">
        <v>24.62</v>
      </c>
    </row>
    <row r="993" spans="2:6" x14ac:dyDescent="0.3">
      <c r="B993" s="112">
        <v>43660</v>
      </c>
      <c r="C993" s="116" t="s">
        <v>505</v>
      </c>
      <c r="D993" s="110" t="s">
        <v>32</v>
      </c>
      <c r="F993" s="117">
        <v>2.1800000000000002</v>
      </c>
    </row>
    <row r="994" spans="2:6" x14ac:dyDescent="0.3">
      <c r="B994" s="112">
        <v>43660</v>
      </c>
      <c r="C994" s="116" t="s">
        <v>99</v>
      </c>
      <c r="D994" s="110" t="s">
        <v>32</v>
      </c>
      <c r="F994" s="117">
        <v>82.97</v>
      </c>
    </row>
    <row r="995" spans="2:6" x14ac:dyDescent="0.3">
      <c r="B995" s="112">
        <v>43660</v>
      </c>
      <c r="C995" s="116" t="s">
        <v>304</v>
      </c>
      <c r="D995" s="110" t="s">
        <v>32</v>
      </c>
      <c r="F995" s="117">
        <v>45</v>
      </c>
    </row>
    <row r="996" spans="2:6" x14ac:dyDescent="0.3">
      <c r="B996" s="112">
        <v>43660</v>
      </c>
      <c r="C996" s="116" t="s">
        <v>759</v>
      </c>
      <c r="D996" s="110" t="s">
        <v>32</v>
      </c>
      <c r="F996" s="117">
        <v>9.99</v>
      </c>
    </row>
    <row r="997" spans="2:6" x14ac:dyDescent="0.3">
      <c r="B997" s="112">
        <v>43660</v>
      </c>
      <c r="C997" s="116" t="s">
        <v>40</v>
      </c>
      <c r="D997" s="110" t="s">
        <v>32</v>
      </c>
      <c r="F997" s="117">
        <v>69.180000000000007</v>
      </c>
    </row>
    <row r="998" spans="2:6" x14ac:dyDescent="0.3">
      <c r="B998" s="112">
        <v>43660</v>
      </c>
      <c r="C998" s="116" t="s">
        <v>759</v>
      </c>
      <c r="D998" s="110" t="s">
        <v>32</v>
      </c>
      <c r="F998" s="117">
        <v>17.98</v>
      </c>
    </row>
    <row r="999" spans="2:6" x14ac:dyDescent="0.3">
      <c r="B999" s="112">
        <v>43660</v>
      </c>
      <c r="C999" s="116" t="s">
        <v>37</v>
      </c>
      <c r="D999" s="110" t="s">
        <v>32</v>
      </c>
      <c r="F999" s="117">
        <v>39</v>
      </c>
    </row>
    <row r="1000" spans="2:6" x14ac:dyDescent="0.3">
      <c r="B1000" s="112">
        <v>43661</v>
      </c>
      <c r="C1000" s="116" t="s">
        <v>619</v>
      </c>
      <c r="D1000" s="110" t="s">
        <v>32</v>
      </c>
      <c r="F1000" s="117">
        <v>99.92</v>
      </c>
    </row>
    <row r="1001" spans="2:6" x14ac:dyDescent="0.3">
      <c r="B1001" s="112">
        <v>43661</v>
      </c>
      <c r="C1001" s="116" t="s">
        <v>704</v>
      </c>
      <c r="D1001" s="110" t="s">
        <v>32</v>
      </c>
      <c r="F1001" s="117">
        <v>200.69</v>
      </c>
    </row>
    <row r="1002" spans="2:6" x14ac:dyDescent="0.3">
      <c r="B1002" s="112">
        <v>43661</v>
      </c>
      <c r="C1002" s="116" t="s">
        <v>8</v>
      </c>
      <c r="D1002" s="110" t="s">
        <v>32</v>
      </c>
      <c r="F1002" s="117">
        <v>17.940000000000001</v>
      </c>
    </row>
    <row r="1003" spans="2:6" x14ac:dyDescent="0.3">
      <c r="B1003" s="112">
        <v>43661</v>
      </c>
      <c r="C1003" s="116" t="s">
        <v>53</v>
      </c>
      <c r="D1003" s="110" t="s">
        <v>32</v>
      </c>
      <c r="F1003" s="117">
        <v>49.18</v>
      </c>
    </row>
    <row r="1004" spans="2:6" x14ac:dyDescent="0.3">
      <c r="B1004" s="112">
        <v>43661</v>
      </c>
      <c r="C1004" s="116" t="s">
        <v>53</v>
      </c>
      <c r="D1004" s="110" t="s">
        <v>32</v>
      </c>
      <c r="F1004" s="117">
        <v>20</v>
      </c>
    </row>
    <row r="1005" spans="2:6" x14ac:dyDescent="0.3">
      <c r="B1005" s="112">
        <v>43661</v>
      </c>
      <c r="C1005" s="116" t="s">
        <v>505</v>
      </c>
      <c r="D1005" s="110" t="s">
        <v>32</v>
      </c>
      <c r="F1005" s="117">
        <v>6.53</v>
      </c>
    </row>
    <row r="1006" spans="2:6" x14ac:dyDescent="0.3">
      <c r="B1006" s="112">
        <v>43661</v>
      </c>
      <c r="C1006" s="116" t="s">
        <v>505</v>
      </c>
      <c r="D1006" s="110" t="s">
        <v>32</v>
      </c>
      <c r="F1006" s="117">
        <v>25</v>
      </c>
    </row>
    <row r="1007" spans="2:6" x14ac:dyDescent="0.3">
      <c r="B1007" s="112">
        <v>43661</v>
      </c>
      <c r="C1007" s="116" t="s">
        <v>883</v>
      </c>
      <c r="D1007" s="110" t="s">
        <v>32</v>
      </c>
      <c r="F1007" s="117">
        <v>34</v>
      </c>
    </row>
    <row r="1008" spans="2:6" x14ac:dyDescent="0.3">
      <c r="B1008" s="112">
        <v>43661</v>
      </c>
      <c r="C1008" s="116" t="s">
        <v>114</v>
      </c>
      <c r="D1008" s="110" t="s">
        <v>32</v>
      </c>
      <c r="F1008" s="117">
        <v>23.29</v>
      </c>
    </row>
    <row r="1009" spans="2:6" x14ac:dyDescent="0.3">
      <c r="B1009" s="112">
        <v>43661</v>
      </c>
      <c r="C1009" s="116" t="s">
        <v>505</v>
      </c>
      <c r="D1009" s="110" t="s">
        <v>32</v>
      </c>
      <c r="F1009" s="117">
        <v>13.46</v>
      </c>
    </row>
    <row r="1010" spans="2:6" x14ac:dyDescent="0.3">
      <c r="B1010" s="112">
        <v>43661</v>
      </c>
      <c r="C1010" s="116" t="s">
        <v>93</v>
      </c>
      <c r="D1010" s="110" t="s">
        <v>32</v>
      </c>
      <c r="F1010" s="117">
        <v>92.74</v>
      </c>
    </row>
    <row r="1011" spans="2:6" x14ac:dyDescent="0.3">
      <c r="B1011" s="112">
        <v>43661</v>
      </c>
      <c r="C1011" s="116" t="s">
        <v>744</v>
      </c>
      <c r="D1011" s="110" t="s">
        <v>32</v>
      </c>
      <c r="E1011" s="117">
        <v>100</v>
      </c>
    </row>
    <row r="1012" spans="2:6" x14ac:dyDescent="0.3">
      <c r="B1012" s="112">
        <v>43661</v>
      </c>
      <c r="C1012" s="116" t="s">
        <v>21</v>
      </c>
      <c r="D1012" s="110" t="s">
        <v>32</v>
      </c>
      <c r="F1012" s="117">
        <v>11.9</v>
      </c>
    </row>
    <row r="1013" spans="2:6" x14ac:dyDescent="0.3">
      <c r="B1013" s="112">
        <v>43661</v>
      </c>
      <c r="C1013" s="116" t="s">
        <v>884</v>
      </c>
      <c r="D1013" s="110" t="s">
        <v>32</v>
      </c>
      <c r="F1013" s="117">
        <v>1.75</v>
      </c>
    </row>
    <row r="1014" spans="2:6" x14ac:dyDescent="0.3">
      <c r="B1014" s="112">
        <v>43661</v>
      </c>
      <c r="C1014" s="116" t="s">
        <v>505</v>
      </c>
      <c r="D1014" s="110" t="s">
        <v>32</v>
      </c>
      <c r="F1014" s="117">
        <v>14.58</v>
      </c>
    </row>
    <row r="1015" spans="2:6" x14ac:dyDescent="0.3">
      <c r="B1015" s="112">
        <v>43661</v>
      </c>
      <c r="C1015" s="116" t="s">
        <v>21</v>
      </c>
      <c r="D1015" s="110" t="s">
        <v>32</v>
      </c>
      <c r="F1015" s="117">
        <v>30.5</v>
      </c>
    </row>
    <row r="1016" spans="2:6" x14ac:dyDescent="0.3">
      <c r="B1016" s="112">
        <v>43661</v>
      </c>
      <c r="C1016" s="116" t="s">
        <v>505</v>
      </c>
      <c r="D1016" s="110" t="s">
        <v>32</v>
      </c>
      <c r="F1016" s="117">
        <v>14.58</v>
      </c>
    </row>
    <row r="1017" spans="2:6" x14ac:dyDescent="0.3">
      <c r="B1017" s="112">
        <v>43661</v>
      </c>
      <c r="C1017" s="116" t="s">
        <v>59</v>
      </c>
      <c r="D1017" s="110" t="s">
        <v>32</v>
      </c>
      <c r="F1017" s="117">
        <v>3.95</v>
      </c>
    </row>
    <row r="1018" spans="2:6" x14ac:dyDescent="0.3">
      <c r="B1018" s="112">
        <v>43662</v>
      </c>
      <c r="C1018" s="116" t="s">
        <v>83</v>
      </c>
      <c r="D1018" s="110" t="s">
        <v>32</v>
      </c>
      <c r="F1018" s="117">
        <v>20</v>
      </c>
    </row>
    <row r="1019" spans="2:6" x14ac:dyDescent="0.3">
      <c r="B1019" s="112">
        <v>43663</v>
      </c>
      <c r="C1019" s="116" t="s">
        <v>146</v>
      </c>
      <c r="D1019" s="110" t="s">
        <v>32</v>
      </c>
      <c r="E1019" s="117">
        <v>831.3</v>
      </c>
    </row>
    <row r="1020" spans="2:6" ht="15" x14ac:dyDescent="0.35">
      <c r="B1020" s="112">
        <v>43663</v>
      </c>
      <c r="C1020" s="117" t="s">
        <v>868</v>
      </c>
      <c r="D1020" s="110" t="s">
        <v>32</v>
      </c>
      <c r="F1020" s="117">
        <v>100</v>
      </c>
    </row>
    <row r="1021" spans="2:6" x14ac:dyDescent="0.3">
      <c r="B1021" s="112">
        <v>43663</v>
      </c>
      <c r="C1021" s="116" t="s">
        <v>40</v>
      </c>
      <c r="D1021" s="110" t="s">
        <v>32</v>
      </c>
      <c r="F1021" s="117">
        <v>325.5</v>
      </c>
    </row>
    <row r="1022" spans="2:6" x14ac:dyDescent="0.3">
      <c r="B1022" s="112">
        <v>43663</v>
      </c>
      <c r="C1022" s="116" t="s">
        <v>742</v>
      </c>
      <c r="D1022" s="110" t="s">
        <v>32</v>
      </c>
      <c r="F1022" s="117">
        <v>20</v>
      </c>
    </row>
    <row r="1023" spans="2:6" x14ac:dyDescent="0.3">
      <c r="B1023" s="112">
        <v>43663</v>
      </c>
      <c r="C1023" s="116" t="s">
        <v>72</v>
      </c>
      <c r="D1023" s="110" t="s">
        <v>32</v>
      </c>
      <c r="F1023" s="117">
        <v>35.479999999999997</v>
      </c>
    </row>
    <row r="1024" spans="2:6" x14ac:dyDescent="0.3">
      <c r="B1024" s="112">
        <v>43663</v>
      </c>
      <c r="C1024" s="116" t="s">
        <v>763</v>
      </c>
      <c r="D1024" s="110" t="s">
        <v>32</v>
      </c>
      <c r="F1024" s="117">
        <v>9.99</v>
      </c>
    </row>
    <row r="1025" spans="2:7" x14ac:dyDescent="0.3">
      <c r="B1025" s="112">
        <v>43663</v>
      </c>
      <c r="C1025" s="116" t="s">
        <v>856</v>
      </c>
      <c r="D1025" s="110" t="s">
        <v>32</v>
      </c>
      <c r="F1025" s="117">
        <v>100</v>
      </c>
      <c r="G1025" s="161">
        <v>60437</v>
      </c>
    </row>
    <row r="1026" spans="2:7" x14ac:dyDescent="0.3">
      <c r="B1026" s="112">
        <v>43663</v>
      </c>
      <c r="C1026" s="116" t="s">
        <v>83</v>
      </c>
      <c r="D1026" s="110" t="s">
        <v>32</v>
      </c>
      <c r="F1026" s="117">
        <v>40</v>
      </c>
    </row>
    <row r="1027" spans="2:7" x14ac:dyDescent="0.3">
      <c r="B1027" s="112">
        <v>43663</v>
      </c>
      <c r="C1027" s="116" t="s">
        <v>505</v>
      </c>
      <c r="D1027" s="110" t="s">
        <v>32</v>
      </c>
      <c r="F1027" s="117">
        <v>32.31</v>
      </c>
    </row>
    <row r="1028" spans="2:7" x14ac:dyDescent="0.3">
      <c r="B1028" s="112">
        <v>43663</v>
      </c>
      <c r="C1028" s="116" t="s">
        <v>21</v>
      </c>
      <c r="D1028" s="110" t="s">
        <v>32</v>
      </c>
      <c r="F1028" s="117">
        <v>14.75</v>
      </c>
    </row>
    <row r="1029" spans="2:7" x14ac:dyDescent="0.3">
      <c r="B1029" s="112">
        <v>43663</v>
      </c>
      <c r="C1029" s="116" t="s">
        <v>566</v>
      </c>
      <c r="D1029" s="110" t="s">
        <v>32</v>
      </c>
      <c r="F1029" s="117">
        <v>15.43</v>
      </c>
    </row>
    <row r="1030" spans="2:7" x14ac:dyDescent="0.3">
      <c r="B1030" s="112">
        <v>43663</v>
      </c>
      <c r="C1030" s="116" t="s">
        <v>566</v>
      </c>
      <c r="D1030" s="110" t="s">
        <v>32</v>
      </c>
      <c r="F1030" s="117">
        <v>9.4700000000000006</v>
      </c>
    </row>
    <row r="1031" spans="2:7" x14ac:dyDescent="0.3">
      <c r="B1031" s="112">
        <v>43663</v>
      </c>
      <c r="C1031" s="116" t="s">
        <v>505</v>
      </c>
      <c r="D1031" s="110" t="s">
        <v>32</v>
      </c>
      <c r="F1031" s="117">
        <v>6.53</v>
      </c>
    </row>
    <row r="1032" spans="2:7" x14ac:dyDescent="0.3">
      <c r="B1032" s="112">
        <v>43665</v>
      </c>
      <c r="C1032" s="116" t="s">
        <v>46</v>
      </c>
      <c r="D1032" s="110" t="s">
        <v>32</v>
      </c>
      <c r="F1032" s="117">
        <v>30</v>
      </c>
    </row>
    <row r="1033" spans="2:7" x14ac:dyDescent="0.3">
      <c r="B1033" s="112">
        <v>43667</v>
      </c>
      <c r="C1033" s="116" t="s">
        <v>40</v>
      </c>
      <c r="D1033" s="110" t="s">
        <v>32</v>
      </c>
      <c r="F1033" s="117">
        <v>22.67</v>
      </c>
    </row>
    <row r="1034" spans="2:7" x14ac:dyDescent="0.3">
      <c r="B1034" s="112">
        <v>43667</v>
      </c>
      <c r="C1034" s="116" t="s">
        <v>505</v>
      </c>
      <c r="D1034" s="110" t="s">
        <v>32</v>
      </c>
      <c r="F1034" s="117">
        <v>18.16</v>
      </c>
    </row>
    <row r="1035" spans="2:7" x14ac:dyDescent="0.3">
      <c r="B1035" s="112">
        <v>43667</v>
      </c>
      <c r="C1035" s="116" t="s">
        <v>40</v>
      </c>
      <c r="D1035" s="110" t="s">
        <v>32</v>
      </c>
      <c r="F1035" s="117">
        <v>8.7100000000000009</v>
      </c>
    </row>
    <row r="1036" spans="2:7" x14ac:dyDescent="0.3">
      <c r="B1036" s="112">
        <v>43667</v>
      </c>
      <c r="C1036" s="116" t="s">
        <v>37</v>
      </c>
      <c r="D1036" s="110" t="s">
        <v>32</v>
      </c>
      <c r="F1036" s="117">
        <v>43.68</v>
      </c>
    </row>
    <row r="1037" spans="2:7" x14ac:dyDescent="0.3">
      <c r="B1037" s="112">
        <v>43667</v>
      </c>
      <c r="C1037" s="116" t="s">
        <v>885</v>
      </c>
      <c r="D1037" s="110" t="s">
        <v>32</v>
      </c>
      <c r="F1037" s="117">
        <v>57.96</v>
      </c>
    </row>
    <row r="1038" spans="2:7" x14ac:dyDescent="0.3">
      <c r="B1038" s="112">
        <v>43667</v>
      </c>
      <c r="C1038" s="116" t="s">
        <v>505</v>
      </c>
      <c r="D1038" s="110" t="s">
        <v>32</v>
      </c>
      <c r="F1038" s="117">
        <v>15.22</v>
      </c>
    </row>
    <row r="1039" spans="2:7" x14ac:dyDescent="0.3">
      <c r="B1039" s="112">
        <v>43668</v>
      </c>
      <c r="C1039" s="116" t="s">
        <v>742</v>
      </c>
      <c r="D1039" s="110" t="s">
        <v>32</v>
      </c>
      <c r="F1039" s="117">
        <v>12.95</v>
      </c>
    </row>
    <row r="1040" spans="2:7" x14ac:dyDescent="0.3">
      <c r="B1040" s="112">
        <v>43668</v>
      </c>
      <c r="C1040" s="116" t="s">
        <v>742</v>
      </c>
      <c r="D1040" s="110" t="s">
        <v>32</v>
      </c>
      <c r="F1040" s="117">
        <v>59.99</v>
      </c>
    </row>
    <row r="1041" spans="1:6" x14ac:dyDescent="0.3">
      <c r="B1041" s="112">
        <v>43668</v>
      </c>
      <c r="C1041" s="116" t="s">
        <v>763</v>
      </c>
      <c r="D1041" s="110" t="s">
        <v>32</v>
      </c>
      <c r="F1041" s="117">
        <v>10</v>
      </c>
    </row>
    <row r="1042" spans="1:6" x14ac:dyDescent="0.3">
      <c r="B1042" s="112">
        <v>43668</v>
      </c>
      <c r="C1042" s="116" t="s">
        <v>37</v>
      </c>
      <c r="D1042" s="110" t="s">
        <v>32</v>
      </c>
      <c r="F1042" s="117">
        <v>23.17</v>
      </c>
    </row>
    <row r="1043" spans="1:6" x14ac:dyDescent="0.3">
      <c r="B1043" s="112">
        <v>43668</v>
      </c>
      <c r="C1043" s="116" t="s">
        <v>886</v>
      </c>
      <c r="D1043" s="110" t="s">
        <v>32</v>
      </c>
      <c r="F1043" s="117">
        <v>4.99</v>
      </c>
    </row>
    <row r="1044" spans="1:6" x14ac:dyDescent="0.3">
      <c r="B1044" s="112">
        <v>43668</v>
      </c>
      <c r="C1044" s="116" t="s">
        <v>505</v>
      </c>
      <c r="D1044" s="110" t="s">
        <v>32</v>
      </c>
      <c r="F1044" s="117">
        <v>12.82</v>
      </c>
    </row>
    <row r="1045" spans="1:6" x14ac:dyDescent="0.3">
      <c r="B1045" s="112">
        <v>43668</v>
      </c>
      <c r="C1045" s="116" t="s">
        <v>505</v>
      </c>
      <c r="D1045" s="110" t="s">
        <v>32</v>
      </c>
      <c r="F1045" s="117">
        <v>14.58</v>
      </c>
    </row>
    <row r="1046" spans="1:6" x14ac:dyDescent="0.3">
      <c r="A1046" s="115">
        <v>1416</v>
      </c>
      <c r="B1046" s="112">
        <v>43668</v>
      </c>
      <c r="C1046" s="116" t="s">
        <v>380</v>
      </c>
      <c r="D1046" s="110" t="s">
        <v>32</v>
      </c>
      <c r="F1046" s="117">
        <v>7</v>
      </c>
    </row>
    <row r="1047" spans="1:6" x14ac:dyDescent="0.3">
      <c r="B1047" s="112">
        <v>43669</v>
      </c>
      <c r="C1047" s="116" t="s">
        <v>505</v>
      </c>
      <c r="D1047" s="110" t="s">
        <v>32</v>
      </c>
      <c r="F1047" s="117">
        <v>17.82</v>
      </c>
    </row>
    <row r="1048" spans="1:6" x14ac:dyDescent="0.3">
      <c r="B1048" s="112">
        <v>43669</v>
      </c>
      <c r="C1048" s="116" t="s">
        <v>40</v>
      </c>
      <c r="D1048" s="110" t="s">
        <v>32</v>
      </c>
      <c r="F1048" s="117">
        <v>39.31</v>
      </c>
    </row>
    <row r="1049" spans="1:6" x14ac:dyDescent="0.3">
      <c r="B1049" s="112">
        <v>43669</v>
      </c>
      <c r="C1049" s="116" t="s">
        <v>21</v>
      </c>
      <c r="D1049" s="110" t="s">
        <v>32</v>
      </c>
      <c r="F1049" s="117">
        <v>2.65</v>
      </c>
    </row>
    <row r="1050" spans="1:6" x14ac:dyDescent="0.3">
      <c r="B1050" s="112">
        <v>43669</v>
      </c>
      <c r="C1050" s="116" t="s">
        <v>566</v>
      </c>
      <c r="D1050" s="110" t="s">
        <v>32</v>
      </c>
      <c r="F1050" s="117">
        <v>18.399999999999999</v>
      </c>
    </row>
    <row r="1051" spans="1:6" x14ac:dyDescent="0.3">
      <c r="B1051" s="112">
        <v>43670</v>
      </c>
      <c r="C1051" s="116" t="s">
        <v>40</v>
      </c>
      <c r="D1051" s="110" t="s">
        <v>32</v>
      </c>
      <c r="F1051" s="117">
        <v>27.7</v>
      </c>
    </row>
    <row r="1052" spans="1:6" x14ac:dyDescent="0.3">
      <c r="B1052" s="112">
        <v>43670</v>
      </c>
      <c r="C1052" s="116" t="s">
        <v>505</v>
      </c>
      <c r="D1052" s="110" t="s">
        <v>32</v>
      </c>
      <c r="F1052" s="117">
        <v>29.03</v>
      </c>
    </row>
    <row r="1053" spans="1:6" x14ac:dyDescent="0.3">
      <c r="B1053" s="112">
        <v>43670</v>
      </c>
      <c r="C1053" s="116" t="s">
        <v>8</v>
      </c>
      <c r="D1053" s="110" t="s">
        <v>32</v>
      </c>
      <c r="F1053" s="117">
        <v>17.66</v>
      </c>
    </row>
    <row r="1054" spans="1:6" x14ac:dyDescent="0.3">
      <c r="B1054" s="112">
        <v>43670</v>
      </c>
      <c r="C1054" s="116" t="s">
        <v>505</v>
      </c>
      <c r="D1054" s="110" t="s">
        <v>32</v>
      </c>
      <c r="F1054" s="117">
        <v>6.53</v>
      </c>
    </row>
    <row r="1055" spans="1:6" x14ac:dyDescent="0.3">
      <c r="B1055" s="112">
        <v>43671</v>
      </c>
      <c r="C1055" s="116" t="s">
        <v>31</v>
      </c>
      <c r="D1055" s="110" t="s">
        <v>32</v>
      </c>
      <c r="E1055" s="117">
        <v>2159.98</v>
      </c>
    </row>
    <row r="1056" spans="1:6" x14ac:dyDescent="0.3">
      <c r="B1056" s="112">
        <v>43671</v>
      </c>
      <c r="C1056" s="116" t="s">
        <v>37</v>
      </c>
      <c r="D1056" s="110" t="s">
        <v>32</v>
      </c>
      <c r="F1056" s="117">
        <v>23.98</v>
      </c>
    </row>
    <row r="1057" spans="1:6" x14ac:dyDescent="0.3">
      <c r="B1057" s="112">
        <v>43671</v>
      </c>
      <c r="C1057" s="116" t="s">
        <v>505</v>
      </c>
      <c r="D1057" s="110" t="s">
        <v>32</v>
      </c>
      <c r="F1057" s="117">
        <v>29.28</v>
      </c>
    </row>
    <row r="1058" spans="1:6" x14ac:dyDescent="0.3">
      <c r="B1058" s="112">
        <v>43671</v>
      </c>
      <c r="C1058" s="116" t="s">
        <v>8</v>
      </c>
      <c r="D1058" s="110" t="s">
        <v>32</v>
      </c>
      <c r="F1058" s="117">
        <v>10.53</v>
      </c>
    </row>
    <row r="1059" spans="1:6" x14ac:dyDescent="0.3">
      <c r="B1059" s="112">
        <v>43671</v>
      </c>
      <c r="C1059" s="116" t="s">
        <v>763</v>
      </c>
      <c r="D1059" s="110" t="s">
        <v>32</v>
      </c>
      <c r="F1059" s="117">
        <v>10</v>
      </c>
    </row>
    <row r="1060" spans="1:6" x14ac:dyDescent="0.3">
      <c r="B1060" s="112">
        <v>43672</v>
      </c>
      <c r="C1060" s="116" t="s">
        <v>7</v>
      </c>
      <c r="D1060" s="110" t="s">
        <v>32</v>
      </c>
      <c r="F1060" s="117">
        <v>7.36</v>
      </c>
    </row>
    <row r="1061" spans="1:6" x14ac:dyDescent="0.3">
      <c r="B1061" s="112">
        <v>43672</v>
      </c>
      <c r="C1061" s="116" t="s">
        <v>576</v>
      </c>
      <c r="D1061" s="110" t="s">
        <v>32</v>
      </c>
      <c r="F1061" s="117">
        <v>31.46</v>
      </c>
    </row>
    <row r="1062" spans="1:6" x14ac:dyDescent="0.3">
      <c r="B1062" s="112">
        <v>43672</v>
      </c>
      <c r="C1062" s="116" t="s">
        <v>505</v>
      </c>
      <c r="D1062" s="110" t="s">
        <v>32</v>
      </c>
      <c r="F1062" s="117">
        <v>5.55</v>
      </c>
    </row>
    <row r="1063" spans="1:6" x14ac:dyDescent="0.3">
      <c r="B1063" s="112">
        <v>43672</v>
      </c>
      <c r="C1063" s="116" t="s">
        <v>505</v>
      </c>
      <c r="D1063" s="110" t="s">
        <v>32</v>
      </c>
      <c r="F1063" s="117">
        <v>16.43</v>
      </c>
    </row>
    <row r="1064" spans="1:6" x14ac:dyDescent="0.3">
      <c r="B1064" s="112">
        <v>43672</v>
      </c>
      <c r="C1064" s="116" t="s">
        <v>505</v>
      </c>
      <c r="D1064" s="110" t="s">
        <v>32</v>
      </c>
      <c r="F1064" s="117">
        <v>6.95</v>
      </c>
    </row>
    <row r="1065" spans="1:6" x14ac:dyDescent="0.3">
      <c r="B1065" s="112">
        <v>43673</v>
      </c>
      <c r="C1065" s="116" t="s">
        <v>21</v>
      </c>
      <c r="D1065" s="110" t="s">
        <v>32</v>
      </c>
      <c r="F1065" s="117">
        <v>55.15</v>
      </c>
    </row>
    <row r="1066" spans="1:6" x14ac:dyDescent="0.3">
      <c r="B1066" s="112">
        <v>43673</v>
      </c>
      <c r="C1066" s="116" t="s">
        <v>53</v>
      </c>
      <c r="D1066" s="110" t="s">
        <v>32</v>
      </c>
      <c r="F1066" s="117">
        <v>38.96</v>
      </c>
    </row>
    <row r="1067" spans="1:6" x14ac:dyDescent="0.3">
      <c r="B1067" s="112">
        <v>43673</v>
      </c>
      <c r="C1067" s="116" t="s">
        <v>8</v>
      </c>
      <c r="D1067" s="110" t="s">
        <v>32</v>
      </c>
      <c r="F1067" s="117">
        <v>13.38</v>
      </c>
    </row>
    <row r="1068" spans="1:6" x14ac:dyDescent="0.3">
      <c r="B1068" s="112">
        <v>43673</v>
      </c>
      <c r="C1068" s="116" t="s">
        <v>505</v>
      </c>
      <c r="D1068" s="110" t="s">
        <v>32</v>
      </c>
      <c r="F1068" s="117">
        <v>11.75</v>
      </c>
    </row>
    <row r="1069" spans="1:6" x14ac:dyDescent="0.3">
      <c r="B1069" s="112">
        <v>43673</v>
      </c>
      <c r="C1069" s="116" t="s">
        <v>40</v>
      </c>
      <c r="D1069" s="110" t="s">
        <v>32</v>
      </c>
      <c r="F1069" s="117">
        <v>10.84</v>
      </c>
    </row>
    <row r="1070" spans="1:6" x14ac:dyDescent="0.3">
      <c r="A1070" s="115">
        <v>1417</v>
      </c>
      <c r="B1070" s="112">
        <v>43673</v>
      </c>
      <c r="C1070" s="116" t="s">
        <v>887</v>
      </c>
      <c r="D1070" s="110" t="s">
        <v>32</v>
      </c>
      <c r="F1070" s="117">
        <v>150</v>
      </c>
    </row>
    <row r="1071" spans="1:6" x14ac:dyDescent="0.3">
      <c r="B1071" s="112">
        <v>43674</v>
      </c>
      <c r="C1071" s="116" t="s">
        <v>21</v>
      </c>
      <c r="D1071" s="110" t="s">
        <v>32</v>
      </c>
      <c r="F1071" s="117">
        <v>37.450000000000003</v>
      </c>
    </row>
    <row r="1072" spans="1:6" x14ac:dyDescent="0.3">
      <c r="B1072" s="112">
        <v>43674</v>
      </c>
      <c r="C1072" s="116" t="s">
        <v>7</v>
      </c>
      <c r="D1072" s="110" t="s">
        <v>32</v>
      </c>
      <c r="F1072" s="117">
        <v>8.67</v>
      </c>
    </row>
    <row r="1073" spans="2:6" x14ac:dyDescent="0.3">
      <c r="B1073" s="112">
        <v>43674</v>
      </c>
      <c r="C1073" s="116" t="s">
        <v>505</v>
      </c>
      <c r="D1073" s="110" t="s">
        <v>32</v>
      </c>
      <c r="F1073" s="117">
        <v>10.55</v>
      </c>
    </row>
    <row r="1074" spans="2:6" x14ac:dyDescent="0.3">
      <c r="B1074" s="112">
        <v>43674</v>
      </c>
      <c r="C1074" s="116" t="s">
        <v>93</v>
      </c>
      <c r="D1074" s="110" t="s">
        <v>32</v>
      </c>
      <c r="F1074" s="117">
        <v>5.48</v>
      </c>
    </row>
    <row r="1075" spans="2:6" x14ac:dyDescent="0.3">
      <c r="B1075" s="112">
        <v>43674</v>
      </c>
      <c r="C1075" s="116" t="s">
        <v>791</v>
      </c>
      <c r="D1075" s="110" t="s">
        <v>32</v>
      </c>
      <c r="F1075" s="117">
        <v>12.25</v>
      </c>
    </row>
    <row r="1076" spans="2:6" x14ac:dyDescent="0.3">
      <c r="B1076" s="112">
        <v>43675</v>
      </c>
      <c r="C1076" s="116" t="s">
        <v>888</v>
      </c>
      <c r="D1076" s="110" t="s">
        <v>32</v>
      </c>
      <c r="F1076" s="117">
        <v>48</v>
      </c>
    </row>
    <row r="1077" spans="2:6" x14ac:dyDescent="0.3">
      <c r="B1077" s="112">
        <v>43675</v>
      </c>
      <c r="C1077" s="116" t="s">
        <v>505</v>
      </c>
      <c r="D1077" s="110" t="s">
        <v>32</v>
      </c>
      <c r="F1077" s="117">
        <v>17.82</v>
      </c>
    </row>
    <row r="1078" spans="2:6" x14ac:dyDescent="0.3">
      <c r="B1078" s="112">
        <v>43675</v>
      </c>
      <c r="C1078" s="116" t="s">
        <v>40</v>
      </c>
      <c r="D1078" s="110" t="s">
        <v>32</v>
      </c>
      <c r="F1078" s="117">
        <v>134.97999999999999</v>
      </c>
    </row>
    <row r="1079" spans="2:6" x14ac:dyDescent="0.3">
      <c r="B1079" s="112">
        <v>43675</v>
      </c>
      <c r="C1079" s="116" t="s">
        <v>869</v>
      </c>
      <c r="D1079" s="110" t="s">
        <v>32</v>
      </c>
      <c r="F1079" s="117">
        <v>29.91</v>
      </c>
    </row>
    <row r="1080" spans="2:6" x14ac:dyDescent="0.3">
      <c r="B1080" s="112">
        <v>43675</v>
      </c>
      <c r="C1080" s="116" t="s">
        <v>869</v>
      </c>
      <c r="D1080" s="110" t="s">
        <v>32</v>
      </c>
      <c r="F1080" s="117">
        <v>6.99</v>
      </c>
    </row>
    <row r="1081" spans="2:6" x14ac:dyDescent="0.3">
      <c r="B1081" s="112">
        <v>43675</v>
      </c>
      <c r="C1081" s="116" t="s">
        <v>744</v>
      </c>
      <c r="D1081" s="110" t="s">
        <v>32</v>
      </c>
      <c r="E1081" s="117">
        <v>100</v>
      </c>
    </row>
    <row r="1082" spans="2:6" x14ac:dyDescent="0.3">
      <c r="B1082" s="112">
        <v>43675</v>
      </c>
      <c r="C1082" s="116" t="s">
        <v>791</v>
      </c>
      <c r="D1082" s="110" t="s">
        <v>32</v>
      </c>
      <c r="F1082" s="117">
        <v>6</v>
      </c>
    </row>
    <row r="1083" spans="2:6" x14ac:dyDescent="0.3">
      <c r="B1083" s="112">
        <v>43676</v>
      </c>
      <c r="C1083" s="116" t="s">
        <v>37</v>
      </c>
      <c r="D1083" s="110" t="s">
        <v>32</v>
      </c>
      <c r="F1083" s="117">
        <v>24.2</v>
      </c>
    </row>
    <row r="1084" spans="2:6" x14ac:dyDescent="0.3">
      <c r="B1084" s="112">
        <v>43676</v>
      </c>
      <c r="C1084" s="116" t="s">
        <v>791</v>
      </c>
      <c r="D1084" s="110" t="s">
        <v>32</v>
      </c>
      <c r="F1084" s="117">
        <v>12.25</v>
      </c>
    </row>
    <row r="1085" spans="2:6" x14ac:dyDescent="0.3">
      <c r="B1085" s="112">
        <v>43676</v>
      </c>
      <c r="C1085" s="116" t="s">
        <v>37</v>
      </c>
      <c r="D1085" s="110" t="s">
        <v>32</v>
      </c>
      <c r="F1085" s="117">
        <v>43.29</v>
      </c>
    </row>
    <row r="1086" spans="2:6" x14ac:dyDescent="0.3">
      <c r="B1086" s="112">
        <v>43676</v>
      </c>
      <c r="C1086" s="116" t="s">
        <v>21</v>
      </c>
      <c r="D1086" s="110" t="s">
        <v>32</v>
      </c>
      <c r="F1086" s="117">
        <v>21.35</v>
      </c>
    </row>
    <row r="1087" spans="2:6" x14ac:dyDescent="0.3">
      <c r="B1087" s="112">
        <v>43676</v>
      </c>
      <c r="C1087" s="116" t="s">
        <v>505</v>
      </c>
      <c r="D1087" s="110" t="s">
        <v>32</v>
      </c>
      <c r="F1087" s="117">
        <v>24.25</v>
      </c>
    </row>
    <row r="1088" spans="2:6" x14ac:dyDescent="0.3">
      <c r="B1088" s="112">
        <v>43676</v>
      </c>
      <c r="C1088" s="116" t="s">
        <v>759</v>
      </c>
      <c r="D1088" s="110" t="s">
        <v>32</v>
      </c>
      <c r="F1088" s="117">
        <v>13.93</v>
      </c>
    </row>
    <row r="1089" spans="2:6" x14ac:dyDescent="0.3">
      <c r="B1089" s="112">
        <v>43676</v>
      </c>
      <c r="C1089" s="116" t="s">
        <v>889</v>
      </c>
      <c r="D1089" s="110" t="s">
        <v>32</v>
      </c>
      <c r="F1089" s="117">
        <v>11</v>
      </c>
    </row>
    <row r="1090" spans="2:6" x14ac:dyDescent="0.3">
      <c r="B1090" s="112">
        <v>43677</v>
      </c>
      <c r="C1090" s="116" t="s">
        <v>505</v>
      </c>
      <c r="D1090" s="110" t="s">
        <v>32</v>
      </c>
      <c r="F1090" s="117">
        <v>16.43</v>
      </c>
    </row>
    <row r="1091" spans="2:6" x14ac:dyDescent="0.3">
      <c r="B1091" s="112">
        <v>43678</v>
      </c>
      <c r="C1091" s="116" t="s">
        <v>853</v>
      </c>
      <c r="D1091" s="110" t="s">
        <v>32</v>
      </c>
      <c r="F1091" s="117">
        <v>1084.99</v>
      </c>
    </row>
    <row r="1092" spans="2:6" x14ac:dyDescent="0.3">
      <c r="B1092" s="112">
        <v>43678</v>
      </c>
      <c r="C1092" s="116" t="s">
        <v>763</v>
      </c>
      <c r="D1092" s="110" t="s">
        <v>32</v>
      </c>
      <c r="F1092" s="117">
        <v>10</v>
      </c>
    </row>
    <row r="1093" spans="2:6" x14ac:dyDescent="0.3">
      <c r="B1093" s="112">
        <v>43678</v>
      </c>
      <c r="C1093" s="116" t="s">
        <v>763</v>
      </c>
      <c r="D1093" s="110" t="s">
        <v>32</v>
      </c>
      <c r="F1093" s="117">
        <v>10</v>
      </c>
    </row>
    <row r="1094" spans="2:6" x14ac:dyDescent="0.3">
      <c r="B1094" s="112">
        <v>43679</v>
      </c>
      <c r="C1094" s="116" t="s">
        <v>7</v>
      </c>
      <c r="D1094" s="110" t="s">
        <v>32</v>
      </c>
      <c r="F1094" s="117">
        <v>7.9</v>
      </c>
    </row>
    <row r="1095" spans="2:6" x14ac:dyDescent="0.3">
      <c r="B1095" s="112">
        <v>43679</v>
      </c>
      <c r="C1095" s="116" t="s">
        <v>505</v>
      </c>
      <c r="D1095" s="110" t="s">
        <v>32</v>
      </c>
      <c r="F1095" s="117">
        <v>14.58</v>
      </c>
    </row>
    <row r="1096" spans="2:6" x14ac:dyDescent="0.3">
      <c r="B1096" s="112">
        <v>43680</v>
      </c>
      <c r="C1096" s="116" t="s">
        <v>505</v>
      </c>
      <c r="D1096" s="110" t="s">
        <v>32</v>
      </c>
      <c r="F1096" s="117">
        <v>7.62</v>
      </c>
    </row>
    <row r="1097" spans="2:6" x14ac:dyDescent="0.3">
      <c r="B1097" s="112">
        <v>43680</v>
      </c>
      <c r="C1097" s="116" t="s">
        <v>890</v>
      </c>
      <c r="D1097" s="110" t="s">
        <v>32</v>
      </c>
      <c r="F1097" s="117">
        <v>16.98</v>
      </c>
    </row>
    <row r="1098" spans="2:6" x14ac:dyDescent="0.3">
      <c r="B1098" s="112">
        <v>43680</v>
      </c>
      <c r="C1098" s="116" t="s">
        <v>566</v>
      </c>
      <c r="D1098" s="110" t="s">
        <v>32</v>
      </c>
      <c r="F1098" s="117">
        <v>8.49</v>
      </c>
    </row>
    <row r="1099" spans="2:6" x14ac:dyDescent="0.3">
      <c r="B1099" s="112">
        <v>43680</v>
      </c>
      <c r="C1099" s="116" t="s">
        <v>93</v>
      </c>
      <c r="D1099" s="110" t="s">
        <v>32</v>
      </c>
      <c r="F1099" s="117">
        <v>69.540000000000006</v>
      </c>
    </row>
    <row r="1100" spans="2:6" x14ac:dyDescent="0.3">
      <c r="B1100" s="112">
        <v>43681</v>
      </c>
      <c r="C1100" s="116" t="s">
        <v>891</v>
      </c>
      <c r="D1100" s="110" t="s">
        <v>32</v>
      </c>
      <c r="F1100" s="117">
        <v>12</v>
      </c>
    </row>
    <row r="1101" spans="2:6" x14ac:dyDescent="0.3">
      <c r="B1101" s="112">
        <v>43681</v>
      </c>
      <c r="C1101" s="116" t="s">
        <v>7</v>
      </c>
      <c r="D1101" s="110" t="s">
        <v>32</v>
      </c>
      <c r="F1101" s="117">
        <v>14.93</v>
      </c>
    </row>
    <row r="1102" spans="2:6" x14ac:dyDescent="0.3">
      <c r="B1102" s="112">
        <v>43681</v>
      </c>
      <c r="C1102" s="116" t="s">
        <v>78</v>
      </c>
      <c r="D1102" s="110" t="s">
        <v>32</v>
      </c>
      <c r="F1102" s="117">
        <v>39.99</v>
      </c>
    </row>
    <row r="1103" spans="2:6" x14ac:dyDescent="0.3">
      <c r="B1103" s="112">
        <v>43681</v>
      </c>
      <c r="C1103" s="116" t="s">
        <v>505</v>
      </c>
      <c r="D1103" s="110" t="s">
        <v>32</v>
      </c>
      <c r="F1103" s="117">
        <v>7.29</v>
      </c>
    </row>
    <row r="1104" spans="2:6" x14ac:dyDescent="0.3">
      <c r="B1104" s="112">
        <v>43681</v>
      </c>
      <c r="C1104" s="116" t="s">
        <v>505</v>
      </c>
      <c r="D1104" s="110" t="s">
        <v>32</v>
      </c>
      <c r="F1104" s="117">
        <v>20.88</v>
      </c>
    </row>
    <row r="1105" spans="2:6" x14ac:dyDescent="0.3">
      <c r="B1105" s="112">
        <v>43682</v>
      </c>
      <c r="C1105" s="116" t="s">
        <v>505</v>
      </c>
      <c r="D1105" s="110" t="s">
        <v>32</v>
      </c>
      <c r="F1105" s="117">
        <v>3.04</v>
      </c>
    </row>
    <row r="1106" spans="2:6" x14ac:dyDescent="0.3">
      <c r="B1106" s="112">
        <v>43682</v>
      </c>
      <c r="C1106" s="116" t="s">
        <v>505</v>
      </c>
      <c r="D1106" s="110" t="s">
        <v>32</v>
      </c>
      <c r="F1106" s="117">
        <v>15.87</v>
      </c>
    </row>
    <row r="1107" spans="2:6" x14ac:dyDescent="0.3">
      <c r="B1107" s="112">
        <v>43683</v>
      </c>
      <c r="C1107" s="116" t="s">
        <v>505</v>
      </c>
      <c r="D1107" s="110" t="s">
        <v>32</v>
      </c>
      <c r="F1107" s="117">
        <v>21.88</v>
      </c>
    </row>
    <row r="1108" spans="2:6" x14ac:dyDescent="0.3">
      <c r="B1108" s="112">
        <v>43683</v>
      </c>
      <c r="C1108" s="116" t="s">
        <v>8</v>
      </c>
      <c r="D1108" s="110" t="s">
        <v>32</v>
      </c>
      <c r="F1108" s="117">
        <v>4.1900000000000004</v>
      </c>
    </row>
    <row r="1109" spans="2:6" x14ac:dyDescent="0.3">
      <c r="B1109" s="112">
        <v>43683</v>
      </c>
      <c r="C1109" s="116" t="s">
        <v>50</v>
      </c>
      <c r="D1109" s="110" t="s">
        <v>32</v>
      </c>
      <c r="F1109" s="117">
        <v>36.450000000000003</v>
      </c>
    </row>
    <row r="1110" spans="2:6" x14ac:dyDescent="0.3">
      <c r="B1110" s="112">
        <v>43684</v>
      </c>
      <c r="C1110" s="116" t="s">
        <v>37</v>
      </c>
      <c r="D1110" s="110" t="s">
        <v>32</v>
      </c>
      <c r="F1110" s="117">
        <v>25.79</v>
      </c>
    </row>
    <row r="1111" spans="2:6" x14ac:dyDescent="0.3">
      <c r="B1111" s="112">
        <v>43685</v>
      </c>
      <c r="C1111" s="116" t="s">
        <v>150</v>
      </c>
      <c r="D1111" s="110" t="s">
        <v>32</v>
      </c>
      <c r="F1111" s="117">
        <v>8.67</v>
      </c>
    </row>
    <row r="1112" spans="2:6" x14ac:dyDescent="0.3">
      <c r="B1112" s="112">
        <v>43685</v>
      </c>
      <c r="C1112" s="116" t="s">
        <v>7</v>
      </c>
      <c r="D1112" s="110" t="s">
        <v>32</v>
      </c>
      <c r="F1112" s="117">
        <v>9.89</v>
      </c>
    </row>
    <row r="1113" spans="2:6" x14ac:dyDescent="0.3">
      <c r="B1113" s="112">
        <v>43685</v>
      </c>
      <c r="C1113" s="116" t="s">
        <v>21</v>
      </c>
      <c r="D1113" s="110" t="s">
        <v>32</v>
      </c>
      <c r="F1113" s="117">
        <v>15.5</v>
      </c>
    </row>
    <row r="1114" spans="2:6" x14ac:dyDescent="0.3">
      <c r="B1114" s="112">
        <v>43685</v>
      </c>
      <c r="C1114" s="116" t="s">
        <v>505</v>
      </c>
      <c r="D1114" s="110" t="s">
        <v>32</v>
      </c>
      <c r="F1114" s="117">
        <v>22.3</v>
      </c>
    </row>
    <row r="1115" spans="2:6" x14ac:dyDescent="0.3">
      <c r="B1115" s="112">
        <v>43685</v>
      </c>
      <c r="C1115" s="116" t="s">
        <v>31</v>
      </c>
      <c r="D1115" s="110" t="s">
        <v>32</v>
      </c>
      <c r="E1115" s="117">
        <v>2159.9899999999998</v>
      </c>
    </row>
    <row r="1116" spans="2:6" x14ac:dyDescent="0.3">
      <c r="B1116" s="112">
        <v>43685</v>
      </c>
      <c r="C1116" s="116" t="s">
        <v>234</v>
      </c>
      <c r="D1116" s="110" t="s">
        <v>32</v>
      </c>
      <c r="F1116" s="117">
        <v>239.65</v>
      </c>
    </row>
    <row r="1117" spans="2:6" x14ac:dyDescent="0.3">
      <c r="B1117" s="112">
        <v>43685</v>
      </c>
      <c r="C1117" s="116" t="s">
        <v>42</v>
      </c>
      <c r="D1117" s="110" t="s">
        <v>32</v>
      </c>
      <c r="F1117" s="117">
        <v>258.79000000000002</v>
      </c>
    </row>
    <row r="1118" spans="2:6" x14ac:dyDescent="0.3">
      <c r="B1118" s="112">
        <v>43685</v>
      </c>
      <c r="C1118" s="116" t="s">
        <v>485</v>
      </c>
      <c r="D1118" s="110" t="s">
        <v>32</v>
      </c>
      <c r="F1118" s="117">
        <v>160.61000000000001</v>
      </c>
    </row>
    <row r="1119" spans="2:6" x14ac:dyDescent="0.3">
      <c r="B1119" s="112">
        <v>43685</v>
      </c>
      <c r="C1119" s="117" t="s">
        <v>75</v>
      </c>
      <c r="D1119" s="110" t="s">
        <v>32</v>
      </c>
      <c r="E1119" s="117">
        <v>1000</v>
      </c>
    </row>
    <row r="1120" spans="2:6" x14ac:dyDescent="0.3">
      <c r="B1120" s="112">
        <v>43685</v>
      </c>
      <c r="C1120" s="116" t="s">
        <v>40</v>
      </c>
      <c r="D1120" s="110" t="s">
        <v>32</v>
      </c>
      <c r="F1120" s="117">
        <v>80.69</v>
      </c>
    </row>
    <row r="1121" spans="2:7" x14ac:dyDescent="0.3">
      <c r="B1121" s="112">
        <v>43686</v>
      </c>
      <c r="C1121" s="116" t="s">
        <v>89</v>
      </c>
      <c r="D1121" s="110" t="s">
        <v>32</v>
      </c>
      <c r="F1121" s="117">
        <v>554.1</v>
      </c>
      <c r="G1121" s="161">
        <v>20624850975</v>
      </c>
    </row>
    <row r="1122" spans="2:7" x14ac:dyDescent="0.3">
      <c r="B1122" s="112">
        <v>43686</v>
      </c>
      <c r="C1122" s="116" t="s">
        <v>505</v>
      </c>
      <c r="D1122" s="110" t="s">
        <v>32</v>
      </c>
      <c r="F1122" s="117">
        <v>10.220000000000001</v>
      </c>
    </row>
    <row r="1123" spans="2:7" x14ac:dyDescent="0.3">
      <c r="B1123" s="112">
        <v>43686</v>
      </c>
      <c r="C1123" s="116" t="s">
        <v>148</v>
      </c>
      <c r="D1123" s="110" t="s">
        <v>32</v>
      </c>
      <c r="F1123" s="117">
        <v>25.16</v>
      </c>
    </row>
    <row r="1124" spans="2:7" x14ac:dyDescent="0.3">
      <c r="B1124" s="112">
        <v>43686</v>
      </c>
      <c r="C1124" s="116" t="s">
        <v>8</v>
      </c>
      <c r="D1124" s="110" t="s">
        <v>32</v>
      </c>
      <c r="F1124" s="117">
        <v>16.48</v>
      </c>
    </row>
    <row r="1125" spans="2:7" x14ac:dyDescent="0.3">
      <c r="B1125" s="112">
        <v>43687</v>
      </c>
      <c r="C1125" s="116" t="s">
        <v>505</v>
      </c>
      <c r="D1125" s="110" t="s">
        <v>32</v>
      </c>
      <c r="F1125" s="117">
        <v>15.24</v>
      </c>
    </row>
    <row r="1126" spans="2:7" x14ac:dyDescent="0.3">
      <c r="B1126" s="112">
        <v>43687</v>
      </c>
      <c r="C1126" s="116" t="s">
        <v>892</v>
      </c>
      <c r="D1126" s="110" t="s">
        <v>32</v>
      </c>
      <c r="F1126" s="117">
        <v>46</v>
      </c>
    </row>
    <row r="1127" spans="2:7" x14ac:dyDescent="0.3">
      <c r="B1127" s="112">
        <v>43687</v>
      </c>
      <c r="C1127" s="116" t="s">
        <v>505</v>
      </c>
      <c r="D1127" s="110" t="s">
        <v>32</v>
      </c>
      <c r="F1127" s="117">
        <v>3.26</v>
      </c>
    </row>
    <row r="1128" spans="2:7" x14ac:dyDescent="0.3">
      <c r="B1128" s="112">
        <v>43687</v>
      </c>
      <c r="C1128" s="116" t="s">
        <v>114</v>
      </c>
      <c r="D1128" s="110" t="s">
        <v>32</v>
      </c>
      <c r="F1128" s="117">
        <v>10.24</v>
      </c>
    </row>
    <row r="1129" spans="2:7" x14ac:dyDescent="0.3">
      <c r="B1129" s="112">
        <v>43687</v>
      </c>
      <c r="C1129" s="116" t="s">
        <v>893</v>
      </c>
      <c r="D1129" s="110" t="s">
        <v>32</v>
      </c>
      <c r="F1129" s="117">
        <v>6</v>
      </c>
    </row>
    <row r="1130" spans="2:7" x14ac:dyDescent="0.3">
      <c r="B1130" s="112">
        <v>43687</v>
      </c>
      <c r="C1130" s="116" t="s">
        <v>893</v>
      </c>
      <c r="D1130" s="110" t="s">
        <v>32</v>
      </c>
      <c r="F1130" s="117">
        <v>8</v>
      </c>
    </row>
    <row r="1131" spans="2:7" x14ac:dyDescent="0.3">
      <c r="B1131" s="112">
        <v>43688</v>
      </c>
      <c r="C1131" s="116" t="s">
        <v>21</v>
      </c>
      <c r="D1131" s="110" t="s">
        <v>32</v>
      </c>
      <c r="F1131" s="117">
        <v>3.75</v>
      </c>
    </row>
    <row r="1132" spans="2:7" x14ac:dyDescent="0.3">
      <c r="B1132" s="112">
        <v>43688</v>
      </c>
      <c r="C1132" s="116" t="s">
        <v>40</v>
      </c>
      <c r="D1132" s="110" t="s">
        <v>32</v>
      </c>
      <c r="F1132" s="117">
        <v>196.44</v>
      </c>
    </row>
    <row r="1133" spans="2:7" x14ac:dyDescent="0.3">
      <c r="B1133" s="112">
        <v>43689</v>
      </c>
      <c r="C1133" s="116" t="s">
        <v>37</v>
      </c>
      <c r="D1133" s="110" t="s">
        <v>32</v>
      </c>
      <c r="F1133" s="117">
        <v>38.74</v>
      </c>
    </row>
    <row r="1134" spans="2:7" x14ac:dyDescent="0.3">
      <c r="B1134" s="112">
        <v>43689</v>
      </c>
      <c r="C1134" s="116" t="s">
        <v>21</v>
      </c>
      <c r="D1134" s="110" t="s">
        <v>32</v>
      </c>
      <c r="F1134" s="117">
        <v>63.4</v>
      </c>
    </row>
    <row r="1135" spans="2:7" x14ac:dyDescent="0.3">
      <c r="B1135" s="112">
        <v>43689</v>
      </c>
      <c r="C1135" s="116" t="s">
        <v>40</v>
      </c>
      <c r="D1135" s="110" t="s">
        <v>32</v>
      </c>
      <c r="F1135" s="117">
        <v>15.98</v>
      </c>
    </row>
    <row r="1136" spans="2:7" x14ac:dyDescent="0.3">
      <c r="B1136" s="112">
        <v>43689</v>
      </c>
      <c r="C1136" s="116" t="s">
        <v>505</v>
      </c>
      <c r="D1136" s="110" t="s">
        <v>32</v>
      </c>
      <c r="F1136" s="117">
        <v>7.29</v>
      </c>
    </row>
    <row r="1137" spans="1:6" x14ac:dyDescent="0.3">
      <c r="B1137" s="112">
        <v>43689</v>
      </c>
      <c r="C1137" s="116" t="s">
        <v>21</v>
      </c>
      <c r="D1137" s="110" t="s">
        <v>32</v>
      </c>
      <c r="F1137" s="117">
        <v>10</v>
      </c>
    </row>
    <row r="1138" spans="1:6" x14ac:dyDescent="0.3">
      <c r="B1138" s="112">
        <v>43689</v>
      </c>
      <c r="C1138" s="116" t="s">
        <v>40</v>
      </c>
      <c r="D1138" s="110" t="s">
        <v>32</v>
      </c>
      <c r="F1138" s="117">
        <v>3.98</v>
      </c>
    </row>
    <row r="1139" spans="1:6" x14ac:dyDescent="0.3">
      <c r="B1139" s="112">
        <v>43690</v>
      </c>
      <c r="C1139" s="116" t="s">
        <v>566</v>
      </c>
      <c r="D1139" s="110" t="s">
        <v>32</v>
      </c>
      <c r="F1139" s="117">
        <v>19.38</v>
      </c>
    </row>
    <row r="1140" spans="1:6" x14ac:dyDescent="0.3">
      <c r="B1140" s="112">
        <v>43690</v>
      </c>
      <c r="C1140" s="116" t="s">
        <v>505</v>
      </c>
      <c r="D1140" s="110" t="s">
        <v>32</v>
      </c>
      <c r="F1140" s="117">
        <v>6.53</v>
      </c>
    </row>
    <row r="1141" spans="1:6" x14ac:dyDescent="0.3">
      <c r="B1141" s="112">
        <v>43690</v>
      </c>
      <c r="C1141" s="116" t="s">
        <v>8</v>
      </c>
      <c r="D1141" s="110" t="s">
        <v>32</v>
      </c>
      <c r="F1141" s="117">
        <v>10.31</v>
      </c>
    </row>
    <row r="1142" spans="1:6" x14ac:dyDescent="0.3">
      <c r="B1142" s="112">
        <v>43690</v>
      </c>
      <c r="C1142" s="116" t="s">
        <v>157</v>
      </c>
      <c r="D1142" s="110" t="s">
        <v>32</v>
      </c>
      <c r="F1142" s="117">
        <v>12.49</v>
      </c>
    </row>
    <row r="1143" spans="1:6" x14ac:dyDescent="0.3">
      <c r="B1143" s="112">
        <v>43691</v>
      </c>
      <c r="C1143" s="116" t="s">
        <v>37</v>
      </c>
      <c r="D1143" s="110" t="s">
        <v>32</v>
      </c>
      <c r="F1143" s="117">
        <v>24.22</v>
      </c>
    </row>
    <row r="1144" spans="1:6" x14ac:dyDescent="0.3">
      <c r="B1144" s="112">
        <v>43692</v>
      </c>
      <c r="C1144" s="116" t="s">
        <v>619</v>
      </c>
      <c r="D1144" s="110" t="s">
        <v>32</v>
      </c>
      <c r="F1144" s="117">
        <v>99.92</v>
      </c>
    </row>
    <row r="1145" spans="1:6" x14ac:dyDescent="0.3">
      <c r="B1145" s="112">
        <v>43692</v>
      </c>
      <c r="C1145" s="116" t="s">
        <v>704</v>
      </c>
      <c r="D1145" s="110" t="s">
        <v>32</v>
      </c>
      <c r="F1145" s="117">
        <v>200.69</v>
      </c>
    </row>
    <row r="1146" spans="1:6" x14ac:dyDescent="0.3">
      <c r="B1146" s="112">
        <v>43692</v>
      </c>
      <c r="C1146" s="116" t="s">
        <v>505</v>
      </c>
      <c r="D1146" s="110" t="s">
        <v>32</v>
      </c>
      <c r="F1146" s="117">
        <v>6.53</v>
      </c>
    </row>
    <row r="1147" spans="1:6" x14ac:dyDescent="0.3">
      <c r="B1147" s="112">
        <v>43692</v>
      </c>
      <c r="C1147" s="116" t="s">
        <v>7</v>
      </c>
      <c r="D1147" s="110" t="s">
        <v>32</v>
      </c>
      <c r="F1147" s="117">
        <v>7.9</v>
      </c>
    </row>
    <row r="1148" spans="1:6" x14ac:dyDescent="0.3">
      <c r="B1148" s="112">
        <v>43692</v>
      </c>
      <c r="C1148" s="116" t="s">
        <v>21</v>
      </c>
      <c r="D1148" s="110" t="s">
        <v>32</v>
      </c>
      <c r="F1148" s="117">
        <v>2.75</v>
      </c>
    </row>
    <row r="1149" spans="1:6" x14ac:dyDescent="0.3">
      <c r="B1149" s="112">
        <v>43692</v>
      </c>
      <c r="C1149" s="116" t="s">
        <v>505</v>
      </c>
      <c r="D1149" s="110" t="s">
        <v>32</v>
      </c>
      <c r="F1149" s="117">
        <v>15.67</v>
      </c>
    </row>
    <row r="1150" spans="1:6" x14ac:dyDescent="0.3">
      <c r="B1150" s="112">
        <v>43692</v>
      </c>
      <c r="C1150" s="116" t="s">
        <v>21</v>
      </c>
      <c r="D1150" s="110" t="s">
        <v>32</v>
      </c>
      <c r="F1150" s="117">
        <v>10.85</v>
      </c>
    </row>
    <row r="1151" spans="1:6" x14ac:dyDescent="0.3">
      <c r="A1151" s="115">
        <v>1418</v>
      </c>
      <c r="B1151" s="112">
        <v>43692</v>
      </c>
      <c r="C1151" s="116" t="s">
        <v>380</v>
      </c>
      <c r="D1151" s="110" t="s">
        <v>32</v>
      </c>
      <c r="F1151" s="117">
        <v>10.75</v>
      </c>
    </row>
    <row r="1152" spans="1:6" x14ac:dyDescent="0.3">
      <c r="B1152" s="112">
        <v>43693</v>
      </c>
      <c r="C1152" s="116" t="s">
        <v>505</v>
      </c>
      <c r="D1152" s="110" t="s">
        <v>32</v>
      </c>
      <c r="F1152" s="117">
        <v>7.29</v>
      </c>
    </row>
    <row r="1153" spans="2:6" x14ac:dyDescent="0.3">
      <c r="B1153" s="112">
        <v>43693</v>
      </c>
      <c r="C1153" s="116" t="s">
        <v>505</v>
      </c>
      <c r="D1153" s="110" t="s">
        <v>32</v>
      </c>
      <c r="F1153" s="117">
        <v>6.75</v>
      </c>
    </row>
    <row r="1154" spans="2:6" x14ac:dyDescent="0.3">
      <c r="B1154" s="112">
        <v>43694</v>
      </c>
      <c r="C1154" s="116" t="s">
        <v>8</v>
      </c>
      <c r="D1154" s="110" t="s">
        <v>32</v>
      </c>
      <c r="F1154" s="117">
        <v>15</v>
      </c>
    </row>
    <row r="1155" spans="2:6" x14ac:dyDescent="0.3">
      <c r="B1155" s="112">
        <v>43694</v>
      </c>
      <c r="C1155" s="116" t="s">
        <v>7</v>
      </c>
      <c r="D1155" s="110" t="s">
        <v>32</v>
      </c>
      <c r="F1155" s="117">
        <v>7.36</v>
      </c>
    </row>
    <row r="1156" spans="2:6" x14ac:dyDescent="0.3">
      <c r="B1156" s="112">
        <v>43696</v>
      </c>
      <c r="C1156" s="117" t="s">
        <v>894</v>
      </c>
      <c r="D1156" s="110" t="s">
        <v>32</v>
      </c>
      <c r="E1156" s="117">
        <v>235.62</v>
      </c>
    </row>
    <row r="1157" spans="2:6" x14ac:dyDescent="0.3">
      <c r="B1157" s="112">
        <v>43696</v>
      </c>
      <c r="C1157" s="116" t="s">
        <v>83</v>
      </c>
      <c r="D1157" s="110" t="s">
        <v>32</v>
      </c>
      <c r="F1157" s="117">
        <v>20</v>
      </c>
    </row>
    <row r="1158" spans="2:6" x14ac:dyDescent="0.3">
      <c r="B1158" s="112">
        <v>43696</v>
      </c>
      <c r="C1158" s="116" t="s">
        <v>763</v>
      </c>
      <c r="D1158" s="110" t="s">
        <v>32</v>
      </c>
      <c r="F1158" s="117">
        <v>5</v>
      </c>
    </row>
    <row r="1159" spans="2:6" x14ac:dyDescent="0.3">
      <c r="B1159" s="112">
        <v>43696</v>
      </c>
      <c r="C1159" s="116" t="s">
        <v>763</v>
      </c>
      <c r="D1159" s="110" t="s">
        <v>32</v>
      </c>
      <c r="F1159" s="117">
        <v>7.97</v>
      </c>
    </row>
    <row r="1160" spans="2:6" x14ac:dyDescent="0.3">
      <c r="B1160" s="112">
        <v>43697</v>
      </c>
      <c r="C1160" s="116" t="s">
        <v>21</v>
      </c>
      <c r="D1160" s="110" t="s">
        <v>32</v>
      </c>
      <c r="F1160" s="117">
        <v>14.6</v>
      </c>
    </row>
    <row r="1161" spans="2:6" x14ac:dyDescent="0.3">
      <c r="B1161" s="112">
        <v>43698</v>
      </c>
      <c r="C1161" s="116" t="s">
        <v>146</v>
      </c>
      <c r="D1161" s="110" t="s">
        <v>32</v>
      </c>
      <c r="E1161" s="117">
        <v>831.3</v>
      </c>
    </row>
    <row r="1162" spans="2:6" x14ac:dyDescent="0.3">
      <c r="B1162" s="112">
        <v>43698</v>
      </c>
      <c r="C1162" s="116" t="s">
        <v>8</v>
      </c>
      <c r="D1162" s="110" t="s">
        <v>32</v>
      </c>
      <c r="F1162" s="117">
        <v>4.63</v>
      </c>
    </row>
    <row r="1163" spans="2:6" x14ac:dyDescent="0.3">
      <c r="B1163" s="112">
        <v>43698</v>
      </c>
      <c r="C1163" s="116" t="s">
        <v>70</v>
      </c>
      <c r="D1163" s="110" t="s">
        <v>32</v>
      </c>
      <c r="F1163" s="117">
        <v>13.4</v>
      </c>
    </row>
    <row r="1164" spans="2:6" x14ac:dyDescent="0.3">
      <c r="B1164" s="112">
        <v>43699</v>
      </c>
      <c r="C1164" s="116" t="s">
        <v>83</v>
      </c>
      <c r="D1164" s="110" t="s">
        <v>32</v>
      </c>
      <c r="F1164" s="117">
        <v>20</v>
      </c>
    </row>
    <row r="1165" spans="2:6" x14ac:dyDescent="0.3">
      <c r="B1165" s="112">
        <v>43699</v>
      </c>
      <c r="C1165" s="116" t="s">
        <v>31</v>
      </c>
      <c r="D1165" s="110" t="s">
        <v>32</v>
      </c>
      <c r="E1165" s="117">
        <v>2159.98</v>
      </c>
    </row>
    <row r="1166" spans="2:6" x14ac:dyDescent="0.3">
      <c r="B1166" s="112">
        <v>43699</v>
      </c>
      <c r="C1166" s="116" t="s">
        <v>505</v>
      </c>
      <c r="D1166" s="110" t="s">
        <v>32</v>
      </c>
      <c r="F1166" s="117">
        <v>25.03</v>
      </c>
    </row>
    <row r="1167" spans="2:6" x14ac:dyDescent="0.3">
      <c r="B1167" s="112">
        <v>43701</v>
      </c>
      <c r="C1167" s="116" t="s">
        <v>83</v>
      </c>
      <c r="D1167" s="110" t="s">
        <v>32</v>
      </c>
      <c r="F1167" s="117">
        <v>40</v>
      </c>
    </row>
    <row r="1168" spans="2:6" x14ac:dyDescent="0.3">
      <c r="B1168" s="112">
        <v>43702</v>
      </c>
      <c r="C1168" s="116" t="s">
        <v>321</v>
      </c>
      <c r="D1168" s="110" t="s">
        <v>32</v>
      </c>
      <c r="F1168" s="117">
        <v>202.64</v>
      </c>
    </row>
    <row r="1169" spans="1:7" x14ac:dyDescent="0.3">
      <c r="B1169" s="112">
        <v>43703</v>
      </c>
      <c r="C1169" s="116" t="s">
        <v>505</v>
      </c>
      <c r="D1169" s="110" t="s">
        <v>32</v>
      </c>
      <c r="F1169" s="117">
        <v>6.75</v>
      </c>
    </row>
    <row r="1170" spans="1:7" x14ac:dyDescent="0.3">
      <c r="B1170" s="112">
        <v>43703</v>
      </c>
      <c r="C1170" s="116" t="s">
        <v>83</v>
      </c>
      <c r="D1170" s="110" t="s">
        <v>32</v>
      </c>
      <c r="F1170" s="117">
        <v>20</v>
      </c>
    </row>
    <row r="1171" spans="1:7" x14ac:dyDescent="0.3">
      <c r="B1171" s="112">
        <v>43703</v>
      </c>
      <c r="C1171" s="116" t="s">
        <v>505</v>
      </c>
      <c r="D1171" s="110" t="s">
        <v>32</v>
      </c>
      <c r="F1171" s="117">
        <v>7.29</v>
      </c>
    </row>
    <row r="1172" spans="1:7" x14ac:dyDescent="0.3">
      <c r="B1172" s="112">
        <v>43703</v>
      </c>
      <c r="C1172" s="116" t="s">
        <v>505</v>
      </c>
      <c r="D1172" s="110" t="s">
        <v>32</v>
      </c>
      <c r="F1172" s="117">
        <v>7.29</v>
      </c>
    </row>
    <row r="1173" spans="1:7" x14ac:dyDescent="0.3">
      <c r="B1173" s="112">
        <v>43703</v>
      </c>
      <c r="C1173" s="116" t="s">
        <v>505</v>
      </c>
      <c r="D1173" s="110" t="s">
        <v>32</v>
      </c>
      <c r="F1173" s="117">
        <v>7.29</v>
      </c>
    </row>
    <row r="1174" spans="1:7" x14ac:dyDescent="0.3">
      <c r="B1174" s="112">
        <v>43703</v>
      </c>
      <c r="C1174" s="116" t="s">
        <v>93</v>
      </c>
      <c r="D1174" s="110" t="s">
        <v>32</v>
      </c>
      <c r="F1174" s="117">
        <v>146.99</v>
      </c>
    </row>
    <row r="1175" spans="1:7" x14ac:dyDescent="0.3">
      <c r="B1175" s="112">
        <v>43703</v>
      </c>
      <c r="C1175" s="116" t="s">
        <v>83</v>
      </c>
      <c r="D1175" s="110" t="s">
        <v>32</v>
      </c>
      <c r="F1175" s="117">
        <v>63</v>
      </c>
    </row>
    <row r="1176" spans="1:7" x14ac:dyDescent="0.3">
      <c r="B1176" s="112">
        <v>43703</v>
      </c>
      <c r="C1176" s="116" t="s">
        <v>556</v>
      </c>
      <c r="D1176" s="110" t="s">
        <v>32</v>
      </c>
      <c r="F1176" s="117">
        <v>36.47</v>
      </c>
    </row>
    <row r="1177" spans="1:7" x14ac:dyDescent="0.3">
      <c r="B1177" s="112">
        <v>43703</v>
      </c>
      <c r="C1177" s="116" t="s">
        <v>72</v>
      </c>
      <c r="D1177" s="110" t="s">
        <v>32</v>
      </c>
      <c r="F1177" s="117">
        <v>21.28</v>
      </c>
    </row>
    <row r="1178" spans="1:7" x14ac:dyDescent="0.3">
      <c r="A1178" s="115" t="s">
        <v>427</v>
      </c>
      <c r="B1178" s="112">
        <v>43703</v>
      </c>
      <c r="C1178" s="116" t="s">
        <v>144</v>
      </c>
      <c r="D1178" s="110" t="s">
        <v>32</v>
      </c>
      <c r="F1178" s="117">
        <v>3</v>
      </c>
    </row>
    <row r="1179" spans="1:7" x14ac:dyDescent="0.3">
      <c r="B1179" s="112">
        <v>43704</v>
      </c>
      <c r="C1179" s="116" t="s">
        <v>856</v>
      </c>
      <c r="D1179" s="110" t="s">
        <v>32</v>
      </c>
      <c r="F1179" s="117">
        <v>563.79999999999995</v>
      </c>
    </row>
    <row r="1180" spans="1:7" x14ac:dyDescent="0.3">
      <c r="B1180" s="112">
        <v>43704</v>
      </c>
      <c r="C1180" s="116" t="s">
        <v>37</v>
      </c>
      <c r="D1180" s="110" t="s">
        <v>32</v>
      </c>
      <c r="F1180" s="117">
        <v>23.1</v>
      </c>
      <c r="G1180" s="161">
        <v>23925826650</v>
      </c>
    </row>
    <row r="1181" spans="1:7" x14ac:dyDescent="0.3">
      <c r="B1181" s="112">
        <v>43704</v>
      </c>
      <c r="C1181" s="116" t="s">
        <v>89</v>
      </c>
      <c r="D1181" s="110" t="s">
        <v>32</v>
      </c>
      <c r="F1181" s="117">
        <v>554.1</v>
      </c>
    </row>
    <row r="1182" spans="1:7" x14ac:dyDescent="0.3">
      <c r="B1182" s="112">
        <v>43704</v>
      </c>
      <c r="C1182" s="116" t="s">
        <v>40</v>
      </c>
      <c r="D1182" s="110" t="s">
        <v>32</v>
      </c>
      <c r="F1182" s="117">
        <v>18.440000000000001</v>
      </c>
    </row>
    <row r="1183" spans="1:7" x14ac:dyDescent="0.3">
      <c r="B1183" s="112">
        <v>43704</v>
      </c>
      <c r="C1183" s="116" t="s">
        <v>72</v>
      </c>
      <c r="D1183" s="110" t="s">
        <v>32</v>
      </c>
      <c r="F1183" s="117">
        <v>28.99</v>
      </c>
    </row>
    <row r="1184" spans="1:7" x14ac:dyDescent="0.3">
      <c r="B1184" s="112">
        <v>43705</v>
      </c>
      <c r="C1184" s="116" t="s">
        <v>40</v>
      </c>
      <c r="D1184" s="110" t="s">
        <v>32</v>
      </c>
      <c r="F1184" s="117">
        <v>240.98</v>
      </c>
    </row>
    <row r="1185" spans="1:7" x14ac:dyDescent="0.3">
      <c r="B1185" s="112">
        <v>43705</v>
      </c>
      <c r="C1185" s="116" t="s">
        <v>505</v>
      </c>
      <c r="D1185" s="110" t="s">
        <v>32</v>
      </c>
      <c r="F1185" s="117">
        <v>14.58</v>
      </c>
    </row>
    <row r="1186" spans="1:7" x14ac:dyDescent="0.3">
      <c r="B1186" s="112">
        <v>43706</v>
      </c>
      <c r="C1186" s="116" t="s">
        <v>505</v>
      </c>
      <c r="D1186" s="110" t="s">
        <v>32</v>
      </c>
      <c r="F1186" s="117">
        <v>7.84</v>
      </c>
    </row>
    <row r="1187" spans="1:7" x14ac:dyDescent="0.3">
      <c r="B1187" s="112">
        <v>43707</v>
      </c>
      <c r="C1187" s="116" t="s">
        <v>21</v>
      </c>
      <c r="D1187" s="110" t="s">
        <v>32</v>
      </c>
      <c r="F1187" s="117">
        <v>12.75</v>
      </c>
    </row>
    <row r="1188" spans="1:7" x14ac:dyDescent="0.3">
      <c r="B1188" s="112">
        <v>43709</v>
      </c>
      <c r="C1188" s="116" t="s">
        <v>853</v>
      </c>
      <c r="D1188" s="110" t="s">
        <v>32</v>
      </c>
      <c r="F1188" s="117">
        <v>1084.99</v>
      </c>
    </row>
    <row r="1189" spans="1:7" x14ac:dyDescent="0.3">
      <c r="A1189" s="115">
        <v>1419</v>
      </c>
      <c r="B1189" s="112">
        <v>43711</v>
      </c>
      <c r="C1189" s="116" t="s">
        <v>380</v>
      </c>
      <c r="D1189" s="110" t="s">
        <v>32</v>
      </c>
      <c r="F1189" s="117">
        <v>16</v>
      </c>
    </row>
    <row r="1190" spans="1:7" x14ac:dyDescent="0.3">
      <c r="B1190" s="112">
        <v>43712</v>
      </c>
      <c r="C1190" s="116" t="s">
        <v>50</v>
      </c>
      <c r="D1190" s="110" t="s">
        <v>32</v>
      </c>
      <c r="F1190" s="117">
        <v>38.159999999999997</v>
      </c>
    </row>
    <row r="1191" spans="1:7" x14ac:dyDescent="0.3">
      <c r="B1191" s="112">
        <v>43713</v>
      </c>
      <c r="C1191" s="116" t="s">
        <v>31</v>
      </c>
      <c r="D1191" s="110" t="s">
        <v>32</v>
      </c>
      <c r="E1191" s="117">
        <v>2160</v>
      </c>
    </row>
    <row r="1192" spans="1:7" x14ac:dyDescent="0.3">
      <c r="B1192" s="112">
        <v>43713</v>
      </c>
      <c r="C1192" s="116" t="s">
        <v>83</v>
      </c>
      <c r="D1192" s="110" t="s">
        <v>32</v>
      </c>
      <c r="F1192" s="117">
        <v>20</v>
      </c>
    </row>
    <row r="1193" spans="1:7" x14ac:dyDescent="0.3">
      <c r="B1193" s="112">
        <v>43713</v>
      </c>
      <c r="C1193" s="116" t="s">
        <v>40</v>
      </c>
      <c r="D1193" s="110" t="s">
        <v>32</v>
      </c>
      <c r="F1193" s="117">
        <v>34.81</v>
      </c>
    </row>
    <row r="1194" spans="1:7" x14ac:dyDescent="0.3">
      <c r="B1194" s="112">
        <v>43714</v>
      </c>
      <c r="C1194" s="116" t="s">
        <v>234</v>
      </c>
      <c r="D1194" s="110" t="s">
        <v>32</v>
      </c>
      <c r="F1194" s="117">
        <v>239.65</v>
      </c>
      <c r="G1194" s="161">
        <v>24196183</v>
      </c>
    </row>
    <row r="1195" spans="1:7" x14ac:dyDescent="0.3">
      <c r="B1195" s="112">
        <v>43714</v>
      </c>
      <c r="C1195" s="116" t="s">
        <v>485</v>
      </c>
      <c r="D1195" s="110" t="s">
        <v>32</v>
      </c>
      <c r="F1195" s="117">
        <v>171.04</v>
      </c>
      <c r="G1195" s="230" t="s">
        <v>897</v>
      </c>
    </row>
    <row r="1196" spans="1:7" x14ac:dyDescent="0.3">
      <c r="B1196" s="112">
        <v>43714</v>
      </c>
      <c r="C1196" s="116" t="s">
        <v>321</v>
      </c>
      <c r="D1196" s="110" t="s">
        <v>32</v>
      </c>
      <c r="F1196" s="117">
        <v>202.64</v>
      </c>
      <c r="G1196" s="230" t="s">
        <v>898</v>
      </c>
    </row>
    <row r="1197" spans="1:7" x14ac:dyDescent="0.3">
      <c r="B1197" s="112">
        <v>43714</v>
      </c>
      <c r="C1197" s="116" t="s">
        <v>46</v>
      </c>
      <c r="D1197" s="110" t="s">
        <v>32</v>
      </c>
      <c r="F1197" s="117">
        <v>20</v>
      </c>
      <c r="G1197" s="161">
        <v>41564816615</v>
      </c>
    </row>
    <row r="1198" spans="1:7" x14ac:dyDescent="0.3">
      <c r="B1198" s="112">
        <v>43714</v>
      </c>
      <c r="C1198" s="116" t="s">
        <v>899</v>
      </c>
      <c r="D1198" s="110" t="s">
        <v>32</v>
      </c>
      <c r="F1198" s="117">
        <v>701.3</v>
      </c>
    </row>
    <row r="1199" spans="1:7" x14ac:dyDescent="0.3">
      <c r="B1199" s="112">
        <v>43714</v>
      </c>
      <c r="C1199" s="116" t="s">
        <v>93</v>
      </c>
      <c r="D1199" s="110" t="s">
        <v>32</v>
      </c>
      <c r="F1199" s="117">
        <v>36.75</v>
      </c>
    </row>
    <row r="1200" spans="1:7" x14ac:dyDescent="0.3">
      <c r="B1200" s="112">
        <v>43714</v>
      </c>
      <c r="C1200" s="116" t="s">
        <v>566</v>
      </c>
      <c r="D1200" s="110" t="s">
        <v>32</v>
      </c>
      <c r="F1200" s="117">
        <v>8.7200000000000006</v>
      </c>
    </row>
    <row r="1201" spans="1:6" x14ac:dyDescent="0.3">
      <c r="B1201" s="112">
        <v>43714</v>
      </c>
      <c r="C1201" s="116" t="s">
        <v>505</v>
      </c>
      <c r="D1201" s="110" t="s">
        <v>32</v>
      </c>
      <c r="F1201" s="117">
        <v>14.58</v>
      </c>
    </row>
    <row r="1202" spans="1:6" x14ac:dyDescent="0.3">
      <c r="B1202" s="112">
        <v>43715</v>
      </c>
      <c r="C1202" s="116" t="s">
        <v>114</v>
      </c>
      <c r="D1202" s="110" t="s">
        <v>32</v>
      </c>
      <c r="F1202" s="117">
        <v>7.84</v>
      </c>
    </row>
    <row r="1203" spans="1:6" x14ac:dyDescent="0.3">
      <c r="B1203" s="112">
        <v>43715</v>
      </c>
      <c r="C1203" s="116" t="s">
        <v>380</v>
      </c>
      <c r="D1203" s="110" t="s">
        <v>32</v>
      </c>
      <c r="F1203" s="117">
        <v>16.739999999999998</v>
      </c>
    </row>
    <row r="1204" spans="1:6" x14ac:dyDescent="0.3">
      <c r="B1204" s="112">
        <v>43715</v>
      </c>
      <c r="C1204" s="116" t="s">
        <v>505</v>
      </c>
      <c r="D1204" s="110" t="s">
        <v>32</v>
      </c>
      <c r="F1204" s="117">
        <v>10.220000000000001</v>
      </c>
    </row>
    <row r="1205" spans="1:6" x14ac:dyDescent="0.3">
      <c r="B1205" s="112">
        <v>43716</v>
      </c>
      <c r="C1205" s="116" t="s">
        <v>21</v>
      </c>
      <c r="D1205" s="110" t="s">
        <v>32</v>
      </c>
      <c r="F1205" s="117">
        <v>13.15</v>
      </c>
    </row>
    <row r="1206" spans="1:6" x14ac:dyDescent="0.3">
      <c r="B1206" s="112">
        <v>43716</v>
      </c>
      <c r="C1206" s="116" t="s">
        <v>21</v>
      </c>
      <c r="D1206" s="110" t="s">
        <v>32</v>
      </c>
      <c r="F1206" s="117">
        <v>6.2</v>
      </c>
    </row>
    <row r="1207" spans="1:6" x14ac:dyDescent="0.3">
      <c r="B1207" s="112">
        <v>43716</v>
      </c>
      <c r="C1207" s="116" t="s">
        <v>505</v>
      </c>
      <c r="D1207" s="110" t="s">
        <v>32</v>
      </c>
      <c r="F1207" s="117">
        <v>19.260000000000002</v>
      </c>
    </row>
    <row r="1208" spans="1:6" x14ac:dyDescent="0.3">
      <c r="B1208" s="112">
        <v>43716</v>
      </c>
      <c r="C1208" s="116" t="s">
        <v>505</v>
      </c>
      <c r="D1208" s="110" t="s">
        <v>32</v>
      </c>
      <c r="F1208" s="117">
        <v>5.66</v>
      </c>
    </row>
    <row r="1209" spans="1:6" x14ac:dyDescent="0.3">
      <c r="A1209" s="115">
        <v>1420</v>
      </c>
      <c r="B1209" s="112">
        <v>43716</v>
      </c>
      <c r="C1209" s="116" t="s">
        <v>380</v>
      </c>
      <c r="D1209" s="110" t="s">
        <v>32</v>
      </c>
      <c r="F1209" s="117">
        <v>9.5</v>
      </c>
    </row>
    <row r="1210" spans="1:6" x14ac:dyDescent="0.3">
      <c r="B1210" s="112">
        <v>43717</v>
      </c>
      <c r="C1210" s="116" t="s">
        <v>93</v>
      </c>
      <c r="D1210" s="110" t="s">
        <v>32</v>
      </c>
      <c r="E1210" s="117">
        <v>19.97</v>
      </c>
    </row>
    <row r="1211" spans="1:6" x14ac:dyDescent="0.3">
      <c r="B1211" s="112">
        <v>43717</v>
      </c>
      <c r="C1211" s="116" t="s">
        <v>93</v>
      </c>
      <c r="D1211" s="110" t="s">
        <v>32</v>
      </c>
      <c r="F1211" s="117">
        <v>323.81</v>
      </c>
    </row>
    <row r="1212" spans="1:6" x14ac:dyDescent="0.3">
      <c r="B1212" s="112">
        <v>43717</v>
      </c>
      <c r="C1212" s="116" t="s">
        <v>759</v>
      </c>
      <c r="D1212" s="110" t="s">
        <v>32</v>
      </c>
      <c r="F1212" s="117">
        <v>1.58</v>
      </c>
    </row>
    <row r="1213" spans="1:6" x14ac:dyDescent="0.3">
      <c r="B1213" s="112">
        <v>43717</v>
      </c>
      <c r="C1213" s="116" t="s">
        <v>505</v>
      </c>
      <c r="D1213" s="110" t="s">
        <v>32</v>
      </c>
      <c r="F1213" s="117">
        <v>14.58</v>
      </c>
    </row>
    <row r="1214" spans="1:6" x14ac:dyDescent="0.3">
      <c r="B1214" s="112">
        <v>43717</v>
      </c>
      <c r="C1214" s="116" t="s">
        <v>505</v>
      </c>
      <c r="D1214" s="110" t="s">
        <v>32</v>
      </c>
      <c r="F1214" s="117">
        <v>2.89</v>
      </c>
    </row>
    <row r="1215" spans="1:6" x14ac:dyDescent="0.3">
      <c r="B1215" s="112">
        <v>43717</v>
      </c>
      <c r="C1215" s="116" t="s">
        <v>40</v>
      </c>
      <c r="D1215" s="110" t="s">
        <v>32</v>
      </c>
      <c r="F1215" s="117">
        <v>23.94</v>
      </c>
    </row>
    <row r="1216" spans="1:6" x14ac:dyDescent="0.3">
      <c r="B1216" s="112">
        <v>43717</v>
      </c>
      <c r="C1216" s="116" t="s">
        <v>900</v>
      </c>
      <c r="D1216" s="110" t="s">
        <v>32</v>
      </c>
      <c r="F1216" s="117">
        <v>8.99</v>
      </c>
    </row>
    <row r="1217" spans="1:7" x14ac:dyDescent="0.3">
      <c r="B1217" s="112">
        <v>43717</v>
      </c>
      <c r="C1217" s="116" t="s">
        <v>902</v>
      </c>
      <c r="D1217" s="110" t="s">
        <v>32</v>
      </c>
      <c r="F1217" s="117">
        <v>31.95</v>
      </c>
    </row>
    <row r="1218" spans="1:7" x14ac:dyDescent="0.3">
      <c r="B1218" s="112">
        <v>43717</v>
      </c>
      <c r="C1218" s="116" t="s">
        <v>901</v>
      </c>
      <c r="D1218" s="110" t="s">
        <v>32</v>
      </c>
      <c r="F1218" s="117">
        <v>29.97</v>
      </c>
    </row>
    <row r="1219" spans="1:7" x14ac:dyDescent="0.3">
      <c r="B1219" s="112">
        <v>43720</v>
      </c>
      <c r="C1219" s="116" t="s">
        <v>42</v>
      </c>
      <c r="D1219" s="110" t="s">
        <v>32</v>
      </c>
      <c r="F1219" s="117">
        <v>260.68</v>
      </c>
    </row>
    <row r="1220" spans="1:7" x14ac:dyDescent="0.3">
      <c r="B1220" s="112">
        <v>43723</v>
      </c>
      <c r="C1220" s="116" t="s">
        <v>619</v>
      </c>
      <c r="D1220" s="110" t="s">
        <v>32</v>
      </c>
      <c r="F1220" s="117">
        <v>99.92</v>
      </c>
    </row>
    <row r="1221" spans="1:7" x14ac:dyDescent="0.3">
      <c r="B1221" s="112">
        <v>43723</v>
      </c>
      <c r="C1221" s="116" t="s">
        <v>704</v>
      </c>
      <c r="D1221" s="110" t="s">
        <v>32</v>
      </c>
      <c r="F1221" s="117">
        <v>200.69</v>
      </c>
    </row>
    <row r="1222" spans="1:7" x14ac:dyDescent="0.3">
      <c r="B1222" s="112">
        <v>43724</v>
      </c>
      <c r="C1222" s="116" t="s">
        <v>763</v>
      </c>
      <c r="D1222" s="110" t="s">
        <v>32</v>
      </c>
      <c r="F1222" s="117">
        <v>9.99</v>
      </c>
    </row>
    <row r="1223" spans="1:7" x14ac:dyDescent="0.3">
      <c r="A1223" s="115" t="s">
        <v>427</v>
      </c>
      <c r="B1223" s="112">
        <v>43725</v>
      </c>
      <c r="C1223" s="116" t="s">
        <v>296</v>
      </c>
      <c r="D1223" s="110" t="s">
        <v>32</v>
      </c>
      <c r="F1223" s="117">
        <v>14</v>
      </c>
    </row>
    <row r="1224" spans="1:7" x14ac:dyDescent="0.3">
      <c r="B1224" s="112">
        <v>43726</v>
      </c>
      <c r="C1224" s="116" t="s">
        <v>146</v>
      </c>
      <c r="D1224" s="110" t="s">
        <v>32</v>
      </c>
      <c r="E1224" s="117">
        <v>831.3</v>
      </c>
    </row>
    <row r="1225" spans="1:7" x14ac:dyDescent="0.3">
      <c r="B1225" s="112">
        <v>43726</v>
      </c>
      <c r="C1225" s="116" t="s">
        <v>903</v>
      </c>
      <c r="D1225" s="110" t="s">
        <v>32</v>
      </c>
      <c r="F1225" s="117">
        <v>9.99</v>
      </c>
    </row>
    <row r="1226" spans="1:7" x14ac:dyDescent="0.3">
      <c r="B1226" s="112">
        <v>43726</v>
      </c>
      <c r="C1226" s="116" t="s">
        <v>763</v>
      </c>
      <c r="D1226" s="110" t="s">
        <v>32</v>
      </c>
      <c r="F1226" s="117">
        <v>10</v>
      </c>
    </row>
    <row r="1227" spans="1:7" x14ac:dyDescent="0.3">
      <c r="B1227" s="112">
        <v>43726</v>
      </c>
      <c r="C1227" s="116" t="s">
        <v>899</v>
      </c>
      <c r="D1227" s="110" t="s">
        <v>32</v>
      </c>
      <c r="F1227" s="117">
        <v>200</v>
      </c>
    </row>
    <row r="1228" spans="1:7" x14ac:dyDescent="0.3">
      <c r="B1228" s="112">
        <v>43727</v>
      </c>
      <c r="C1228" s="116" t="s">
        <v>31</v>
      </c>
      <c r="D1228" s="110" t="s">
        <v>32</v>
      </c>
      <c r="E1228" s="117">
        <v>2159.9899999999998</v>
      </c>
    </row>
    <row r="1229" spans="1:7" x14ac:dyDescent="0.3">
      <c r="B1229" s="112">
        <v>43727</v>
      </c>
      <c r="C1229" s="116" t="s">
        <v>89</v>
      </c>
      <c r="D1229" s="110" t="s">
        <v>32</v>
      </c>
      <c r="F1229" s="117">
        <v>554.1</v>
      </c>
      <c r="G1229" s="245">
        <v>26225178142</v>
      </c>
    </row>
    <row r="1230" spans="1:7" x14ac:dyDescent="0.3">
      <c r="B1230" s="112">
        <v>43727</v>
      </c>
      <c r="C1230" s="116" t="s">
        <v>505</v>
      </c>
      <c r="D1230" s="110" t="s">
        <v>32</v>
      </c>
      <c r="F1230" s="117">
        <v>17.73</v>
      </c>
      <c r="G1230" s="245"/>
    </row>
    <row r="1231" spans="1:7" x14ac:dyDescent="0.3">
      <c r="B1231" s="112">
        <v>43727</v>
      </c>
      <c r="C1231" s="116" t="s">
        <v>7</v>
      </c>
      <c r="D1231" s="110" t="s">
        <v>32</v>
      </c>
      <c r="F1231" s="117">
        <v>7.8</v>
      </c>
      <c r="G1231" s="245"/>
    </row>
    <row r="1232" spans="1:7" x14ac:dyDescent="0.3">
      <c r="B1232" s="112">
        <v>43727</v>
      </c>
      <c r="C1232" s="116" t="s">
        <v>77</v>
      </c>
      <c r="D1232" s="110" t="s">
        <v>32</v>
      </c>
      <c r="F1232" s="117">
        <v>13.79</v>
      </c>
      <c r="G1232" s="245"/>
    </row>
    <row r="1233" spans="2:7" x14ac:dyDescent="0.3">
      <c r="B1233" s="112">
        <v>43728</v>
      </c>
      <c r="C1233" s="116" t="s">
        <v>505</v>
      </c>
      <c r="D1233" s="110" t="s">
        <v>32</v>
      </c>
      <c r="F1233" s="117">
        <v>6.75</v>
      </c>
      <c r="G1233" s="245"/>
    </row>
    <row r="1234" spans="2:7" x14ac:dyDescent="0.3">
      <c r="B1234" s="112">
        <v>43728</v>
      </c>
      <c r="C1234" s="116" t="s">
        <v>114</v>
      </c>
      <c r="D1234" s="110" t="s">
        <v>32</v>
      </c>
      <c r="F1234" s="117">
        <v>16.02</v>
      </c>
      <c r="G1234" s="245"/>
    </row>
    <row r="1235" spans="2:7" x14ac:dyDescent="0.3">
      <c r="B1235" s="112">
        <v>43728</v>
      </c>
      <c r="C1235" s="116" t="s">
        <v>21</v>
      </c>
      <c r="D1235" s="110" t="s">
        <v>32</v>
      </c>
      <c r="F1235" s="117">
        <v>39.4</v>
      </c>
      <c r="G1235" s="245"/>
    </row>
    <row r="1236" spans="2:7" x14ac:dyDescent="0.3">
      <c r="B1236" s="112">
        <v>43729</v>
      </c>
      <c r="C1236" s="116" t="s">
        <v>93</v>
      </c>
      <c r="D1236" s="110" t="s">
        <v>32</v>
      </c>
      <c r="F1236" s="117">
        <v>30.45</v>
      </c>
      <c r="G1236" s="245"/>
    </row>
    <row r="1237" spans="2:7" x14ac:dyDescent="0.3">
      <c r="B1237" s="112">
        <v>43729</v>
      </c>
      <c r="C1237" s="116" t="s">
        <v>50</v>
      </c>
      <c r="D1237" s="110" t="s">
        <v>32</v>
      </c>
      <c r="F1237" s="117">
        <v>33.93</v>
      </c>
      <c r="G1237" s="245"/>
    </row>
    <row r="1238" spans="2:7" x14ac:dyDescent="0.3">
      <c r="B1238" s="112">
        <v>43729</v>
      </c>
      <c r="C1238" s="116" t="s">
        <v>566</v>
      </c>
      <c r="D1238" s="110" t="s">
        <v>32</v>
      </c>
      <c r="F1238" s="117">
        <v>8.44</v>
      </c>
      <c r="G1238" s="245"/>
    </row>
    <row r="1239" spans="2:7" x14ac:dyDescent="0.3">
      <c r="B1239" s="112">
        <v>43729</v>
      </c>
      <c r="C1239" s="116" t="s">
        <v>93</v>
      </c>
      <c r="D1239" s="110" t="s">
        <v>32</v>
      </c>
      <c r="F1239" s="117">
        <v>3.86</v>
      </c>
      <c r="G1239" s="245"/>
    </row>
    <row r="1240" spans="2:7" x14ac:dyDescent="0.3">
      <c r="B1240" s="112">
        <v>43729</v>
      </c>
      <c r="C1240" s="116" t="s">
        <v>505</v>
      </c>
      <c r="D1240" s="110" t="s">
        <v>32</v>
      </c>
      <c r="F1240" s="117">
        <v>8.93</v>
      </c>
      <c r="G1240" s="245"/>
    </row>
    <row r="1241" spans="2:7" x14ac:dyDescent="0.3">
      <c r="B1241" s="112">
        <v>43730</v>
      </c>
      <c r="C1241" s="116" t="s">
        <v>40</v>
      </c>
      <c r="D1241" s="110" t="s">
        <v>32</v>
      </c>
      <c r="F1241" s="117">
        <v>258.44</v>
      </c>
      <c r="G1241" s="245"/>
    </row>
    <row r="1242" spans="2:7" x14ac:dyDescent="0.3">
      <c r="B1242" s="112">
        <v>43730</v>
      </c>
      <c r="C1242" s="116" t="s">
        <v>83</v>
      </c>
      <c r="D1242" s="110" t="s">
        <v>32</v>
      </c>
      <c r="F1242" s="117">
        <v>60</v>
      </c>
      <c r="G1242" s="245"/>
    </row>
    <row r="1243" spans="2:7" x14ac:dyDescent="0.3">
      <c r="B1243" s="112">
        <v>43731</v>
      </c>
      <c r="C1243" s="116" t="s">
        <v>37</v>
      </c>
      <c r="D1243" s="110" t="s">
        <v>32</v>
      </c>
      <c r="F1243" s="117">
        <v>22.09</v>
      </c>
      <c r="G1243" s="245"/>
    </row>
    <row r="1244" spans="2:7" x14ac:dyDescent="0.3">
      <c r="B1244" s="112">
        <v>43731</v>
      </c>
      <c r="C1244" s="116" t="s">
        <v>21</v>
      </c>
      <c r="D1244" s="110" t="s">
        <v>32</v>
      </c>
      <c r="F1244" s="117">
        <v>17.8</v>
      </c>
      <c r="G1244" s="245"/>
    </row>
    <row r="1245" spans="2:7" x14ac:dyDescent="0.3">
      <c r="B1245" s="112">
        <v>43731</v>
      </c>
      <c r="C1245" s="116" t="s">
        <v>505</v>
      </c>
      <c r="D1245" s="110" t="s">
        <v>32</v>
      </c>
      <c r="F1245" s="117">
        <v>20.239999999999998</v>
      </c>
      <c r="G1245" s="245"/>
    </row>
    <row r="1246" spans="2:7" x14ac:dyDescent="0.3">
      <c r="B1246" s="112">
        <v>43731</v>
      </c>
      <c r="C1246" s="116" t="s">
        <v>763</v>
      </c>
      <c r="D1246" s="110" t="s">
        <v>32</v>
      </c>
      <c r="F1246" s="117">
        <v>10</v>
      </c>
      <c r="G1246" s="245"/>
    </row>
    <row r="1247" spans="2:7" x14ac:dyDescent="0.3">
      <c r="B1247" s="112">
        <v>43732</v>
      </c>
      <c r="C1247" s="116" t="s">
        <v>742</v>
      </c>
      <c r="D1247" s="110" t="s">
        <v>32</v>
      </c>
      <c r="F1247" s="117">
        <v>5.99</v>
      </c>
      <c r="G1247" s="245"/>
    </row>
    <row r="1248" spans="2:7" x14ac:dyDescent="0.3">
      <c r="B1248" s="112">
        <v>43732</v>
      </c>
      <c r="C1248" s="116" t="s">
        <v>505</v>
      </c>
      <c r="D1248" s="110" t="s">
        <v>32</v>
      </c>
      <c r="F1248" s="117">
        <v>8.59</v>
      </c>
      <c r="G1248" s="245"/>
    </row>
    <row r="1249" spans="2:7" x14ac:dyDescent="0.3">
      <c r="B1249" s="112">
        <v>43732</v>
      </c>
      <c r="C1249" s="116" t="s">
        <v>40</v>
      </c>
      <c r="D1249" s="110" t="s">
        <v>32</v>
      </c>
      <c r="F1249" s="117">
        <v>11.45</v>
      </c>
      <c r="G1249" s="245"/>
    </row>
    <row r="1250" spans="2:7" x14ac:dyDescent="0.3">
      <c r="B1250" s="112">
        <v>43732</v>
      </c>
      <c r="C1250" s="116" t="s">
        <v>505</v>
      </c>
      <c r="D1250" s="110" t="s">
        <v>32</v>
      </c>
      <c r="F1250" s="117">
        <v>12.4</v>
      </c>
      <c r="G1250" s="245"/>
    </row>
    <row r="1251" spans="2:7" x14ac:dyDescent="0.3">
      <c r="B1251" s="112">
        <v>43733</v>
      </c>
      <c r="C1251" s="116" t="s">
        <v>83</v>
      </c>
      <c r="D1251" s="110" t="s">
        <v>32</v>
      </c>
      <c r="F1251" s="117">
        <v>20</v>
      </c>
      <c r="G1251" s="245"/>
    </row>
    <row r="1252" spans="2:7" x14ac:dyDescent="0.3">
      <c r="B1252" s="112">
        <v>43733</v>
      </c>
      <c r="C1252" s="116" t="s">
        <v>505</v>
      </c>
      <c r="D1252" s="110" t="s">
        <v>32</v>
      </c>
      <c r="F1252" s="117">
        <v>7.84</v>
      </c>
      <c r="G1252" s="245"/>
    </row>
    <row r="1253" spans="2:7" x14ac:dyDescent="0.3">
      <c r="B1253" s="112">
        <v>43734</v>
      </c>
      <c r="C1253" s="116" t="s">
        <v>505</v>
      </c>
      <c r="D1253" s="110" t="s">
        <v>32</v>
      </c>
      <c r="F1253" s="117">
        <v>11.31</v>
      </c>
      <c r="G1253" s="245"/>
    </row>
    <row r="1254" spans="2:7" x14ac:dyDescent="0.3">
      <c r="B1254" s="112">
        <v>43734</v>
      </c>
      <c r="C1254" s="116" t="s">
        <v>7</v>
      </c>
      <c r="D1254" s="110" t="s">
        <v>32</v>
      </c>
      <c r="F1254" s="117">
        <v>9.89</v>
      </c>
      <c r="G1254" s="245"/>
    </row>
    <row r="1255" spans="2:7" x14ac:dyDescent="0.3">
      <c r="B1255" s="112">
        <v>43735</v>
      </c>
      <c r="C1255" s="116" t="s">
        <v>40</v>
      </c>
      <c r="D1255" s="110" t="s">
        <v>32</v>
      </c>
      <c r="F1255" s="117">
        <v>38.53</v>
      </c>
      <c r="G1255" s="245"/>
    </row>
    <row r="1256" spans="2:7" x14ac:dyDescent="0.3">
      <c r="B1256" s="112">
        <v>43735</v>
      </c>
      <c r="C1256" s="116" t="s">
        <v>505</v>
      </c>
      <c r="D1256" s="110" t="s">
        <v>32</v>
      </c>
      <c r="F1256" s="117">
        <v>16.100000000000001</v>
      </c>
      <c r="G1256" s="245"/>
    </row>
    <row r="1257" spans="2:7" x14ac:dyDescent="0.3">
      <c r="B1257" s="112">
        <v>43735</v>
      </c>
      <c r="C1257" s="116" t="s">
        <v>8</v>
      </c>
      <c r="D1257" s="110" t="s">
        <v>32</v>
      </c>
      <c r="F1257" s="117">
        <v>4.1900000000000004</v>
      </c>
      <c r="G1257" s="245"/>
    </row>
    <row r="1258" spans="2:7" x14ac:dyDescent="0.3">
      <c r="B1258" s="112">
        <v>43735</v>
      </c>
      <c r="C1258" s="116" t="s">
        <v>21</v>
      </c>
      <c r="D1258" s="110" t="s">
        <v>32</v>
      </c>
      <c r="F1258" s="117">
        <v>4.8499999999999996</v>
      </c>
      <c r="G1258" s="245"/>
    </row>
    <row r="1259" spans="2:7" x14ac:dyDescent="0.3">
      <c r="B1259" s="112">
        <v>43735</v>
      </c>
      <c r="C1259" s="116" t="s">
        <v>8</v>
      </c>
      <c r="D1259" s="110" t="s">
        <v>32</v>
      </c>
      <c r="F1259" s="117">
        <v>10.050000000000001</v>
      </c>
      <c r="G1259" s="245"/>
    </row>
    <row r="1260" spans="2:7" x14ac:dyDescent="0.3">
      <c r="B1260" s="112">
        <v>43736</v>
      </c>
      <c r="C1260" s="116" t="s">
        <v>505</v>
      </c>
      <c r="D1260" s="110" t="s">
        <v>32</v>
      </c>
      <c r="F1260" s="117">
        <v>14.58</v>
      </c>
      <c r="G1260" s="245"/>
    </row>
    <row r="1261" spans="2:7" x14ac:dyDescent="0.3">
      <c r="B1261" s="112">
        <v>43736</v>
      </c>
      <c r="C1261" s="116" t="s">
        <v>40</v>
      </c>
      <c r="D1261" s="110" t="s">
        <v>32</v>
      </c>
      <c r="F1261" s="117">
        <v>15.46</v>
      </c>
      <c r="G1261" s="245"/>
    </row>
    <row r="1262" spans="2:7" x14ac:dyDescent="0.3">
      <c r="B1262" s="112">
        <v>43736</v>
      </c>
      <c r="C1262" s="116" t="s">
        <v>50</v>
      </c>
      <c r="D1262" s="110" t="s">
        <v>32</v>
      </c>
      <c r="F1262" s="117">
        <v>22.56</v>
      </c>
    </row>
    <row r="1263" spans="2:7" x14ac:dyDescent="0.3">
      <c r="B1263" s="112">
        <v>43736</v>
      </c>
      <c r="C1263" s="116" t="s">
        <v>409</v>
      </c>
      <c r="D1263" s="110" t="s">
        <v>32</v>
      </c>
      <c r="F1263" s="117">
        <v>19.34</v>
      </c>
    </row>
    <row r="1264" spans="2:7" x14ac:dyDescent="0.3">
      <c r="B1264" s="112">
        <v>43736</v>
      </c>
      <c r="C1264" s="116" t="s">
        <v>7</v>
      </c>
      <c r="D1264" s="110" t="s">
        <v>32</v>
      </c>
      <c r="F1264" s="117">
        <v>8.2899999999999991</v>
      </c>
    </row>
    <row r="1265" spans="2:6" x14ac:dyDescent="0.3">
      <c r="B1265" s="112">
        <v>43737</v>
      </c>
      <c r="C1265" s="116" t="s">
        <v>7</v>
      </c>
      <c r="D1265" s="110" t="s">
        <v>32</v>
      </c>
      <c r="F1265" s="117">
        <v>8.2899999999999991</v>
      </c>
    </row>
    <row r="1266" spans="2:6" x14ac:dyDescent="0.3">
      <c r="B1266" s="112">
        <v>43737</v>
      </c>
      <c r="C1266" s="116" t="s">
        <v>505</v>
      </c>
      <c r="D1266" s="110" t="s">
        <v>32</v>
      </c>
      <c r="F1266" s="117">
        <v>9.4700000000000006</v>
      </c>
    </row>
    <row r="1267" spans="2:6" x14ac:dyDescent="0.3">
      <c r="B1267" s="112">
        <v>43738</v>
      </c>
      <c r="C1267" s="116" t="s">
        <v>505</v>
      </c>
      <c r="D1267" s="110" t="s">
        <v>32</v>
      </c>
      <c r="F1267" s="117">
        <v>14.58</v>
      </c>
    </row>
    <row r="1268" spans="2:6" x14ac:dyDescent="0.3">
      <c r="B1268" s="112">
        <v>43739</v>
      </c>
      <c r="C1268" s="116" t="s">
        <v>853</v>
      </c>
      <c r="D1268" s="110" t="s">
        <v>32</v>
      </c>
      <c r="F1268" s="117">
        <v>1084.99</v>
      </c>
    </row>
    <row r="1269" spans="2:6" x14ac:dyDescent="0.3">
      <c r="B1269" s="112">
        <v>43739</v>
      </c>
      <c r="C1269" s="116" t="s">
        <v>858</v>
      </c>
      <c r="D1269" s="110" t="s">
        <v>32</v>
      </c>
      <c r="F1269" s="117">
        <v>54</v>
      </c>
    </row>
    <row r="1270" spans="2:6" x14ac:dyDescent="0.3">
      <c r="B1270" s="112">
        <v>43739</v>
      </c>
      <c r="C1270" s="116" t="s">
        <v>50</v>
      </c>
      <c r="D1270" s="110" t="s">
        <v>32</v>
      </c>
      <c r="F1270" s="117">
        <v>33.08</v>
      </c>
    </row>
    <row r="1271" spans="2:6" x14ac:dyDescent="0.3">
      <c r="B1271" s="112">
        <v>43739</v>
      </c>
      <c r="C1271" s="116" t="s">
        <v>7</v>
      </c>
      <c r="D1271" s="110" t="s">
        <v>32</v>
      </c>
      <c r="F1271" s="117">
        <v>9.59</v>
      </c>
    </row>
    <row r="1272" spans="2:6" x14ac:dyDescent="0.3">
      <c r="B1272" s="112">
        <v>43739</v>
      </c>
      <c r="C1272" s="116" t="s">
        <v>8</v>
      </c>
      <c r="D1272" s="110" t="s">
        <v>32</v>
      </c>
      <c r="F1272" s="117">
        <v>4.91</v>
      </c>
    </row>
    <row r="1273" spans="2:6" x14ac:dyDescent="0.3">
      <c r="B1273" s="112">
        <v>43739</v>
      </c>
      <c r="C1273" s="116" t="s">
        <v>102</v>
      </c>
      <c r="D1273" s="110" t="s">
        <v>32</v>
      </c>
      <c r="F1273" s="117">
        <v>9.06</v>
      </c>
    </row>
    <row r="1274" spans="2:6" x14ac:dyDescent="0.3">
      <c r="B1274" s="112">
        <v>43739</v>
      </c>
      <c r="C1274" s="116" t="s">
        <v>505</v>
      </c>
      <c r="D1274" s="110" t="s">
        <v>32</v>
      </c>
      <c r="F1274" s="117">
        <v>8.93</v>
      </c>
    </row>
    <row r="1275" spans="2:6" x14ac:dyDescent="0.3">
      <c r="B1275" s="112">
        <v>43739</v>
      </c>
      <c r="C1275" s="116" t="s">
        <v>505</v>
      </c>
      <c r="D1275" s="110" t="s">
        <v>32</v>
      </c>
      <c r="F1275" s="117">
        <v>19.03</v>
      </c>
    </row>
    <row r="1276" spans="2:6" x14ac:dyDescent="0.3">
      <c r="B1276" s="112">
        <v>43740</v>
      </c>
      <c r="C1276" s="116" t="s">
        <v>7</v>
      </c>
      <c r="D1276" s="110" t="s">
        <v>32</v>
      </c>
      <c r="F1276" s="117">
        <v>22.78</v>
      </c>
    </row>
    <row r="1277" spans="2:6" x14ac:dyDescent="0.3">
      <c r="B1277" s="112">
        <v>43740</v>
      </c>
      <c r="C1277" s="116" t="s">
        <v>505</v>
      </c>
      <c r="D1277" s="110" t="s">
        <v>32</v>
      </c>
      <c r="F1277" s="117">
        <v>6.75</v>
      </c>
    </row>
    <row r="1278" spans="2:6" x14ac:dyDescent="0.3">
      <c r="B1278" s="112">
        <v>43741</v>
      </c>
      <c r="C1278" s="116" t="s">
        <v>31</v>
      </c>
      <c r="D1278" s="110" t="s">
        <v>32</v>
      </c>
      <c r="E1278" s="117">
        <v>2159.98</v>
      </c>
    </row>
    <row r="1279" spans="2:6" x14ac:dyDescent="0.3">
      <c r="B1279" s="112">
        <v>43741</v>
      </c>
      <c r="C1279" s="116" t="s">
        <v>7</v>
      </c>
      <c r="D1279" s="110" t="s">
        <v>32</v>
      </c>
      <c r="F1279" s="117">
        <v>8.67</v>
      </c>
    </row>
    <row r="1280" spans="2:6" x14ac:dyDescent="0.3">
      <c r="B1280" s="112">
        <v>43742</v>
      </c>
      <c r="C1280" s="116" t="s">
        <v>83</v>
      </c>
      <c r="D1280" s="110" t="s">
        <v>32</v>
      </c>
      <c r="F1280" s="117">
        <v>20</v>
      </c>
    </row>
    <row r="1281" spans="2:6" x14ac:dyDescent="0.3">
      <c r="B1281" s="112">
        <v>43742</v>
      </c>
      <c r="C1281" s="116" t="s">
        <v>505</v>
      </c>
      <c r="D1281" s="110" t="s">
        <v>32</v>
      </c>
      <c r="F1281" s="117">
        <v>8.59</v>
      </c>
    </row>
    <row r="1282" spans="2:6" x14ac:dyDescent="0.3">
      <c r="B1282" s="112">
        <v>43742</v>
      </c>
      <c r="C1282" s="116" t="s">
        <v>37</v>
      </c>
      <c r="D1282" s="110" t="s">
        <v>32</v>
      </c>
      <c r="F1282" s="117">
        <v>22.29</v>
      </c>
    </row>
    <row r="1283" spans="2:6" x14ac:dyDescent="0.3">
      <c r="B1283" s="112">
        <v>43742</v>
      </c>
      <c r="C1283" s="116" t="s">
        <v>102</v>
      </c>
      <c r="D1283" s="110" t="s">
        <v>32</v>
      </c>
      <c r="F1283" s="117">
        <v>8.84</v>
      </c>
    </row>
    <row r="1284" spans="2:6" x14ac:dyDescent="0.3">
      <c r="B1284" s="112">
        <v>43742</v>
      </c>
      <c r="C1284" s="116" t="s">
        <v>505</v>
      </c>
      <c r="D1284" s="110" t="s">
        <v>32</v>
      </c>
      <c r="F1284" s="117">
        <v>14.58</v>
      </c>
    </row>
    <row r="1285" spans="2:6" x14ac:dyDescent="0.3">
      <c r="B1285" s="112">
        <v>43742</v>
      </c>
      <c r="C1285" s="116" t="s">
        <v>8</v>
      </c>
      <c r="D1285" s="110" t="s">
        <v>32</v>
      </c>
      <c r="F1285" s="117">
        <v>10.64</v>
      </c>
    </row>
    <row r="1286" spans="2:6" x14ac:dyDescent="0.3">
      <c r="B1286" s="112">
        <v>43743</v>
      </c>
      <c r="C1286" s="116" t="s">
        <v>8</v>
      </c>
      <c r="D1286" s="110" t="s">
        <v>32</v>
      </c>
      <c r="F1286" s="117">
        <v>8.67</v>
      </c>
    </row>
    <row r="1287" spans="2:6" x14ac:dyDescent="0.3">
      <c r="B1287" s="112">
        <v>43743</v>
      </c>
      <c r="C1287" s="116" t="s">
        <v>21</v>
      </c>
      <c r="D1287" s="110" t="s">
        <v>32</v>
      </c>
      <c r="F1287" s="117">
        <v>27.2</v>
      </c>
    </row>
    <row r="1288" spans="2:6" x14ac:dyDescent="0.3">
      <c r="B1288" s="112">
        <v>43743</v>
      </c>
      <c r="C1288" s="116" t="s">
        <v>505</v>
      </c>
      <c r="D1288" s="110" t="s">
        <v>32</v>
      </c>
      <c r="F1288" s="117">
        <v>7.84</v>
      </c>
    </row>
    <row r="1289" spans="2:6" x14ac:dyDescent="0.3">
      <c r="B1289" s="112">
        <v>43743</v>
      </c>
      <c r="C1289" s="116" t="s">
        <v>505</v>
      </c>
      <c r="D1289" s="110" t="s">
        <v>32</v>
      </c>
      <c r="F1289" s="117">
        <v>8.59</v>
      </c>
    </row>
    <row r="1290" spans="2:6" x14ac:dyDescent="0.3">
      <c r="B1290" s="112">
        <v>43743</v>
      </c>
      <c r="C1290" s="116" t="s">
        <v>93</v>
      </c>
      <c r="D1290" s="110" t="s">
        <v>32</v>
      </c>
      <c r="F1290" s="117">
        <v>28.61</v>
      </c>
    </row>
    <row r="1291" spans="2:6" x14ac:dyDescent="0.3">
      <c r="B1291" s="112">
        <v>43743</v>
      </c>
      <c r="C1291" s="116" t="s">
        <v>133</v>
      </c>
      <c r="D1291" s="110" t="s">
        <v>32</v>
      </c>
      <c r="F1291" s="117">
        <v>11.99</v>
      </c>
    </row>
    <row r="1292" spans="2:6" x14ac:dyDescent="0.3">
      <c r="B1292" s="112">
        <v>43744</v>
      </c>
      <c r="C1292" s="116" t="s">
        <v>7</v>
      </c>
      <c r="D1292" s="110" t="s">
        <v>32</v>
      </c>
      <c r="F1292" s="117">
        <v>8.67</v>
      </c>
    </row>
    <row r="1293" spans="2:6" x14ac:dyDescent="0.3">
      <c r="B1293" s="112">
        <v>43744</v>
      </c>
      <c r="C1293" s="116" t="s">
        <v>40</v>
      </c>
      <c r="D1293" s="110" t="s">
        <v>32</v>
      </c>
      <c r="F1293" s="117">
        <v>330.27</v>
      </c>
    </row>
    <row r="1294" spans="2:6" x14ac:dyDescent="0.3">
      <c r="B1294" s="112">
        <v>43744</v>
      </c>
      <c r="C1294" s="116" t="s">
        <v>505</v>
      </c>
      <c r="D1294" s="110" t="s">
        <v>32</v>
      </c>
      <c r="F1294" s="117">
        <v>10.02</v>
      </c>
    </row>
    <row r="1295" spans="2:6" x14ac:dyDescent="0.3">
      <c r="B1295" s="112">
        <v>43744</v>
      </c>
      <c r="C1295" s="116" t="s">
        <v>21</v>
      </c>
      <c r="D1295" s="110" t="s">
        <v>32</v>
      </c>
      <c r="F1295" s="117">
        <v>3</v>
      </c>
    </row>
    <row r="1296" spans="2:6" x14ac:dyDescent="0.3">
      <c r="B1296" s="112">
        <v>43744</v>
      </c>
      <c r="C1296" s="116" t="s">
        <v>908</v>
      </c>
      <c r="D1296" s="110" t="s">
        <v>32</v>
      </c>
      <c r="F1296" s="117">
        <v>31.02</v>
      </c>
    </row>
    <row r="1297" spans="2:6" x14ac:dyDescent="0.3">
      <c r="B1297" s="112">
        <v>43744</v>
      </c>
      <c r="C1297" s="116" t="s">
        <v>909</v>
      </c>
      <c r="D1297" s="110" t="s">
        <v>32</v>
      </c>
      <c r="F1297" s="117">
        <v>20</v>
      </c>
    </row>
    <row r="1298" spans="2:6" x14ac:dyDescent="0.3">
      <c r="B1298" s="112">
        <v>43744</v>
      </c>
      <c r="C1298" s="116" t="s">
        <v>152</v>
      </c>
      <c r="D1298" s="110" t="s">
        <v>32</v>
      </c>
      <c r="F1298" s="117">
        <v>6.45</v>
      </c>
    </row>
    <row r="1299" spans="2:6" x14ac:dyDescent="0.3">
      <c r="B1299" s="112">
        <v>43744</v>
      </c>
      <c r="C1299" s="116" t="s">
        <v>742</v>
      </c>
      <c r="D1299" s="110" t="s">
        <v>32</v>
      </c>
      <c r="F1299" s="117">
        <v>5.99</v>
      </c>
    </row>
    <row r="1300" spans="2:6" x14ac:dyDescent="0.3">
      <c r="B1300" s="112">
        <v>43744</v>
      </c>
      <c r="C1300" s="116" t="s">
        <v>344</v>
      </c>
      <c r="D1300" s="110" t="s">
        <v>32</v>
      </c>
      <c r="F1300" s="117">
        <v>26.05</v>
      </c>
    </row>
    <row r="1301" spans="2:6" x14ac:dyDescent="0.3">
      <c r="B1301" s="112">
        <v>43744</v>
      </c>
      <c r="C1301" s="116" t="s">
        <v>910</v>
      </c>
      <c r="D1301" s="110" t="s">
        <v>32</v>
      </c>
      <c r="F1301" s="117">
        <v>14.3</v>
      </c>
    </row>
    <row r="1302" spans="2:6" x14ac:dyDescent="0.3">
      <c r="B1302" s="112">
        <v>43745</v>
      </c>
      <c r="C1302" s="116" t="s">
        <v>234</v>
      </c>
      <c r="D1302" s="110" t="s">
        <v>32</v>
      </c>
      <c r="F1302" s="117">
        <v>239.65</v>
      </c>
    </row>
    <row r="1303" spans="2:6" x14ac:dyDescent="0.3">
      <c r="B1303" s="112">
        <v>43745</v>
      </c>
      <c r="C1303" s="116" t="s">
        <v>321</v>
      </c>
      <c r="D1303" s="110" t="s">
        <v>32</v>
      </c>
      <c r="F1303" s="117">
        <v>202.52</v>
      </c>
    </row>
    <row r="1304" spans="2:6" x14ac:dyDescent="0.3">
      <c r="B1304" s="112">
        <v>43745</v>
      </c>
      <c r="C1304" s="116" t="s">
        <v>485</v>
      </c>
      <c r="D1304" s="110" t="s">
        <v>32</v>
      </c>
      <c r="F1304" s="117">
        <v>116.7</v>
      </c>
    </row>
    <row r="1305" spans="2:6" x14ac:dyDescent="0.3">
      <c r="B1305" s="112">
        <v>43745</v>
      </c>
      <c r="C1305" s="116" t="s">
        <v>759</v>
      </c>
      <c r="D1305" s="110" t="s">
        <v>32</v>
      </c>
      <c r="F1305" s="117">
        <v>16.989999999999998</v>
      </c>
    </row>
    <row r="1306" spans="2:6" x14ac:dyDescent="0.3">
      <c r="B1306" s="112">
        <v>43745</v>
      </c>
      <c r="C1306" s="116" t="s">
        <v>21</v>
      </c>
      <c r="D1306" s="110" t="s">
        <v>32</v>
      </c>
      <c r="F1306" s="117">
        <v>28.05</v>
      </c>
    </row>
    <row r="1307" spans="2:6" x14ac:dyDescent="0.3">
      <c r="B1307" s="112">
        <v>43745</v>
      </c>
      <c r="C1307" s="116" t="s">
        <v>505</v>
      </c>
      <c r="D1307" s="110" t="s">
        <v>32</v>
      </c>
      <c r="F1307" s="117">
        <v>8.3800000000000008</v>
      </c>
    </row>
    <row r="1308" spans="2:6" x14ac:dyDescent="0.3">
      <c r="B1308" s="112">
        <v>43745</v>
      </c>
      <c r="C1308" s="116" t="s">
        <v>40</v>
      </c>
      <c r="D1308" s="110" t="s">
        <v>32</v>
      </c>
      <c r="F1308" s="117">
        <v>14.47</v>
      </c>
    </row>
    <row r="1309" spans="2:6" x14ac:dyDescent="0.3">
      <c r="B1309" s="112">
        <v>43745</v>
      </c>
      <c r="C1309" s="116" t="s">
        <v>102</v>
      </c>
      <c r="D1309" s="110" t="s">
        <v>32</v>
      </c>
      <c r="F1309" s="117">
        <v>8.18</v>
      </c>
    </row>
    <row r="1310" spans="2:6" x14ac:dyDescent="0.3">
      <c r="B1310" s="112">
        <v>43745</v>
      </c>
      <c r="C1310" s="116" t="s">
        <v>72</v>
      </c>
      <c r="D1310" s="110" t="s">
        <v>32</v>
      </c>
      <c r="F1310" s="117">
        <v>9.99</v>
      </c>
    </row>
    <row r="1311" spans="2:6" x14ac:dyDescent="0.3">
      <c r="B1311" s="112">
        <v>43746</v>
      </c>
      <c r="C1311" s="116" t="s">
        <v>505</v>
      </c>
      <c r="D1311" s="110" t="s">
        <v>32</v>
      </c>
      <c r="F1311" s="117">
        <v>7.29</v>
      </c>
    </row>
    <row r="1312" spans="2:6" x14ac:dyDescent="0.3">
      <c r="B1312" s="112">
        <v>43746</v>
      </c>
      <c r="C1312" s="116" t="s">
        <v>8</v>
      </c>
      <c r="D1312" s="110" t="s">
        <v>32</v>
      </c>
      <c r="F1312" s="117">
        <v>6.67</v>
      </c>
    </row>
    <row r="1313" spans="2:6" x14ac:dyDescent="0.3">
      <c r="B1313" s="112">
        <v>43747</v>
      </c>
      <c r="C1313" s="116" t="s">
        <v>505</v>
      </c>
      <c r="D1313" s="110" t="s">
        <v>32</v>
      </c>
      <c r="F1313" s="117">
        <v>8.3800000000000008</v>
      </c>
    </row>
    <row r="1314" spans="2:6" x14ac:dyDescent="0.3">
      <c r="B1314" s="112">
        <v>43747</v>
      </c>
      <c r="C1314" s="116" t="s">
        <v>102</v>
      </c>
      <c r="D1314" s="110" t="s">
        <v>32</v>
      </c>
      <c r="F1314" s="117">
        <v>6.25</v>
      </c>
    </row>
    <row r="1315" spans="2:6" x14ac:dyDescent="0.3">
      <c r="B1315" s="112">
        <v>43747</v>
      </c>
      <c r="C1315" s="116" t="s">
        <v>505</v>
      </c>
      <c r="D1315" s="110" t="s">
        <v>32</v>
      </c>
      <c r="F1315" s="117">
        <v>7.29</v>
      </c>
    </row>
    <row r="1316" spans="2:6" x14ac:dyDescent="0.3">
      <c r="B1316" s="112">
        <v>43748</v>
      </c>
      <c r="C1316" s="116" t="s">
        <v>37</v>
      </c>
      <c r="D1316" s="110" t="s">
        <v>32</v>
      </c>
      <c r="F1316" s="117">
        <v>20.92</v>
      </c>
    </row>
    <row r="1317" spans="2:6" x14ac:dyDescent="0.3">
      <c r="B1317" s="112">
        <v>43748</v>
      </c>
      <c r="C1317" s="116" t="s">
        <v>505</v>
      </c>
      <c r="D1317" s="110" t="s">
        <v>32</v>
      </c>
      <c r="F1317" s="117">
        <v>7.29</v>
      </c>
    </row>
    <row r="1318" spans="2:6" x14ac:dyDescent="0.3">
      <c r="B1318" s="112">
        <v>43748</v>
      </c>
      <c r="C1318" s="116" t="s">
        <v>102</v>
      </c>
      <c r="D1318" s="110" t="s">
        <v>32</v>
      </c>
      <c r="F1318" s="117">
        <v>9.01</v>
      </c>
    </row>
    <row r="1319" spans="2:6" x14ac:dyDescent="0.3">
      <c r="B1319" s="112">
        <v>43748</v>
      </c>
      <c r="C1319" s="116" t="s">
        <v>900</v>
      </c>
      <c r="D1319" s="110" t="s">
        <v>32</v>
      </c>
      <c r="F1319" s="117">
        <v>8.99</v>
      </c>
    </row>
    <row r="1320" spans="2:6" x14ac:dyDescent="0.3">
      <c r="B1320" s="112">
        <v>43748</v>
      </c>
      <c r="C1320" s="116" t="s">
        <v>911</v>
      </c>
      <c r="D1320" s="110" t="s">
        <v>32</v>
      </c>
      <c r="F1320" s="117">
        <v>2.99</v>
      </c>
    </row>
    <row r="1321" spans="2:6" x14ac:dyDescent="0.3">
      <c r="B1321" s="112">
        <v>43748</v>
      </c>
      <c r="C1321" s="116" t="s">
        <v>911</v>
      </c>
      <c r="D1321" s="110" t="s">
        <v>32</v>
      </c>
      <c r="F1321" s="117">
        <v>2.99</v>
      </c>
    </row>
    <row r="1322" spans="2:6" x14ac:dyDescent="0.3">
      <c r="B1322" s="112">
        <v>43749</v>
      </c>
      <c r="C1322" s="116" t="s">
        <v>505</v>
      </c>
      <c r="D1322" s="110" t="s">
        <v>32</v>
      </c>
      <c r="F1322" s="117">
        <v>14.58</v>
      </c>
    </row>
    <row r="1323" spans="2:6" x14ac:dyDescent="0.3">
      <c r="B1323" s="112">
        <v>43749</v>
      </c>
      <c r="C1323" s="116" t="s">
        <v>56</v>
      </c>
      <c r="D1323" s="110" t="s">
        <v>32</v>
      </c>
      <c r="F1323" s="117">
        <v>28.54</v>
      </c>
    </row>
    <row r="1324" spans="2:6" x14ac:dyDescent="0.3">
      <c r="B1324" s="112">
        <v>43750</v>
      </c>
      <c r="C1324" s="116" t="s">
        <v>42</v>
      </c>
      <c r="D1324" s="110" t="s">
        <v>32</v>
      </c>
      <c r="F1324" s="117">
        <v>229.44</v>
      </c>
    </row>
    <row r="1325" spans="2:6" x14ac:dyDescent="0.3">
      <c r="B1325" s="112">
        <v>43753</v>
      </c>
      <c r="C1325" s="116" t="s">
        <v>619</v>
      </c>
      <c r="D1325" s="110" t="s">
        <v>32</v>
      </c>
      <c r="F1325" s="117">
        <v>99.92</v>
      </c>
    </row>
    <row r="1326" spans="2:6" x14ac:dyDescent="0.3">
      <c r="B1326" s="112">
        <v>43753</v>
      </c>
      <c r="C1326" s="116" t="s">
        <v>704</v>
      </c>
      <c r="D1326" s="110" t="s">
        <v>32</v>
      </c>
      <c r="F1326" s="117">
        <v>200.69</v>
      </c>
    </row>
    <row r="1327" spans="2:6" x14ac:dyDescent="0.3">
      <c r="B1327" s="112">
        <v>43753</v>
      </c>
      <c r="C1327" s="116" t="s">
        <v>505</v>
      </c>
      <c r="D1327" s="110" t="s">
        <v>32</v>
      </c>
      <c r="F1327" s="117">
        <v>7.29</v>
      </c>
    </row>
    <row r="1328" spans="2:6" x14ac:dyDescent="0.3">
      <c r="B1328" s="112">
        <v>43753</v>
      </c>
      <c r="C1328" s="116" t="s">
        <v>912</v>
      </c>
      <c r="D1328" s="110" t="s">
        <v>32</v>
      </c>
      <c r="E1328" s="117">
        <v>8.99</v>
      </c>
    </row>
    <row r="1329" spans="1:6" x14ac:dyDescent="0.3">
      <c r="B1329" s="112">
        <v>43753</v>
      </c>
      <c r="C1329" s="116" t="s">
        <v>912</v>
      </c>
      <c r="D1329" s="110" t="s">
        <v>32</v>
      </c>
      <c r="E1329" s="117">
        <v>8.99</v>
      </c>
    </row>
    <row r="1330" spans="1:6" x14ac:dyDescent="0.3">
      <c r="B1330" s="112">
        <v>43753</v>
      </c>
      <c r="C1330" s="116" t="s">
        <v>913</v>
      </c>
      <c r="D1330" s="110" t="s">
        <v>32</v>
      </c>
      <c r="E1330" s="117">
        <v>5.98</v>
      </c>
    </row>
    <row r="1331" spans="1:6" x14ac:dyDescent="0.3">
      <c r="B1331" s="112">
        <v>43754</v>
      </c>
      <c r="C1331" s="116" t="s">
        <v>146</v>
      </c>
      <c r="D1331" s="110" t="s">
        <v>32</v>
      </c>
      <c r="E1331" s="117">
        <v>831.3</v>
      </c>
    </row>
    <row r="1332" spans="1:6" x14ac:dyDescent="0.3">
      <c r="B1332" s="112">
        <v>43754</v>
      </c>
      <c r="C1332" s="116" t="s">
        <v>46</v>
      </c>
      <c r="D1332" s="110" t="s">
        <v>32</v>
      </c>
      <c r="F1332" s="117">
        <v>30</v>
      </c>
    </row>
    <row r="1333" spans="1:6" x14ac:dyDescent="0.3">
      <c r="B1333" s="112">
        <v>43754</v>
      </c>
      <c r="C1333" s="116" t="s">
        <v>85</v>
      </c>
      <c r="D1333" s="110" t="s">
        <v>32</v>
      </c>
      <c r="F1333" s="117">
        <v>239</v>
      </c>
    </row>
    <row r="1334" spans="1:6" x14ac:dyDescent="0.3">
      <c r="B1334" s="112">
        <v>43754</v>
      </c>
      <c r="C1334" s="116" t="s">
        <v>763</v>
      </c>
      <c r="D1334" s="110" t="s">
        <v>32</v>
      </c>
      <c r="F1334" s="117">
        <v>9.99</v>
      </c>
    </row>
    <row r="1335" spans="1:6" x14ac:dyDescent="0.3">
      <c r="A1335" s="115">
        <v>1421</v>
      </c>
      <c r="B1335" s="112">
        <v>43755</v>
      </c>
      <c r="C1335" s="116" t="s">
        <v>684</v>
      </c>
      <c r="D1335" s="110" t="s">
        <v>32</v>
      </c>
      <c r="F1335" s="117">
        <v>45</v>
      </c>
    </row>
    <row r="1336" spans="1:6" x14ac:dyDescent="0.3">
      <c r="B1336" s="112">
        <v>43755</v>
      </c>
      <c r="C1336" s="116" t="s">
        <v>31</v>
      </c>
      <c r="D1336" s="110" t="s">
        <v>32</v>
      </c>
      <c r="E1336" s="117">
        <v>2159.9899999999998</v>
      </c>
    </row>
    <row r="1337" spans="1:6" x14ac:dyDescent="0.3">
      <c r="B1337" s="112">
        <v>43755</v>
      </c>
      <c r="C1337" s="116" t="s">
        <v>903</v>
      </c>
      <c r="D1337" s="110" t="s">
        <v>32</v>
      </c>
      <c r="F1337" s="117">
        <v>9.99</v>
      </c>
    </row>
    <row r="1338" spans="1:6" x14ac:dyDescent="0.3">
      <c r="B1338" s="112">
        <v>43755</v>
      </c>
      <c r="C1338" s="116" t="s">
        <v>7</v>
      </c>
      <c r="D1338" s="110" t="s">
        <v>32</v>
      </c>
      <c r="F1338" s="117">
        <v>7.9</v>
      </c>
    </row>
    <row r="1339" spans="1:6" x14ac:dyDescent="0.3">
      <c r="B1339" s="112">
        <v>43755</v>
      </c>
      <c r="C1339" s="116" t="s">
        <v>37</v>
      </c>
      <c r="D1339" s="110" t="s">
        <v>32</v>
      </c>
      <c r="F1339" s="117">
        <v>23.14</v>
      </c>
    </row>
    <row r="1340" spans="1:6" x14ac:dyDescent="0.3">
      <c r="B1340" s="112">
        <v>43756</v>
      </c>
      <c r="C1340" s="116" t="s">
        <v>380</v>
      </c>
      <c r="D1340" s="110" t="s">
        <v>32</v>
      </c>
      <c r="F1340" s="117">
        <v>21.55</v>
      </c>
    </row>
    <row r="1341" spans="1:6" x14ac:dyDescent="0.3">
      <c r="B1341" s="112">
        <v>43756</v>
      </c>
      <c r="C1341" s="116" t="s">
        <v>7</v>
      </c>
      <c r="D1341" s="110" t="s">
        <v>32</v>
      </c>
      <c r="F1341" s="117">
        <v>9.2100000000000009</v>
      </c>
    </row>
    <row r="1342" spans="1:6" x14ac:dyDescent="0.3">
      <c r="B1342" s="112">
        <v>43756</v>
      </c>
      <c r="C1342" s="116" t="s">
        <v>7</v>
      </c>
      <c r="D1342" s="110" t="s">
        <v>32</v>
      </c>
      <c r="F1342" s="117">
        <v>19.510000000000002</v>
      </c>
    </row>
    <row r="1343" spans="1:6" x14ac:dyDescent="0.3">
      <c r="B1343" s="112">
        <v>43756</v>
      </c>
      <c r="C1343" s="116" t="s">
        <v>505</v>
      </c>
      <c r="D1343" s="110" t="s">
        <v>32</v>
      </c>
      <c r="F1343" s="117">
        <v>8.3800000000000008</v>
      </c>
    </row>
    <row r="1344" spans="1:6" x14ac:dyDescent="0.3">
      <c r="B1344" s="112">
        <v>43756</v>
      </c>
      <c r="C1344" s="116" t="s">
        <v>505</v>
      </c>
      <c r="D1344" s="110" t="s">
        <v>32</v>
      </c>
      <c r="F1344" s="117">
        <v>14.58</v>
      </c>
    </row>
    <row r="1345" spans="1:6" x14ac:dyDescent="0.3">
      <c r="B1345" s="112">
        <v>43756</v>
      </c>
      <c r="C1345" s="116" t="s">
        <v>505</v>
      </c>
      <c r="D1345" s="110" t="s">
        <v>32</v>
      </c>
      <c r="F1345" s="117">
        <v>6.5</v>
      </c>
    </row>
    <row r="1346" spans="1:6" x14ac:dyDescent="0.3">
      <c r="B1346" s="112">
        <v>43756</v>
      </c>
      <c r="C1346" s="116" t="s">
        <v>83</v>
      </c>
      <c r="D1346" s="110" t="s">
        <v>32</v>
      </c>
      <c r="F1346" s="117">
        <v>20</v>
      </c>
    </row>
    <row r="1347" spans="1:6" x14ac:dyDescent="0.3">
      <c r="A1347" s="115">
        <v>1422</v>
      </c>
      <c r="B1347" s="112">
        <v>43756</v>
      </c>
      <c r="C1347" s="116" t="s">
        <v>914</v>
      </c>
      <c r="D1347" s="110" t="s">
        <v>32</v>
      </c>
      <c r="F1347" s="117">
        <v>10</v>
      </c>
    </row>
    <row r="1348" spans="1:6" x14ac:dyDescent="0.3">
      <c r="B1348" s="112">
        <v>43757</v>
      </c>
      <c r="C1348" s="116" t="s">
        <v>505</v>
      </c>
      <c r="D1348" s="110" t="s">
        <v>32</v>
      </c>
      <c r="F1348" s="117">
        <v>7.29</v>
      </c>
    </row>
    <row r="1349" spans="1:6" x14ac:dyDescent="0.3">
      <c r="B1349" s="112">
        <v>43757</v>
      </c>
      <c r="C1349" s="116" t="s">
        <v>7</v>
      </c>
      <c r="D1349" s="110" t="s">
        <v>32</v>
      </c>
      <c r="F1349" s="117">
        <v>8.67</v>
      </c>
    </row>
    <row r="1350" spans="1:6" x14ac:dyDescent="0.3">
      <c r="B1350" s="112">
        <v>43757</v>
      </c>
      <c r="C1350" s="116" t="s">
        <v>365</v>
      </c>
      <c r="D1350" s="110" t="s">
        <v>32</v>
      </c>
      <c r="F1350" s="117">
        <v>8.2899999999999991</v>
      </c>
    </row>
    <row r="1351" spans="1:6" x14ac:dyDescent="0.3">
      <c r="B1351" s="112">
        <v>43757</v>
      </c>
      <c r="C1351" s="116" t="s">
        <v>671</v>
      </c>
      <c r="D1351" s="110" t="s">
        <v>32</v>
      </c>
      <c r="F1351" s="117">
        <v>33.979999999999997</v>
      </c>
    </row>
    <row r="1352" spans="1:6" x14ac:dyDescent="0.3">
      <c r="B1352" s="112">
        <v>43757</v>
      </c>
      <c r="C1352" s="116" t="s">
        <v>671</v>
      </c>
      <c r="D1352" s="110" t="s">
        <v>32</v>
      </c>
      <c r="F1352" s="117">
        <v>9.56</v>
      </c>
    </row>
    <row r="1353" spans="1:6" x14ac:dyDescent="0.3">
      <c r="B1353" s="112">
        <v>43757</v>
      </c>
      <c r="C1353" s="116" t="s">
        <v>100</v>
      </c>
      <c r="D1353" s="110" t="s">
        <v>32</v>
      </c>
      <c r="F1353" s="117">
        <v>26.24</v>
      </c>
    </row>
    <row r="1354" spans="1:6" x14ac:dyDescent="0.3">
      <c r="B1354" s="112">
        <v>43757</v>
      </c>
      <c r="C1354" s="116" t="s">
        <v>505</v>
      </c>
      <c r="D1354" s="110" t="s">
        <v>32</v>
      </c>
      <c r="F1354" s="117">
        <v>6.75</v>
      </c>
    </row>
    <row r="1355" spans="1:6" x14ac:dyDescent="0.3">
      <c r="B1355" s="112">
        <v>43758</v>
      </c>
      <c r="C1355" s="116" t="s">
        <v>40</v>
      </c>
      <c r="D1355" s="110" t="s">
        <v>32</v>
      </c>
      <c r="F1355" s="117">
        <v>246.88</v>
      </c>
    </row>
    <row r="1356" spans="1:6" x14ac:dyDescent="0.3">
      <c r="B1356" s="112">
        <v>43758</v>
      </c>
      <c r="C1356" s="116" t="s">
        <v>21</v>
      </c>
      <c r="D1356" s="110" t="s">
        <v>32</v>
      </c>
      <c r="F1356" s="117">
        <v>57.2</v>
      </c>
    </row>
    <row r="1357" spans="1:6" x14ac:dyDescent="0.3">
      <c r="B1357" s="112">
        <v>43758</v>
      </c>
      <c r="C1357" s="116" t="s">
        <v>505</v>
      </c>
      <c r="D1357" s="110" t="s">
        <v>32</v>
      </c>
      <c r="F1357" s="117">
        <v>24.48</v>
      </c>
    </row>
    <row r="1358" spans="1:6" x14ac:dyDescent="0.3">
      <c r="B1358" s="112">
        <v>43758</v>
      </c>
      <c r="C1358" s="116" t="s">
        <v>505</v>
      </c>
      <c r="D1358" s="110" t="s">
        <v>32</v>
      </c>
      <c r="F1358" s="117">
        <v>7.42</v>
      </c>
    </row>
    <row r="1359" spans="1:6" x14ac:dyDescent="0.3">
      <c r="B1359" s="112">
        <v>43759</v>
      </c>
      <c r="C1359" s="116" t="s">
        <v>150</v>
      </c>
      <c r="D1359" s="110" t="s">
        <v>32</v>
      </c>
      <c r="F1359" s="117">
        <v>17.88</v>
      </c>
    </row>
    <row r="1360" spans="1:6" x14ac:dyDescent="0.3">
      <c r="A1360" s="115">
        <v>1357</v>
      </c>
      <c r="B1360" s="112">
        <v>43759</v>
      </c>
      <c r="C1360" s="116" t="s">
        <v>817</v>
      </c>
      <c r="D1360" s="110" t="s">
        <v>32</v>
      </c>
      <c r="F1360" s="117">
        <v>43.2</v>
      </c>
    </row>
    <row r="1361" spans="1:6" x14ac:dyDescent="0.3">
      <c r="A1361" s="115">
        <v>1358</v>
      </c>
      <c r="B1361" s="112">
        <v>43759</v>
      </c>
      <c r="C1361" s="116" t="s">
        <v>264</v>
      </c>
      <c r="D1361" s="110" t="s">
        <v>32</v>
      </c>
      <c r="F1361" s="117">
        <v>108</v>
      </c>
    </row>
    <row r="1362" spans="1:6" x14ac:dyDescent="0.3">
      <c r="B1362" s="112">
        <v>43760</v>
      </c>
      <c r="C1362" s="116" t="s">
        <v>83</v>
      </c>
      <c r="D1362" s="110" t="s">
        <v>32</v>
      </c>
      <c r="F1362" s="117">
        <v>20</v>
      </c>
    </row>
    <row r="1363" spans="1:6" x14ac:dyDescent="0.3">
      <c r="B1363" s="112">
        <v>43760</v>
      </c>
      <c r="C1363" s="116" t="s">
        <v>505</v>
      </c>
      <c r="D1363" s="110" t="s">
        <v>32</v>
      </c>
      <c r="F1363" s="117">
        <v>22</v>
      </c>
    </row>
    <row r="1364" spans="1:6" x14ac:dyDescent="0.3">
      <c r="B1364" s="112">
        <v>43760</v>
      </c>
      <c r="C1364" s="116" t="s">
        <v>50</v>
      </c>
      <c r="D1364" s="110" t="s">
        <v>32</v>
      </c>
      <c r="F1364" s="117">
        <v>37.32</v>
      </c>
    </row>
    <row r="1365" spans="1:6" x14ac:dyDescent="0.3">
      <c r="B1365" s="112">
        <v>43760</v>
      </c>
      <c r="C1365" s="116" t="s">
        <v>505</v>
      </c>
      <c r="D1365" s="110" t="s">
        <v>32</v>
      </c>
      <c r="F1365" s="117">
        <v>17.829999999999998</v>
      </c>
    </row>
    <row r="1366" spans="1:6" x14ac:dyDescent="0.3">
      <c r="B1366" s="112">
        <v>43761</v>
      </c>
      <c r="C1366" s="116" t="s">
        <v>37</v>
      </c>
      <c r="D1366" s="110" t="s">
        <v>32</v>
      </c>
      <c r="F1366" s="117">
        <v>21.97</v>
      </c>
    </row>
    <row r="1367" spans="1:6" x14ac:dyDescent="0.3">
      <c r="B1367" s="112">
        <v>43761</v>
      </c>
      <c r="C1367" s="116" t="s">
        <v>21</v>
      </c>
      <c r="D1367" s="110" t="s">
        <v>32</v>
      </c>
      <c r="F1367" s="117">
        <v>16.850000000000001</v>
      </c>
    </row>
    <row r="1368" spans="1:6" x14ac:dyDescent="0.3">
      <c r="B1368" s="112">
        <v>43761</v>
      </c>
      <c r="C1368" s="116" t="s">
        <v>505</v>
      </c>
      <c r="D1368" s="110" t="s">
        <v>32</v>
      </c>
      <c r="F1368" s="117">
        <v>18.260000000000002</v>
      </c>
    </row>
    <row r="1369" spans="1:6" x14ac:dyDescent="0.3">
      <c r="B1369" s="112">
        <v>43762</v>
      </c>
      <c r="C1369" s="116" t="s">
        <v>7</v>
      </c>
      <c r="D1369" s="110" t="s">
        <v>32</v>
      </c>
      <c r="F1369" s="117">
        <v>9.2100000000000009</v>
      </c>
    </row>
    <row r="1370" spans="1:6" x14ac:dyDescent="0.3">
      <c r="B1370" s="112">
        <v>43762</v>
      </c>
      <c r="C1370" s="116" t="s">
        <v>102</v>
      </c>
      <c r="D1370" s="110" t="s">
        <v>32</v>
      </c>
      <c r="F1370" s="117">
        <v>11.07</v>
      </c>
    </row>
    <row r="1371" spans="1:6" x14ac:dyDescent="0.3">
      <c r="B1371" s="112">
        <v>43762</v>
      </c>
      <c r="C1371" s="116" t="s">
        <v>505</v>
      </c>
      <c r="D1371" s="110" t="s">
        <v>32</v>
      </c>
      <c r="F1371" s="117">
        <v>1.0900000000000001</v>
      </c>
    </row>
    <row r="1372" spans="1:6" x14ac:dyDescent="0.3">
      <c r="B1372" s="112">
        <v>43762</v>
      </c>
      <c r="C1372" s="116" t="s">
        <v>505</v>
      </c>
      <c r="D1372" s="110" t="s">
        <v>32</v>
      </c>
      <c r="F1372" s="117">
        <v>7.29</v>
      </c>
    </row>
    <row r="1373" spans="1:6" x14ac:dyDescent="0.3">
      <c r="B1373" s="112">
        <v>43762</v>
      </c>
      <c r="C1373" s="116" t="s">
        <v>505</v>
      </c>
      <c r="D1373" s="110" t="s">
        <v>32</v>
      </c>
      <c r="F1373" s="117">
        <v>7.29</v>
      </c>
    </row>
    <row r="1374" spans="1:6" x14ac:dyDescent="0.3">
      <c r="B1374" s="112">
        <v>43762</v>
      </c>
      <c r="C1374" s="116" t="s">
        <v>7</v>
      </c>
      <c r="D1374" s="110" t="s">
        <v>32</v>
      </c>
      <c r="F1374" s="117">
        <v>9.2100000000000009</v>
      </c>
    </row>
    <row r="1375" spans="1:6" x14ac:dyDescent="0.3">
      <c r="B1375" s="112">
        <v>43763</v>
      </c>
      <c r="C1375" s="116" t="s">
        <v>83</v>
      </c>
      <c r="D1375" s="110" t="s">
        <v>32</v>
      </c>
      <c r="F1375" s="117">
        <v>20</v>
      </c>
    </row>
    <row r="1376" spans="1:6" x14ac:dyDescent="0.3">
      <c r="B1376" s="112">
        <v>43763</v>
      </c>
      <c r="C1376" s="116" t="s">
        <v>7</v>
      </c>
      <c r="D1376" s="110" t="s">
        <v>32</v>
      </c>
      <c r="F1376" s="117">
        <v>8.67</v>
      </c>
    </row>
    <row r="1377" spans="2:6" x14ac:dyDescent="0.3">
      <c r="B1377" s="112">
        <v>43763</v>
      </c>
      <c r="C1377" s="116" t="s">
        <v>83</v>
      </c>
      <c r="D1377" s="110" t="s">
        <v>32</v>
      </c>
      <c r="F1377" s="117">
        <v>20</v>
      </c>
    </row>
    <row r="1378" spans="2:6" x14ac:dyDescent="0.3">
      <c r="B1378" s="112">
        <v>43764</v>
      </c>
      <c r="C1378" s="116" t="s">
        <v>7</v>
      </c>
      <c r="D1378" s="110" t="s">
        <v>32</v>
      </c>
      <c r="F1378" s="117">
        <v>7.09</v>
      </c>
    </row>
    <row r="1379" spans="2:6" x14ac:dyDescent="0.3">
      <c r="B1379" s="112">
        <v>43764</v>
      </c>
      <c r="C1379" s="116" t="s">
        <v>40</v>
      </c>
      <c r="D1379" s="110" t="s">
        <v>32</v>
      </c>
      <c r="F1379" s="117">
        <v>22.7</v>
      </c>
    </row>
    <row r="1380" spans="2:6" x14ac:dyDescent="0.3">
      <c r="B1380" s="112">
        <v>43764</v>
      </c>
      <c r="C1380" s="116" t="s">
        <v>505</v>
      </c>
      <c r="D1380" s="110" t="s">
        <v>32</v>
      </c>
      <c r="F1380" s="117">
        <v>3.48</v>
      </c>
    </row>
    <row r="1381" spans="2:6" x14ac:dyDescent="0.3">
      <c r="B1381" s="112">
        <v>43764</v>
      </c>
      <c r="C1381" s="116" t="s">
        <v>505</v>
      </c>
      <c r="D1381" s="110" t="s">
        <v>32</v>
      </c>
      <c r="F1381" s="117">
        <v>9.9</v>
      </c>
    </row>
    <row r="1382" spans="2:6" x14ac:dyDescent="0.3">
      <c r="B1382" s="112">
        <v>43764</v>
      </c>
      <c r="C1382" s="116" t="s">
        <v>8</v>
      </c>
      <c r="D1382" s="110" t="s">
        <v>32</v>
      </c>
      <c r="F1382" s="117">
        <v>7.42</v>
      </c>
    </row>
    <row r="1383" spans="2:6" x14ac:dyDescent="0.3">
      <c r="B1383" s="112">
        <v>43764</v>
      </c>
      <c r="C1383" s="116" t="s">
        <v>505</v>
      </c>
      <c r="D1383" s="110" t="s">
        <v>32</v>
      </c>
      <c r="F1383" s="117">
        <v>8.0399999999999991</v>
      </c>
    </row>
    <row r="1384" spans="2:6" x14ac:dyDescent="0.3">
      <c r="B1384" s="112">
        <v>43764</v>
      </c>
      <c r="C1384" s="116" t="s">
        <v>505</v>
      </c>
      <c r="D1384" s="110" t="s">
        <v>32</v>
      </c>
      <c r="F1384" s="117">
        <v>7.84</v>
      </c>
    </row>
    <row r="1385" spans="2:6" x14ac:dyDescent="0.3">
      <c r="B1385" s="112">
        <v>43765</v>
      </c>
      <c r="C1385" s="116" t="s">
        <v>7</v>
      </c>
      <c r="D1385" s="110" t="s">
        <v>32</v>
      </c>
      <c r="F1385" s="117">
        <v>9.2100000000000009</v>
      </c>
    </row>
    <row r="1386" spans="2:6" x14ac:dyDescent="0.3">
      <c r="B1386" s="112">
        <v>43765</v>
      </c>
      <c r="C1386" s="116" t="s">
        <v>505</v>
      </c>
      <c r="D1386" s="110" t="s">
        <v>32</v>
      </c>
      <c r="F1386" s="117">
        <v>6.75</v>
      </c>
    </row>
    <row r="1387" spans="2:6" x14ac:dyDescent="0.3">
      <c r="B1387" s="112">
        <v>43766</v>
      </c>
      <c r="C1387" s="116" t="s">
        <v>56</v>
      </c>
      <c r="D1387" s="110" t="s">
        <v>32</v>
      </c>
      <c r="F1387" s="117">
        <v>11.99</v>
      </c>
    </row>
    <row r="1388" spans="2:6" x14ac:dyDescent="0.3">
      <c r="B1388" s="112">
        <v>43766</v>
      </c>
      <c r="C1388" s="116" t="s">
        <v>8</v>
      </c>
      <c r="D1388" s="110" t="s">
        <v>32</v>
      </c>
      <c r="F1388" s="117">
        <v>7.2</v>
      </c>
    </row>
    <row r="1389" spans="2:6" x14ac:dyDescent="0.3">
      <c r="B1389" s="112">
        <v>43766</v>
      </c>
      <c r="C1389" s="116" t="s">
        <v>330</v>
      </c>
      <c r="D1389" s="110" t="s">
        <v>32</v>
      </c>
      <c r="F1389" s="117">
        <v>10.36</v>
      </c>
    </row>
    <row r="1390" spans="2:6" x14ac:dyDescent="0.3">
      <c r="B1390" s="112">
        <v>43766</v>
      </c>
      <c r="C1390" s="116" t="s">
        <v>505</v>
      </c>
      <c r="D1390" s="110" t="s">
        <v>32</v>
      </c>
      <c r="F1390" s="117">
        <v>7.29</v>
      </c>
    </row>
    <row r="1391" spans="2:6" x14ac:dyDescent="0.3">
      <c r="B1391" s="112">
        <v>43766</v>
      </c>
      <c r="C1391" s="116" t="s">
        <v>495</v>
      </c>
      <c r="D1391" s="110" t="s">
        <v>32</v>
      </c>
      <c r="F1391" s="117">
        <v>19.75</v>
      </c>
    </row>
    <row r="1392" spans="2:6" x14ac:dyDescent="0.3">
      <c r="B1392" s="112">
        <v>43766</v>
      </c>
      <c r="C1392" s="116" t="s">
        <v>505</v>
      </c>
      <c r="D1392" s="110" t="s">
        <v>32</v>
      </c>
      <c r="F1392" s="117">
        <v>10.220000000000001</v>
      </c>
    </row>
    <row r="1393" spans="2:11" x14ac:dyDescent="0.3">
      <c r="B1393" s="112">
        <v>43766</v>
      </c>
      <c r="C1393" s="116" t="s">
        <v>917</v>
      </c>
      <c r="D1393" s="110" t="s">
        <v>32</v>
      </c>
      <c r="F1393" s="117">
        <v>8.69</v>
      </c>
    </row>
    <row r="1394" spans="2:11" x14ac:dyDescent="0.3">
      <c r="B1394" s="112">
        <v>43766</v>
      </c>
      <c r="C1394" s="116" t="s">
        <v>917</v>
      </c>
      <c r="D1394" s="110" t="s">
        <v>32</v>
      </c>
      <c r="F1394" s="117">
        <v>25.55</v>
      </c>
    </row>
    <row r="1395" spans="2:11" x14ac:dyDescent="0.3">
      <c r="B1395" s="112">
        <v>43767</v>
      </c>
      <c r="C1395" s="116" t="s">
        <v>40</v>
      </c>
      <c r="D1395" s="110" t="s">
        <v>32</v>
      </c>
      <c r="F1395" s="117">
        <v>32.07</v>
      </c>
    </row>
    <row r="1396" spans="2:11" x14ac:dyDescent="0.3">
      <c r="B1396" s="112">
        <v>43767</v>
      </c>
      <c r="C1396" s="116" t="s">
        <v>272</v>
      </c>
      <c r="D1396" s="110" t="s">
        <v>32</v>
      </c>
      <c r="F1396" s="117">
        <v>547.22</v>
      </c>
    </row>
    <row r="1397" spans="2:11" x14ac:dyDescent="0.3">
      <c r="B1397" s="112">
        <v>43767</v>
      </c>
      <c r="C1397" s="116" t="s">
        <v>37</v>
      </c>
      <c r="D1397" s="110" t="s">
        <v>32</v>
      </c>
      <c r="F1397" s="117">
        <v>34.22</v>
      </c>
    </row>
    <row r="1398" spans="2:11" x14ac:dyDescent="0.3">
      <c r="B1398" s="112">
        <v>43767</v>
      </c>
      <c r="C1398" s="116" t="s">
        <v>505</v>
      </c>
      <c r="D1398" s="110" t="s">
        <v>32</v>
      </c>
      <c r="F1398" s="117">
        <v>7.29</v>
      </c>
    </row>
    <row r="1399" spans="2:11" x14ac:dyDescent="0.3">
      <c r="B1399" s="112">
        <v>43767</v>
      </c>
      <c r="C1399" s="116" t="s">
        <v>505</v>
      </c>
      <c r="D1399" s="110" t="s">
        <v>32</v>
      </c>
      <c r="F1399" s="117">
        <v>7.29</v>
      </c>
    </row>
    <row r="1400" spans="2:11" x14ac:dyDescent="0.3">
      <c r="B1400" s="112">
        <v>43768</v>
      </c>
      <c r="C1400" s="116" t="s">
        <v>505</v>
      </c>
      <c r="D1400" s="110" t="s">
        <v>32</v>
      </c>
      <c r="F1400" s="117">
        <v>24.59</v>
      </c>
    </row>
    <row r="1401" spans="2:11" x14ac:dyDescent="0.3">
      <c r="B1401" s="112">
        <v>43768</v>
      </c>
      <c r="C1401" s="116" t="s">
        <v>8</v>
      </c>
      <c r="D1401" s="110" t="s">
        <v>32</v>
      </c>
      <c r="F1401" s="117">
        <v>15.74</v>
      </c>
    </row>
    <row r="1402" spans="2:11" x14ac:dyDescent="0.3">
      <c r="B1402" s="112">
        <v>43768</v>
      </c>
      <c r="C1402" s="116" t="s">
        <v>21</v>
      </c>
      <c r="D1402" s="110" t="s">
        <v>32</v>
      </c>
      <c r="F1402" s="117">
        <v>9</v>
      </c>
      <c r="J1402" s="270"/>
      <c r="K1402" s="270"/>
    </row>
    <row r="1403" spans="2:11" x14ac:dyDescent="0.3">
      <c r="B1403" s="112">
        <v>43768</v>
      </c>
      <c r="C1403" s="116" t="s">
        <v>916</v>
      </c>
      <c r="D1403" s="110" t="s">
        <v>32</v>
      </c>
      <c r="F1403" s="117">
        <v>3</v>
      </c>
      <c r="J1403" s="270"/>
      <c r="K1403" s="270"/>
    </row>
    <row r="1404" spans="2:11" x14ac:dyDescent="0.3">
      <c r="B1404" s="112">
        <v>43768</v>
      </c>
      <c r="C1404" s="116" t="s">
        <v>763</v>
      </c>
      <c r="D1404" s="110" t="s">
        <v>32</v>
      </c>
      <c r="F1404" s="117">
        <v>10</v>
      </c>
      <c r="J1404" s="270"/>
      <c r="K1404" s="270"/>
    </row>
    <row r="1405" spans="2:11" x14ac:dyDescent="0.3">
      <c r="B1405" s="112">
        <v>43769</v>
      </c>
      <c r="C1405" s="116" t="s">
        <v>83</v>
      </c>
      <c r="D1405" s="110" t="s">
        <v>32</v>
      </c>
      <c r="F1405" s="117">
        <v>40</v>
      </c>
      <c r="J1405" s="270"/>
      <c r="K1405" s="270"/>
    </row>
    <row r="1406" spans="2:11" x14ac:dyDescent="0.3">
      <c r="B1406" s="112">
        <v>43769</v>
      </c>
      <c r="C1406" s="116" t="s">
        <v>91</v>
      </c>
      <c r="D1406" s="110" t="s">
        <v>32</v>
      </c>
      <c r="F1406" s="117">
        <v>31.97</v>
      </c>
      <c r="J1406" s="270"/>
      <c r="K1406" s="270"/>
    </row>
    <row r="1407" spans="2:11" x14ac:dyDescent="0.3">
      <c r="B1407" s="112">
        <v>43769</v>
      </c>
      <c r="C1407" s="116" t="s">
        <v>505</v>
      </c>
      <c r="D1407" s="110" t="s">
        <v>32</v>
      </c>
      <c r="F1407" s="117">
        <v>7.29</v>
      </c>
      <c r="J1407" s="270"/>
      <c r="K1407" s="270"/>
    </row>
    <row r="1408" spans="2:11" x14ac:dyDescent="0.3">
      <c r="B1408" s="112">
        <v>43769</v>
      </c>
      <c r="C1408" s="116" t="s">
        <v>915</v>
      </c>
      <c r="D1408" s="110" t="s">
        <v>32</v>
      </c>
      <c r="F1408" s="117">
        <v>3.98</v>
      </c>
      <c r="J1408" s="270"/>
      <c r="K1408" s="270"/>
    </row>
    <row r="1409" spans="2:11" x14ac:dyDescent="0.3">
      <c r="B1409" s="112">
        <v>43769</v>
      </c>
      <c r="C1409" s="116" t="s">
        <v>886</v>
      </c>
      <c r="D1409" s="110" t="s">
        <v>32</v>
      </c>
      <c r="F1409" s="117">
        <v>9.99</v>
      </c>
      <c r="J1409" s="270"/>
      <c r="K1409" s="270"/>
    </row>
    <row r="1410" spans="2:11" x14ac:dyDescent="0.3">
      <c r="B1410" s="112">
        <v>43769</v>
      </c>
      <c r="C1410" s="116" t="s">
        <v>886</v>
      </c>
      <c r="D1410" s="110" t="s">
        <v>32</v>
      </c>
      <c r="F1410" s="117">
        <v>4.99</v>
      </c>
      <c r="J1410" s="270"/>
      <c r="K1410" s="270"/>
    </row>
    <row r="1411" spans="2:11" x14ac:dyDescent="0.3">
      <c r="B1411" s="112">
        <v>43769</v>
      </c>
      <c r="C1411" s="116" t="s">
        <v>886</v>
      </c>
      <c r="D1411" s="110" t="s">
        <v>32</v>
      </c>
      <c r="F1411" s="117">
        <v>4.99</v>
      </c>
      <c r="J1411" s="270"/>
      <c r="K1411" s="270"/>
    </row>
    <row r="1412" spans="2:11" x14ac:dyDescent="0.3">
      <c r="B1412" s="112">
        <v>43769</v>
      </c>
      <c r="C1412" s="116" t="s">
        <v>505</v>
      </c>
      <c r="D1412" s="110" t="s">
        <v>32</v>
      </c>
      <c r="F1412" s="117">
        <v>4.57</v>
      </c>
    </row>
    <row r="1413" spans="2:11" x14ac:dyDescent="0.3">
      <c r="B1413" s="112">
        <v>43769</v>
      </c>
      <c r="C1413" s="116" t="s">
        <v>159</v>
      </c>
      <c r="D1413" s="110" t="s">
        <v>32</v>
      </c>
      <c r="F1413" s="117">
        <v>41.36</v>
      </c>
    </row>
    <row r="1414" spans="2:11" x14ac:dyDescent="0.3">
      <c r="B1414" s="112">
        <v>43769</v>
      </c>
      <c r="C1414" s="116" t="s">
        <v>31</v>
      </c>
      <c r="D1414" s="110" t="s">
        <v>32</v>
      </c>
      <c r="E1414" s="117">
        <v>2336.91</v>
      </c>
    </row>
    <row r="1415" spans="2:11" x14ac:dyDescent="0.3">
      <c r="B1415" s="112">
        <v>43770</v>
      </c>
      <c r="C1415" s="116" t="s">
        <v>853</v>
      </c>
      <c r="D1415" s="110" t="s">
        <v>32</v>
      </c>
      <c r="F1415" s="117">
        <v>1084.99</v>
      </c>
    </row>
    <row r="1416" spans="2:11" ht="14.4" x14ac:dyDescent="0.3">
      <c r="B1416" s="112">
        <v>43770</v>
      </c>
      <c r="C1416" s="116" t="s">
        <v>40</v>
      </c>
      <c r="D1416" s="110" t="s">
        <v>32</v>
      </c>
      <c r="F1416" s="117">
        <v>3.92</v>
      </c>
      <c r="H1416"/>
      <c r="I1416"/>
    </row>
    <row r="1417" spans="2:11" ht="14.4" x14ac:dyDescent="0.3">
      <c r="B1417" s="112">
        <v>43770</v>
      </c>
      <c r="C1417" s="116" t="s">
        <v>505</v>
      </c>
      <c r="D1417" s="110" t="s">
        <v>32</v>
      </c>
      <c r="F1417" s="117">
        <v>18.28</v>
      </c>
      <c r="H1417"/>
      <c r="I1417"/>
    </row>
    <row r="1418" spans="2:11" ht="14.4" x14ac:dyDescent="0.3">
      <c r="B1418" s="112">
        <v>43771</v>
      </c>
      <c r="C1418" s="116" t="s">
        <v>505</v>
      </c>
      <c r="D1418" s="110" t="s">
        <v>32</v>
      </c>
      <c r="F1418" s="117">
        <v>10.220000000000001</v>
      </c>
      <c r="H1418"/>
      <c r="I1418"/>
    </row>
    <row r="1419" spans="2:11" ht="14.4" x14ac:dyDescent="0.3">
      <c r="B1419" s="112">
        <v>43771</v>
      </c>
      <c r="C1419" s="116" t="s">
        <v>93</v>
      </c>
      <c r="D1419" s="110" t="s">
        <v>32</v>
      </c>
      <c r="F1419" s="117">
        <v>87.98</v>
      </c>
      <c r="H1419"/>
      <c r="I1419"/>
    </row>
    <row r="1420" spans="2:11" ht="14.4" x14ac:dyDescent="0.3">
      <c r="B1420" s="112">
        <v>43771</v>
      </c>
      <c r="C1420" s="116" t="s">
        <v>21</v>
      </c>
      <c r="D1420" s="110" t="s">
        <v>32</v>
      </c>
      <c r="F1420" s="117">
        <v>15</v>
      </c>
      <c r="H1420"/>
      <c r="I1420"/>
    </row>
    <row r="1421" spans="2:11" ht="14.4" x14ac:dyDescent="0.3">
      <c r="B1421" s="112">
        <v>43772</v>
      </c>
      <c r="C1421" s="116" t="s">
        <v>505</v>
      </c>
      <c r="D1421" s="110" t="s">
        <v>32</v>
      </c>
      <c r="F1421" s="117">
        <v>6.75</v>
      </c>
      <c r="H1421"/>
      <c r="I1421"/>
    </row>
    <row r="1422" spans="2:11" ht="14.4" x14ac:dyDescent="0.3">
      <c r="B1422" s="112">
        <v>43772</v>
      </c>
      <c r="C1422" s="116" t="s">
        <v>7</v>
      </c>
      <c r="D1422" s="110" t="s">
        <v>32</v>
      </c>
      <c r="F1422" s="117">
        <v>18.97</v>
      </c>
      <c r="H1422"/>
      <c r="I1422"/>
    </row>
    <row r="1423" spans="2:11" ht="14.4" x14ac:dyDescent="0.3">
      <c r="B1423" s="112">
        <v>43772</v>
      </c>
      <c r="C1423" s="116" t="s">
        <v>858</v>
      </c>
      <c r="D1423" s="110" t="s">
        <v>32</v>
      </c>
      <c r="F1423" s="117">
        <v>44</v>
      </c>
      <c r="H1423"/>
      <c r="I1423"/>
    </row>
    <row r="1424" spans="2:11" ht="14.4" x14ac:dyDescent="0.3">
      <c r="B1424" s="112">
        <v>43773</v>
      </c>
      <c r="C1424" s="116" t="s">
        <v>37</v>
      </c>
      <c r="D1424" s="110" t="s">
        <v>32</v>
      </c>
      <c r="F1424" s="117">
        <v>21.62</v>
      </c>
      <c r="H1424"/>
      <c r="I1424"/>
    </row>
    <row r="1425" spans="2:9" ht="14.4" x14ac:dyDescent="0.3">
      <c r="B1425" s="112">
        <v>43773</v>
      </c>
      <c r="C1425" s="116" t="s">
        <v>505</v>
      </c>
      <c r="D1425" s="110" t="s">
        <v>32</v>
      </c>
      <c r="F1425" s="117">
        <v>7.29</v>
      </c>
      <c r="H1425"/>
      <c r="I1425"/>
    </row>
    <row r="1426" spans="2:9" ht="14.4" x14ac:dyDescent="0.3">
      <c r="B1426" s="112">
        <v>43773</v>
      </c>
      <c r="C1426" s="116" t="s">
        <v>89</v>
      </c>
      <c r="D1426" s="110" t="s">
        <v>32</v>
      </c>
      <c r="F1426" s="117">
        <v>554.1</v>
      </c>
      <c r="G1426" s="161">
        <v>30824719877</v>
      </c>
      <c r="H1426"/>
      <c r="I1426"/>
    </row>
    <row r="1427" spans="2:9" ht="14.4" x14ac:dyDescent="0.3">
      <c r="B1427" s="112">
        <v>43773</v>
      </c>
      <c r="C1427" s="116" t="s">
        <v>505</v>
      </c>
      <c r="D1427" s="110" t="s">
        <v>32</v>
      </c>
      <c r="F1427" s="117">
        <v>14.58</v>
      </c>
      <c r="H1427"/>
      <c r="I1427"/>
    </row>
    <row r="1428" spans="2:9" ht="14.4" x14ac:dyDescent="0.3">
      <c r="B1428" s="112">
        <v>43773</v>
      </c>
      <c r="C1428" s="116" t="s">
        <v>40</v>
      </c>
      <c r="D1428" s="110" t="s">
        <v>32</v>
      </c>
      <c r="F1428" s="117">
        <v>81.62</v>
      </c>
      <c r="H1428"/>
      <c r="I1428"/>
    </row>
    <row r="1429" spans="2:9" ht="14.4" x14ac:dyDescent="0.3">
      <c r="B1429" s="112">
        <v>43773</v>
      </c>
      <c r="C1429" s="116" t="s">
        <v>21</v>
      </c>
      <c r="D1429" s="110" t="s">
        <v>32</v>
      </c>
      <c r="F1429" s="117">
        <v>77.900000000000006</v>
      </c>
      <c r="H1429"/>
      <c r="I1429"/>
    </row>
    <row r="1430" spans="2:9" ht="14.4" x14ac:dyDescent="0.3">
      <c r="B1430" s="112">
        <v>43773</v>
      </c>
      <c r="C1430" s="116" t="s">
        <v>918</v>
      </c>
      <c r="D1430" s="110" t="s">
        <v>32</v>
      </c>
      <c r="E1430" s="117">
        <v>64</v>
      </c>
      <c r="H1430"/>
      <c r="I1430"/>
    </row>
    <row r="1431" spans="2:9" x14ac:dyDescent="0.3">
      <c r="B1431" s="112">
        <v>43773</v>
      </c>
      <c r="C1431" s="116" t="s">
        <v>8</v>
      </c>
      <c r="D1431" s="110" t="s">
        <v>32</v>
      </c>
      <c r="F1431" s="117">
        <v>12.59</v>
      </c>
    </row>
    <row r="1432" spans="2:9" x14ac:dyDescent="0.3">
      <c r="B1432" s="112">
        <v>43774</v>
      </c>
      <c r="C1432" s="116" t="s">
        <v>505</v>
      </c>
      <c r="D1432" s="110" t="s">
        <v>32</v>
      </c>
      <c r="F1432" s="117">
        <v>14.58</v>
      </c>
    </row>
    <row r="1433" spans="2:9" x14ac:dyDescent="0.3">
      <c r="B1433" s="112">
        <v>43775</v>
      </c>
      <c r="C1433" s="116" t="s">
        <v>7</v>
      </c>
      <c r="D1433" s="110" t="s">
        <v>32</v>
      </c>
      <c r="F1433" s="117">
        <v>8.67</v>
      </c>
    </row>
    <row r="1434" spans="2:9" x14ac:dyDescent="0.3">
      <c r="B1434" s="112">
        <v>43775</v>
      </c>
      <c r="C1434" s="116" t="s">
        <v>37</v>
      </c>
      <c r="D1434" s="110" t="s">
        <v>32</v>
      </c>
      <c r="F1434" s="117">
        <v>35.61</v>
      </c>
    </row>
    <row r="1435" spans="2:9" x14ac:dyDescent="0.3">
      <c r="B1435" s="112">
        <v>43775</v>
      </c>
      <c r="C1435" s="116" t="s">
        <v>21</v>
      </c>
      <c r="D1435" s="110" t="s">
        <v>32</v>
      </c>
      <c r="F1435" s="117">
        <v>21</v>
      </c>
    </row>
    <row r="1436" spans="2:9" x14ac:dyDescent="0.3">
      <c r="B1436" s="112">
        <v>43775</v>
      </c>
      <c r="C1436" s="116" t="s">
        <v>40</v>
      </c>
      <c r="D1436" s="110" t="s">
        <v>32</v>
      </c>
      <c r="F1436" s="117">
        <v>10.33</v>
      </c>
    </row>
    <row r="1437" spans="2:9" x14ac:dyDescent="0.3">
      <c r="B1437" s="112">
        <v>43775</v>
      </c>
      <c r="C1437" s="116" t="s">
        <v>505</v>
      </c>
      <c r="D1437" s="110" t="s">
        <v>32</v>
      </c>
      <c r="F1437" s="117">
        <v>12.95</v>
      </c>
    </row>
    <row r="1438" spans="2:9" x14ac:dyDescent="0.3">
      <c r="B1438" s="112">
        <v>43776</v>
      </c>
      <c r="C1438" s="116" t="s">
        <v>505</v>
      </c>
      <c r="D1438" s="110" t="s">
        <v>32</v>
      </c>
      <c r="F1438" s="117">
        <v>15.67</v>
      </c>
    </row>
    <row r="1439" spans="2:9" x14ac:dyDescent="0.3">
      <c r="B1439" s="112">
        <v>43776</v>
      </c>
      <c r="C1439" s="116" t="s">
        <v>505</v>
      </c>
      <c r="D1439" s="110" t="s">
        <v>32</v>
      </c>
      <c r="F1439" s="117">
        <v>5.43</v>
      </c>
    </row>
    <row r="1440" spans="2:9" x14ac:dyDescent="0.3">
      <c r="B1440" s="112">
        <v>43777</v>
      </c>
      <c r="C1440" s="116" t="s">
        <v>7</v>
      </c>
      <c r="D1440" s="110" t="s">
        <v>32</v>
      </c>
      <c r="F1440" s="117">
        <v>21.64</v>
      </c>
    </row>
    <row r="1441" spans="2:6" x14ac:dyDescent="0.3">
      <c r="B1441" s="112">
        <v>43777</v>
      </c>
      <c r="C1441" s="116" t="s">
        <v>7</v>
      </c>
      <c r="D1441" s="110" t="s">
        <v>32</v>
      </c>
      <c r="F1441" s="117">
        <v>8.67</v>
      </c>
    </row>
    <row r="1442" spans="2:6" x14ac:dyDescent="0.3">
      <c r="B1442" s="112">
        <v>43777</v>
      </c>
      <c r="C1442" s="116" t="s">
        <v>505</v>
      </c>
      <c r="D1442" s="110" t="s">
        <v>32</v>
      </c>
      <c r="F1442" s="117">
        <v>7.29</v>
      </c>
    </row>
    <row r="1443" spans="2:6" x14ac:dyDescent="0.3">
      <c r="B1443" s="112">
        <v>43777</v>
      </c>
      <c r="C1443" s="116" t="s">
        <v>505</v>
      </c>
      <c r="D1443" s="110" t="s">
        <v>32</v>
      </c>
      <c r="F1443" s="117">
        <v>11.31</v>
      </c>
    </row>
    <row r="1444" spans="2:6" x14ac:dyDescent="0.3">
      <c r="B1444" s="112">
        <v>43778</v>
      </c>
      <c r="C1444" s="116" t="s">
        <v>21</v>
      </c>
      <c r="D1444" s="110" t="s">
        <v>32</v>
      </c>
      <c r="F1444" s="117">
        <v>15.55</v>
      </c>
    </row>
    <row r="1445" spans="2:6" x14ac:dyDescent="0.3">
      <c r="B1445" s="112">
        <v>43778</v>
      </c>
      <c r="C1445" s="116" t="s">
        <v>93</v>
      </c>
      <c r="D1445" s="110" t="s">
        <v>32</v>
      </c>
      <c r="F1445" s="117">
        <v>156.05000000000001</v>
      </c>
    </row>
    <row r="1446" spans="2:6" x14ac:dyDescent="0.3">
      <c r="B1446" s="112">
        <v>43778</v>
      </c>
      <c r="C1446" s="116" t="s">
        <v>505</v>
      </c>
      <c r="D1446" s="110" t="s">
        <v>32</v>
      </c>
      <c r="F1446" s="117">
        <v>10.88</v>
      </c>
    </row>
    <row r="1447" spans="2:6" x14ac:dyDescent="0.3">
      <c r="B1447" s="112">
        <v>43778</v>
      </c>
      <c r="C1447" s="116" t="s">
        <v>114</v>
      </c>
      <c r="D1447" s="110" t="s">
        <v>32</v>
      </c>
      <c r="F1447" s="117">
        <v>13.04</v>
      </c>
    </row>
    <row r="1448" spans="2:6" x14ac:dyDescent="0.3">
      <c r="B1448" s="112">
        <v>43779</v>
      </c>
      <c r="C1448" s="116" t="s">
        <v>505</v>
      </c>
      <c r="D1448" s="110" t="s">
        <v>32</v>
      </c>
      <c r="F1448" s="117">
        <v>16.54</v>
      </c>
    </row>
    <row r="1449" spans="2:6" x14ac:dyDescent="0.3">
      <c r="B1449" s="112">
        <v>43779</v>
      </c>
      <c r="C1449" s="116" t="s">
        <v>83</v>
      </c>
      <c r="D1449" s="110" t="s">
        <v>32</v>
      </c>
      <c r="F1449" s="117">
        <v>20</v>
      </c>
    </row>
    <row r="1450" spans="2:6" x14ac:dyDescent="0.3">
      <c r="B1450" s="112">
        <v>43779</v>
      </c>
      <c r="C1450" s="116" t="s">
        <v>40</v>
      </c>
      <c r="D1450" s="110" t="s">
        <v>32</v>
      </c>
      <c r="F1450" s="117">
        <v>49.18</v>
      </c>
    </row>
    <row r="1451" spans="2:6" x14ac:dyDescent="0.3">
      <c r="B1451" s="112">
        <v>43779</v>
      </c>
      <c r="C1451" s="116" t="s">
        <v>7</v>
      </c>
      <c r="D1451" s="110" t="s">
        <v>32</v>
      </c>
      <c r="F1451" s="117">
        <v>8.67</v>
      </c>
    </row>
    <row r="1452" spans="2:6" x14ac:dyDescent="0.3">
      <c r="B1452" s="112">
        <v>43780</v>
      </c>
      <c r="C1452" s="116" t="s">
        <v>505</v>
      </c>
      <c r="D1452" s="110" t="s">
        <v>32</v>
      </c>
      <c r="F1452" s="117">
        <v>21.08</v>
      </c>
    </row>
    <row r="1453" spans="2:6" x14ac:dyDescent="0.3">
      <c r="B1453" s="112">
        <v>43780</v>
      </c>
      <c r="C1453" s="116" t="s">
        <v>37</v>
      </c>
      <c r="D1453" s="110" t="s">
        <v>32</v>
      </c>
      <c r="F1453" s="117">
        <v>23.15</v>
      </c>
    </row>
    <row r="1454" spans="2:6" x14ac:dyDescent="0.3">
      <c r="B1454" s="112">
        <v>43781</v>
      </c>
      <c r="C1454" s="116" t="s">
        <v>8</v>
      </c>
      <c r="D1454" s="110" t="s">
        <v>32</v>
      </c>
      <c r="F1454" s="117">
        <v>2.89</v>
      </c>
    </row>
    <row r="1455" spans="2:6" x14ac:dyDescent="0.3">
      <c r="B1455" s="112">
        <v>43781</v>
      </c>
      <c r="C1455" s="116" t="s">
        <v>505</v>
      </c>
      <c r="D1455" s="110" t="s">
        <v>32</v>
      </c>
      <c r="F1455" s="117">
        <v>3.48</v>
      </c>
    </row>
    <row r="1456" spans="2:6" x14ac:dyDescent="0.3">
      <c r="B1456" s="112">
        <v>43781</v>
      </c>
      <c r="C1456" s="116" t="s">
        <v>505</v>
      </c>
      <c r="D1456" s="110" t="s">
        <v>32</v>
      </c>
      <c r="F1456" s="117">
        <v>21.52</v>
      </c>
    </row>
    <row r="1457" spans="2:7" x14ac:dyDescent="0.3">
      <c r="B1457" s="112">
        <v>43781</v>
      </c>
      <c r="C1457" s="116" t="s">
        <v>40</v>
      </c>
      <c r="D1457" s="110" t="s">
        <v>32</v>
      </c>
      <c r="F1457" s="117">
        <v>36.24</v>
      </c>
    </row>
    <row r="1458" spans="2:7" x14ac:dyDescent="0.3">
      <c r="B1458" s="112">
        <v>43781</v>
      </c>
      <c r="C1458" s="116" t="s">
        <v>505</v>
      </c>
      <c r="D1458" s="110" t="s">
        <v>32</v>
      </c>
      <c r="F1458" s="117">
        <v>7.84</v>
      </c>
    </row>
    <row r="1459" spans="2:7" x14ac:dyDescent="0.3">
      <c r="B1459" s="112">
        <v>43781</v>
      </c>
      <c r="C1459" s="116" t="s">
        <v>7</v>
      </c>
      <c r="D1459" s="110" t="s">
        <v>32</v>
      </c>
      <c r="F1459" s="117">
        <v>14.12</v>
      </c>
    </row>
    <row r="1460" spans="2:7" x14ac:dyDescent="0.3">
      <c r="B1460" s="112">
        <v>43781</v>
      </c>
      <c r="C1460" s="116" t="s">
        <v>42</v>
      </c>
      <c r="D1460" s="110" t="s">
        <v>32</v>
      </c>
      <c r="F1460" s="117">
        <v>229.44</v>
      </c>
    </row>
    <row r="1461" spans="2:7" x14ac:dyDescent="0.3">
      <c r="B1461" s="112">
        <v>43782</v>
      </c>
      <c r="C1461" s="116" t="s">
        <v>7</v>
      </c>
      <c r="D1461" s="110" t="s">
        <v>32</v>
      </c>
      <c r="F1461" s="117">
        <v>19.510000000000002</v>
      </c>
    </row>
    <row r="1462" spans="2:7" x14ac:dyDescent="0.3">
      <c r="B1462" s="112">
        <v>43782</v>
      </c>
      <c r="C1462" s="116" t="s">
        <v>31</v>
      </c>
      <c r="D1462" s="110" t="s">
        <v>32</v>
      </c>
      <c r="E1462" s="117">
        <v>2159.98</v>
      </c>
    </row>
    <row r="1463" spans="2:7" x14ac:dyDescent="0.3">
      <c r="B1463" s="112">
        <v>43782</v>
      </c>
      <c r="C1463" s="116" t="s">
        <v>234</v>
      </c>
      <c r="D1463" s="110" t="s">
        <v>32</v>
      </c>
      <c r="F1463" s="117">
        <v>239.65</v>
      </c>
      <c r="G1463" s="161">
        <v>25523498</v>
      </c>
    </row>
    <row r="1464" spans="2:7" x14ac:dyDescent="0.3">
      <c r="B1464" s="112">
        <v>43783</v>
      </c>
      <c r="C1464" s="116" t="s">
        <v>7</v>
      </c>
      <c r="D1464" s="110" t="s">
        <v>32</v>
      </c>
      <c r="F1464" s="117">
        <v>8.67</v>
      </c>
    </row>
    <row r="1465" spans="2:7" x14ac:dyDescent="0.3">
      <c r="B1465" s="112">
        <v>43783</v>
      </c>
      <c r="C1465" s="116" t="s">
        <v>505</v>
      </c>
      <c r="D1465" s="110" t="s">
        <v>32</v>
      </c>
      <c r="F1465" s="117">
        <v>4.63</v>
      </c>
    </row>
    <row r="1466" spans="2:7" x14ac:dyDescent="0.3">
      <c r="B1466" s="112">
        <v>43783</v>
      </c>
      <c r="C1466" s="116" t="s">
        <v>349</v>
      </c>
      <c r="D1466" s="110" t="s">
        <v>32</v>
      </c>
      <c r="F1466" s="117">
        <v>41.53</v>
      </c>
    </row>
    <row r="1467" spans="2:7" x14ac:dyDescent="0.3">
      <c r="B1467" s="112">
        <v>43783</v>
      </c>
      <c r="C1467" s="116" t="s">
        <v>21</v>
      </c>
      <c r="D1467" s="110" t="s">
        <v>32</v>
      </c>
      <c r="F1467" s="117">
        <v>59.05</v>
      </c>
    </row>
    <row r="1468" spans="2:7" x14ac:dyDescent="0.3">
      <c r="B1468" s="112">
        <v>43783</v>
      </c>
      <c r="C1468" s="116" t="s">
        <v>505</v>
      </c>
      <c r="D1468" s="110" t="s">
        <v>32</v>
      </c>
      <c r="F1468" s="117">
        <v>14.48</v>
      </c>
    </row>
    <row r="1469" spans="2:7" x14ac:dyDescent="0.3">
      <c r="B1469" s="112">
        <v>43784</v>
      </c>
      <c r="C1469" s="116" t="s">
        <v>704</v>
      </c>
      <c r="D1469" s="110" t="s">
        <v>32</v>
      </c>
      <c r="F1469" s="117">
        <v>200.69</v>
      </c>
    </row>
    <row r="1470" spans="2:7" x14ac:dyDescent="0.3">
      <c r="B1470" s="112">
        <v>43784</v>
      </c>
      <c r="C1470" s="116" t="s">
        <v>619</v>
      </c>
      <c r="D1470" s="110" t="s">
        <v>32</v>
      </c>
      <c r="F1470" s="117">
        <v>99.92</v>
      </c>
    </row>
    <row r="1471" spans="2:7" x14ac:dyDescent="0.3">
      <c r="B1471" s="112">
        <v>43784</v>
      </c>
      <c r="C1471" s="116" t="s">
        <v>37</v>
      </c>
      <c r="D1471" s="110" t="s">
        <v>32</v>
      </c>
      <c r="F1471" s="117">
        <v>21.44</v>
      </c>
    </row>
    <row r="1472" spans="2:7" ht="14.4" x14ac:dyDescent="0.3">
      <c r="B1472" s="112">
        <v>43784</v>
      </c>
      <c r="C1472" s="116" t="s">
        <v>321</v>
      </c>
      <c r="D1472" s="110" t="s">
        <v>32</v>
      </c>
      <c r="F1472" s="117">
        <v>198.53</v>
      </c>
      <c r="G1472" t="s">
        <v>919</v>
      </c>
    </row>
    <row r="1473" spans="2:10" x14ac:dyDescent="0.3">
      <c r="B1473" s="112">
        <v>43784</v>
      </c>
      <c r="C1473" s="116" t="s">
        <v>485</v>
      </c>
      <c r="D1473" s="110" t="s">
        <v>32</v>
      </c>
      <c r="F1473" s="117">
        <v>109.34</v>
      </c>
    </row>
    <row r="1474" spans="2:10" x14ac:dyDescent="0.3">
      <c r="B1474" s="112">
        <v>43784</v>
      </c>
      <c r="C1474" s="116" t="s">
        <v>505</v>
      </c>
      <c r="D1474" s="110" t="s">
        <v>32</v>
      </c>
      <c r="F1474" s="117">
        <v>15.67</v>
      </c>
    </row>
    <row r="1475" spans="2:10" x14ac:dyDescent="0.3">
      <c r="B1475" s="112">
        <v>43784</v>
      </c>
      <c r="C1475" s="116" t="s">
        <v>8</v>
      </c>
      <c r="D1475" s="110" t="s">
        <v>32</v>
      </c>
      <c r="F1475" s="117">
        <v>10.31</v>
      </c>
    </row>
    <row r="1476" spans="2:10" x14ac:dyDescent="0.3">
      <c r="B1476" s="112">
        <v>43785</v>
      </c>
      <c r="C1476" s="116" t="s">
        <v>920</v>
      </c>
      <c r="D1476" s="110" t="s">
        <v>32</v>
      </c>
      <c r="F1476" s="117">
        <v>22</v>
      </c>
    </row>
    <row r="1477" spans="2:10" x14ac:dyDescent="0.3">
      <c r="B1477" s="112">
        <v>43785</v>
      </c>
      <c r="C1477" s="116" t="s">
        <v>114</v>
      </c>
      <c r="D1477" s="110" t="s">
        <v>32</v>
      </c>
      <c r="F1477" s="117">
        <v>8.24</v>
      </c>
    </row>
    <row r="1478" spans="2:10" x14ac:dyDescent="0.3">
      <c r="B1478" s="112">
        <v>43785</v>
      </c>
      <c r="C1478" s="116" t="s">
        <v>8</v>
      </c>
      <c r="D1478" s="110" t="s">
        <v>32</v>
      </c>
      <c r="F1478" s="117">
        <v>10.25</v>
      </c>
    </row>
    <row r="1479" spans="2:10" x14ac:dyDescent="0.3">
      <c r="B1479" s="112">
        <v>43785</v>
      </c>
      <c r="C1479" s="116" t="s">
        <v>40</v>
      </c>
      <c r="D1479" s="110" t="s">
        <v>32</v>
      </c>
      <c r="F1479" s="117">
        <v>24.64</v>
      </c>
    </row>
    <row r="1480" spans="2:10" x14ac:dyDescent="0.3">
      <c r="B1480" s="112">
        <v>43785</v>
      </c>
      <c r="C1480" s="116" t="s">
        <v>505</v>
      </c>
      <c r="D1480" s="110" t="s">
        <v>32</v>
      </c>
      <c r="F1480" s="117">
        <v>14.58</v>
      </c>
    </row>
    <row r="1481" spans="2:10" x14ac:dyDescent="0.3">
      <c r="B1481" s="112">
        <v>43785</v>
      </c>
      <c r="C1481" s="116" t="s">
        <v>505</v>
      </c>
      <c r="D1481" s="110" t="s">
        <v>32</v>
      </c>
      <c r="F1481" s="117">
        <v>6.75</v>
      </c>
    </row>
    <row r="1482" spans="2:10" x14ac:dyDescent="0.3">
      <c r="B1482" s="112">
        <v>43785</v>
      </c>
      <c r="C1482" s="116" t="s">
        <v>102</v>
      </c>
      <c r="D1482" s="110" t="s">
        <v>32</v>
      </c>
      <c r="F1482" s="117">
        <v>17.34</v>
      </c>
    </row>
    <row r="1483" spans="2:10" x14ac:dyDescent="0.3">
      <c r="B1483" s="112">
        <v>43786</v>
      </c>
      <c r="C1483" s="116" t="s">
        <v>505</v>
      </c>
      <c r="D1483" s="110" t="s">
        <v>32</v>
      </c>
      <c r="F1483" s="117">
        <v>6.75</v>
      </c>
      <c r="H1483" s="110">
        <v>386.75</v>
      </c>
      <c r="I1483" s="110">
        <f>SUM(I1484:I1493)</f>
        <v>128.91</v>
      </c>
      <c r="J1483" s="110">
        <f>SUM(H1483-I1483)</f>
        <v>257.84000000000003</v>
      </c>
    </row>
    <row r="1484" spans="2:10" x14ac:dyDescent="0.3">
      <c r="B1484" s="112">
        <v>43786</v>
      </c>
      <c r="C1484" s="116" t="s">
        <v>7</v>
      </c>
      <c r="D1484" s="110" t="s">
        <v>32</v>
      </c>
      <c r="F1484" s="117">
        <v>8.67</v>
      </c>
      <c r="I1484" s="110">
        <v>33.1</v>
      </c>
    </row>
    <row r="1485" spans="2:10" x14ac:dyDescent="0.3">
      <c r="B1485" s="112">
        <v>43786</v>
      </c>
      <c r="C1485" s="116" t="s">
        <v>40</v>
      </c>
      <c r="D1485" s="110" t="s">
        <v>32</v>
      </c>
      <c r="F1485" s="117">
        <v>137.37</v>
      </c>
      <c r="I1485" s="110">
        <v>5.93</v>
      </c>
    </row>
    <row r="1486" spans="2:10" x14ac:dyDescent="0.3">
      <c r="B1486" s="112">
        <v>43786</v>
      </c>
      <c r="C1486" s="116" t="s">
        <v>763</v>
      </c>
      <c r="D1486" s="110" t="s">
        <v>32</v>
      </c>
      <c r="F1486" s="117">
        <v>24.98</v>
      </c>
      <c r="I1486" s="110">
        <v>25</v>
      </c>
    </row>
    <row r="1487" spans="2:10" x14ac:dyDescent="0.3">
      <c r="B1487" s="112">
        <v>43787</v>
      </c>
      <c r="C1487" s="116" t="s">
        <v>21</v>
      </c>
      <c r="D1487" s="110" t="s">
        <v>32</v>
      </c>
      <c r="F1487" s="117">
        <v>20.5</v>
      </c>
      <c r="I1487" s="110">
        <v>20</v>
      </c>
    </row>
    <row r="1488" spans="2:10" x14ac:dyDescent="0.3">
      <c r="B1488" s="112">
        <v>43787</v>
      </c>
      <c r="C1488" s="116" t="s">
        <v>8</v>
      </c>
      <c r="D1488" s="110" t="s">
        <v>32</v>
      </c>
      <c r="F1488" s="117">
        <v>7.42</v>
      </c>
      <c r="I1488" s="110">
        <v>44.88</v>
      </c>
    </row>
    <row r="1489" spans="2:7" x14ac:dyDescent="0.3">
      <c r="B1489" s="112">
        <v>43787</v>
      </c>
      <c r="C1489" s="116" t="s">
        <v>505</v>
      </c>
      <c r="D1489" s="110" t="s">
        <v>32</v>
      </c>
      <c r="F1489" s="117">
        <v>12.4</v>
      </c>
    </row>
    <row r="1490" spans="2:7" x14ac:dyDescent="0.3">
      <c r="B1490" s="112">
        <v>43787</v>
      </c>
      <c r="C1490" s="116" t="s">
        <v>37</v>
      </c>
      <c r="D1490" s="110" t="s">
        <v>32</v>
      </c>
      <c r="F1490" s="117">
        <v>38.619999999999997</v>
      </c>
    </row>
    <row r="1491" spans="2:7" x14ac:dyDescent="0.3">
      <c r="B1491" s="112">
        <v>43787</v>
      </c>
      <c r="C1491" s="116" t="s">
        <v>72</v>
      </c>
      <c r="D1491" s="110" t="s">
        <v>32</v>
      </c>
      <c r="F1491" s="117">
        <v>33.1</v>
      </c>
    </row>
    <row r="1492" spans="2:7" x14ac:dyDescent="0.3">
      <c r="B1492" s="112">
        <v>43787</v>
      </c>
      <c r="C1492" s="116" t="s">
        <v>72</v>
      </c>
      <c r="D1492" s="110" t="s">
        <v>32</v>
      </c>
      <c r="F1492" s="117">
        <v>5.93</v>
      </c>
    </row>
    <row r="1493" spans="2:7" x14ac:dyDescent="0.3">
      <c r="B1493" s="112">
        <v>43787</v>
      </c>
      <c r="C1493" s="116" t="s">
        <v>72</v>
      </c>
      <c r="D1493" s="110" t="s">
        <v>32</v>
      </c>
      <c r="F1493" s="117">
        <v>25</v>
      </c>
    </row>
    <row r="1494" spans="2:7" x14ac:dyDescent="0.3">
      <c r="B1494" s="112">
        <v>43787</v>
      </c>
      <c r="C1494" s="116" t="s">
        <v>72</v>
      </c>
      <c r="D1494" s="110" t="s">
        <v>32</v>
      </c>
      <c r="F1494" s="117">
        <v>20</v>
      </c>
    </row>
    <row r="1495" spans="2:7" x14ac:dyDescent="0.3">
      <c r="B1495" s="112">
        <v>43788</v>
      </c>
      <c r="C1495" s="116" t="s">
        <v>505</v>
      </c>
      <c r="D1495" s="110" t="s">
        <v>32</v>
      </c>
      <c r="F1495" s="117">
        <v>6.75</v>
      </c>
    </row>
    <row r="1496" spans="2:7" x14ac:dyDescent="0.3">
      <c r="B1496" s="112">
        <v>43788</v>
      </c>
      <c r="C1496" s="116" t="s">
        <v>102</v>
      </c>
      <c r="D1496" s="110" t="s">
        <v>32</v>
      </c>
      <c r="F1496" s="117">
        <v>15.55</v>
      </c>
    </row>
    <row r="1497" spans="2:7" x14ac:dyDescent="0.3">
      <c r="B1497" s="112">
        <v>43788</v>
      </c>
      <c r="C1497" s="116" t="s">
        <v>903</v>
      </c>
      <c r="D1497" s="110" t="s">
        <v>32</v>
      </c>
      <c r="F1497" s="117">
        <v>9.99</v>
      </c>
    </row>
    <row r="1498" spans="2:7" x14ac:dyDescent="0.3">
      <c r="B1498" s="112">
        <v>43789</v>
      </c>
      <c r="C1498" s="116" t="s">
        <v>921</v>
      </c>
      <c r="D1498" s="110" t="s">
        <v>32</v>
      </c>
      <c r="F1498" s="117">
        <v>257.83999999999997</v>
      </c>
    </row>
    <row r="1499" spans="2:7" x14ac:dyDescent="0.3">
      <c r="B1499" s="112">
        <v>43789</v>
      </c>
      <c r="C1499" s="116" t="s">
        <v>146</v>
      </c>
      <c r="D1499" s="110" t="s">
        <v>32</v>
      </c>
      <c r="E1499" s="117">
        <v>831.3</v>
      </c>
    </row>
    <row r="1500" spans="2:7" ht="14.4" x14ac:dyDescent="0.3">
      <c r="B1500" s="112">
        <v>43789</v>
      </c>
      <c r="C1500" s="116" t="s">
        <v>922</v>
      </c>
      <c r="D1500" s="110" t="s">
        <v>32</v>
      </c>
      <c r="F1500" s="117">
        <v>50</v>
      </c>
      <c r="G1500" s="271">
        <v>153125321732128</v>
      </c>
    </row>
    <row r="1501" spans="2:7" x14ac:dyDescent="0.3">
      <c r="B1501" s="112">
        <v>43789</v>
      </c>
      <c r="C1501" s="116" t="s">
        <v>858</v>
      </c>
      <c r="D1501" s="110" t="s">
        <v>32</v>
      </c>
      <c r="F1501" s="117">
        <v>60</v>
      </c>
    </row>
    <row r="1502" spans="2:7" x14ac:dyDescent="0.3">
      <c r="B1502" s="112">
        <v>43789</v>
      </c>
      <c r="C1502" s="116" t="s">
        <v>40</v>
      </c>
      <c r="D1502" s="110" t="s">
        <v>32</v>
      </c>
      <c r="F1502" s="117">
        <v>14.28</v>
      </c>
    </row>
    <row r="1503" spans="2:7" x14ac:dyDescent="0.3">
      <c r="B1503" s="112">
        <v>43789</v>
      </c>
      <c r="C1503" s="116" t="s">
        <v>505</v>
      </c>
      <c r="D1503" s="110" t="s">
        <v>32</v>
      </c>
      <c r="F1503" s="117">
        <v>7.84</v>
      </c>
    </row>
    <row r="1504" spans="2:7" x14ac:dyDescent="0.3">
      <c r="B1504" s="112">
        <v>43789</v>
      </c>
      <c r="C1504" s="116" t="s">
        <v>72</v>
      </c>
      <c r="D1504" s="110" t="s">
        <v>32</v>
      </c>
      <c r="F1504" s="117">
        <v>44.88</v>
      </c>
    </row>
    <row r="1505" spans="2:6" x14ac:dyDescent="0.3">
      <c r="B1505" s="112">
        <v>43790</v>
      </c>
      <c r="C1505" s="116" t="s">
        <v>21</v>
      </c>
      <c r="D1505" s="110" t="s">
        <v>32</v>
      </c>
      <c r="F1505" s="117">
        <v>21.9</v>
      </c>
    </row>
    <row r="1506" spans="2:6" x14ac:dyDescent="0.3">
      <c r="B1506" s="112">
        <v>43790</v>
      </c>
      <c r="C1506" s="116" t="s">
        <v>505</v>
      </c>
      <c r="D1506" s="110" t="s">
        <v>32</v>
      </c>
      <c r="F1506" s="117">
        <v>19.670000000000002</v>
      </c>
    </row>
    <row r="1507" spans="2:6" x14ac:dyDescent="0.3">
      <c r="B1507" s="112">
        <v>43790</v>
      </c>
      <c r="C1507" s="116" t="s">
        <v>8</v>
      </c>
      <c r="D1507" s="110" t="s">
        <v>32</v>
      </c>
      <c r="F1507" s="117">
        <v>11.61</v>
      </c>
    </row>
    <row r="1508" spans="2:6" x14ac:dyDescent="0.3">
      <c r="B1508" s="112">
        <v>43791</v>
      </c>
      <c r="C1508" s="116" t="s">
        <v>37</v>
      </c>
      <c r="D1508" s="110" t="s">
        <v>32</v>
      </c>
      <c r="F1508" s="117">
        <v>21.77</v>
      </c>
    </row>
    <row r="1509" spans="2:6" x14ac:dyDescent="0.3">
      <c r="B1509" s="112">
        <v>43791</v>
      </c>
      <c r="C1509" s="116" t="s">
        <v>7</v>
      </c>
      <c r="D1509" s="110" t="s">
        <v>32</v>
      </c>
      <c r="F1509" s="117">
        <v>8.67</v>
      </c>
    </row>
    <row r="1510" spans="2:6" x14ac:dyDescent="0.3">
      <c r="B1510" s="112">
        <v>43791</v>
      </c>
      <c r="C1510" s="116" t="s">
        <v>505</v>
      </c>
      <c r="D1510" s="110" t="s">
        <v>32</v>
      </c>
      <c r="F1510" s="117">
        <v>11.31</v>
      </c>
    </row>
    <row r="1511" spans="2:6" x14ac:dyDescent="0.3">
      <c r="B1511" s="112">
        <v>43792</v>
      </c>
      <c r="C1511" s="116" t="s">
        <v>762</v>
      </c>
      <c r="D1511" s="110" t="s">
        <v>32</v>
      </c>
      <c r="F1511" s="117">
        <v>19.95</v>
      </c>
    </row>
    <row r="1512" spans="2:6" x14ac:dyDescent="0.3">
      <c r="B1512" s="112">
        <v>43792</v>
      </c>
      <c r="C1512" s="116" t="s">
        <v>40</v>
      </c>
      <c r="D1512" s="110" t="s">
        <v>32</v>
      </c>
      <c r="F1512" s="117">
        <v>90.71</v>
      </c>
    </row>
    <row r="1513" spans="2:6" x14ac:dyDescent="0.3">
      <c r="B1513" s="112">
        <v>43792</v>
      </c>
      <c r="C1513" s="116" t="s">
        <v>505</v>
      </c>
      <c r="D1513" s="110" t="s">
        <v>32</v>
      </c>
      <c r="F1513" s="117">
        <v>14.58</v>
      </c>
    </row>
    <row r="1514" spans="2:6" x14ac:dyDescent="0.3">
      <c r="B1514" s="112">
        <v>43792</v>
      </c>
      <c r="C1514" s="116" t="s">
        <v>21</v>
      </c>
      <c r="D1514" s="110" t="s">
        <v>32</v>
      </c>
      <c r="F1514" s="117">
        <v>36.950000000000003</v>
      </c>
    </row>
    <row r="1515" spans="2:6" x14ac:dyDescent="0.3">
      <c r="B1515" s="112">
        <v>43792</v>
      </c>
      <c r="C1515" s="116" t="s">
        <v>8</v>
      </c>
      <c r="D1515" s="110" t="s">
        <v>32</v>
      </c>
      <c r="F1515" s="117">
        <v>11.55</v>
      </c>
    </row>
    <row r="1516" spans="2:6" x14ac:dyDescent="0.3">
      <c r="B1516" s="112">
        <v>43792</v>
      </c>
      <c r="C1516" s="116" t="s">
        <v>505</v>
      </c>
      <c r="D1516" s="110" t="s">
        <v>32</v>
      </c>
      <c r="F1516" s="117">
        <v>15.34</v>
      </c>
    </row>
    <row r="1517" spans="2:6" x14ac:dyDescent="0.3">
      <c r="B1517" s="112">
        <v>43792</v>
      </c>
      <c r="C1517" s="116" t="s">
        <v>7</v>
      </c>
      <c r="D1517" s="110" t="s">
        <v>32</v>
      </c>
      <c r="F1517" s="117">
        <v>29.79</v>
      </c>
    </row>
    <row r="1518" spans="2:6" x14ac:dyDescent="0.3">
      <c r="B1518" s="112">
        <v>43794</v>
      </c>
      <c r="C1518" s="116" t="s">
        <v>8</v>
      </c>
      <c r="D1518" s="110" t="s">
        <v>32</v>
      </c>
      <c r="F1518" s="117">
        <v>7.42</v>
      </c>
    </row>
    <row r="1519" spans="2:6" x14ac:dyDescent="0.3">
      <c r="B1519" s="112">
        <v>43794</v>
      </c>
      <c r="C1519" s="116" t="s">
        <v>93</v>
      </c>
      <c r="D1519" s="110" t="s">
        <v>32</v>
      </c>
      <c r="F1519" s="117">
        <v>23.15</v>
      </c>
    </row>
    <row r="1520" spans="2:6" x14ac:dyDescent="0.3">
      <c r="B1520" s="112">
        <v>43794</v>
      </c>
      <c r="C1520" s="116" t="s">
        <v>505</v>
      </c>
      <c r="D1520" s="110" t="s">
        <v>32</v>
      </c>
      <c r="F1520" s="117">
        <v>7.29</v>
      </c>
    </row>
    <row r="1521" spans="2:6" x14ac:dyDescent="0.3">
      <c r="B1521" s="112">
        <v>43794</v>
      </c>
      <c r="C1521" s="116" t="s">
        <v>923</v>
      </c>
      <c r="D1521" s="110" t="s">
        <v>32</v>
      </c>
      <c r="F1521" s="117">
        <v>22.86</v>
      </c>
    </row>
    <row r="1522" spans="2:6" x14ac:dyDescent="0.3">
      <c r="B1522" s="112">
        <v>43794</v>
      </c>
      <c r="C1522" s="116" t="s">
        <v>505</v>
      </c>
      <c r="D1522" s="110" t="s">
        <v>32</v>
      </c>
      <c r="F1522" s="117">
        <v>11.63</v>
      </c>
    </row>
    <row r="1523" spans="2:6" x14ac:dyDescent="0.3">
      <c r="B1523" s="112">
        <v>43795</v>
      </c>
      <c r="C1523" s="116" t="s">
        <v>264</v>
      </c>
      <c r="D1523" s="110" t="s">
        <v>32</v>
      </c>
      <c r="F1523" s="117">
        <v>490</v>
      </c>
    </row>
    <row r="1524" spans="2:6" x14ac:dyDescent="0.3">
      <c r="B1524" s="112">
        <v>43795</v>
      </c>
      <c r="C1524" s="116" t="s">
        <v>817</v>
      </c>
      <c r="D1524" s="110" t="s">
        <v>32</v>
      </c>
      <c r="F1524" s="117">
        <v>55.2</v>
      </c>
    </row>
    <row r="1525" spans="2:6" x14ac:dyDescent="0.3">
      <c r="B1525" s="112">
        <v>43795</v>
      </c>
      <c r="C1525" s="116" t="s">
        <v>759</v>
      </c>
      <c r="D1525" s="110" t="s">
        <v>32</v>
      </c>
      <c r="F1525" s="117">
        <v>0.79</v>
      </c>
    </row>
    <row r="1526" spans="2:6" x14ac:dyDescent="0.3">
      <c r="B1526" s="112">
        <v>43795</v>
      </c>
      <c r="C1526" s="116" t="s">
        <v>7</v>
      </c>
      <c r="D1526" s="110" t="s">
        <v>32</v>
      </c>
      <c r="F1526" s="117">
        <v>19.510000000000002</v>
      </c>
    </row>
    <row r="1527" spans="2:6" x14ac:dyDescent="0.3">
      <c r="B1527" s="112">
        <v>43795</v>
      </c>
      <c r="C1527" s="116" t="s">
        <v>40</v>
      </c>
      <c r="D1527" s="110" t="s">
        <v>32</v>
      </c>
      <c r="F1527" s="117">
        <v>77.19</v>
      </c>
    </row>
    <row r="1528" spans="2:6" x14ac:dyDescent="0.3">
      <c r="B1528" s="112">
        <v>43796</v>
      </c>
      <c r="C1528" s="116" t="s">
        <v>8</v>
      </c>
      <c r="D1528" s="110" t="s">
        <v>32</v>
      </c>
      <c r="F1528" s="117">
        <v>7.42</v>
      </c>
    </row>
    <row r="1529" spans="2:6" x14ac:dyDescent="0.3">
      <c r="B1529" s="112">
        <v>43796</v>
      </c>
      <c r="C1529" s="116" t="s">
        <v>505</v>
      </c>
      <c r="D1529" s="110" t="s">
        <v>32</v>
      </c>
      <c r="F1529" s="117">
        <v>6.86</v>
      </c>
    </row>
    <row r="1530" spans="2:6" x14ac:dyDescent="0.3">
      <c r="B1530" s="112">
        <v>43796</v>
      </c>
      <c r="C1530" s="116" t="s">
        <v>31</v>
      </c>
      <c r="D1530" s="110" t="s">
        <v>32</v>
      </c>
      <c r="E1530" s="117">
        <v>2160</v>
      </c>
    </row>
    <row r="1531" spans="2:6" x14ac:dyDescent="0.3">
      <c r="B1531" s="112">
        <v>43796</v>
      </c>
      <c r="C1531" s="116" t="s">
        <v>886</v>
      </c>
      <c r="D1531" s="110" t="s">
        <v>32</v>
      </c>
      <c r="F1531" s="117">
        <v>9.99</v>
      </c>
    </row>
    <row r="1532" spans="2:6" x14ac:dyDescent="0.3">
      <c r="B1532" s="112">
        <v>43796</v>
      </c>
      <c r="C1532" s="116" t="s">
        <v>763</v>
      </c>
      <c r="D1532" s="110" t="s">
        <v>32</v>
      </c>
      <c r="F1532" s="117">
        <v>9.99</v>
      </c>
    </row>
    <row r="1533" spans="2:6" x14ac:dyDescent="0.3">
      <c r="B1533" s="112">
        <v>43796</v>
      </c>
      <c r="C1533" s="116" t="s">
        <v>495</v>
      </c>
      <c r="D1533" s="110" t="s">
        <v>32</v>
      </c>
      <c r="F1533" s="117">
        <v>19.75</v>
      </c>
    </row>
    <row r="1534" spans="2:6" x14ac:dyDescent="0.3">
      <c r="B1534" s="112">
        <v>43797</v>
      </c>
      <c r="C1534" s="116" t="s">
        <v>8</v>
      </c>
      <c r="D1534" s="110" t="s">
        <v>32</v>
      </c>
      <c r="F1534" s="117">
        <v>9.3699999999999992</v>
      </c>
    </row>
    <row r="1535" spans="2:6" x14ac:dyDescent="0.3">
      <c r="B1535" s="112">
        <v>43798</v>
      </c>
      <c r="C1535" s="116" t="s">
        <v>505</v>
      </c>
      <c r="D1535" s="110" t="s">
        <v>32</v>
      </c>
      <c r="F1535" s="117">
        <v>14.37</v>
      </c>
    </row>
    <row r="1536" spans="2:6" x14ac:dyDescent="0.3">
      <c r="B1536" s="112">
        <v>43798</v>
      </c>
      <c r="C1536" s="116" t="s">
        <v>114</v>
      </c>
      <c r="D1536" s="110" t="s">
        <v>32</v>
      </c>
      <c r="F1536" s="117">
        <v>12.08</v>
      </c>
    </row>
    <row r="1537" spans="1:7" x14ac:dyDescent="0.3">
      <c r="B1537" s="112">
        <v>43798</v>
      </c>
      <c r="C1537" s="116" t="s">
        <v>149</v>
      </c>
      <c r="D1537" s="110" t="s">
        <v>32</v>
      </c>
      <c r="F1537" s="117">
        <v>36.81</v>
      </c>
    </row>
    <row r="1538" spans="1:7" x14ac:dyDescent="0.3">
      <c r="B1538" s="112">
        <v>43798</v>
      </c>
      <c r="C1538" s="116" t="s">
        <v>112</v>
      </c>
      <c r="D1538" s="110" t="s">
        <v>32</v>
      </c>
      <c r="F1538" s="117">
        <v>271.25</v>
      </c>
    </row>
    <row r="1539" spans="1:7" x14ac:dyDescent="0.3">
      <c r="B1539" s="112">
        <v>43799</v>
      </c>
      <c r="C1539" s="116" t="s">
        <v>853</v>
      </c>
      <c r="D1539" s="110" t="s">
        <v>32</v>
      </c>
      <c r="F1539" s="117">
        <v>1084.99</v>
      </c>
    </row>
    <row r="1540" spans="1:7" x14ac:dyDescent="0.3">
      <c r="B1540" s="112">
        <v>43799</v>
      </c>
      <c r="C1540" s="116" t="s">
        <v>89</v>
      </c>
      <c r="D1540" s="110" t="s">
        <v>32</v>
      </c>
      <c r="F1540" s="117">
        <v>554.1</v>
      </c>
      <c r="G1540" s="161">
        <v>33332026643</v>
      </c>
    </row>
    <row r="1541" spans="1:7" x14ac:dyDescent="0.3">
      <c r="B1541" s="112">
        <v>43799</v>
      </c>
      <c r="C1541" s="116" t="s">
        <v>7</v>
      </c>
      <c r="D1541" s="110" t="s">
        <v>32</v>
      </c>
      <c r="F1541" s="117">
        <v>14.12</v>
      </c>
    </row>
    <row r="1542" spans="1:7" x14ac:dyDescent="0.3">
      <c r="B1542" s="112">
        <v>43799</v>
      </c>
      <c r="C1542" s="116" t="s">
        <v>505</v>
      </c>
      <c r="D1542" s="110" t="s">
        <v>32</v>
      </c>
      <c r="F1542" s="117">
        <v>14.58</v>
      </c>
    </row>
    <row r="1543" spans="1:7" x14ac:dyDescent="0.3">
      <c r="B1543" s="112">
        <v>43799</v>
      </c>
      <c r="C1543" s="116" t="s">
        <v>40</v>
      </c>
      <c r="D1543" s="110" t="s">
        <v>32</v>
      </c>
      <c r="F1543" s="117">
        <v>26.64</v>
      </c>
    </row>
    <row r="1544" spans="1:7" x14ac:dyDescent="0.3">
      <c r="B1544" s="112">
        <v>43799</v>
      </c>
      <c r="C1544" s="116" t="s">
        <v>21</v>
      </c>
      <c r="D1544" s="110" t="s">
        <v>32</v>
      </c>
      <c r="F1544" s="117">
        <v>60.2</v>
      </c>
    </row>
    <row r="1545" spans="1:7" x14ac:dyDescent="0.3">
      <c r="A1545" s="115">
        <v>1425</v>
      </c>
      <c r="B1545" s="112">
        <v>43799</v>
      </c>
      <c r="C1545" s="116" t="s">
        <v>924</v>
      </c>
      <c r="D1545" s="110" t="s">
        <v>32</v>
      </c>
      <c r="F1545" s="117">
        <v>10</v>
      </c>
    </row>
    <row r="1546" spans="1:7" x14ac:dyDescent="0.3">
      <c r="B1546" s="112">
        <v>43800</v>
      </c>
      <c r="C1546" s="116" t="s">
        <v>21</v>
      </c>
      <c r="D1546" s="110" t="s">
        <v>32</v>
      </c>
      <c r="F1546" s="117">
        <v>58.9</v>
      </c>
    </row>
    <row r="1547" spans="1:7" x14ac:dyDescent="0.3">
      <c r="B1547" s="112">
        <v>43800</v>
      </c>
      <c r="C1547" s="116" t="s">
        <v>7</v>
      </c>
      <c r="D1547" s="110" t="s">
        <v>32</v>
      </c>
      <c r="F1547" s="117">
        <v>9</v>
      </c>
    </row>
    <row r="1548" spans="1:7" x14ac:dyDescent="0.3">
      <c r="B1548" s="112">
        <v>43801</v>
      </c>
      <c r="C1548" s="116" t="s">
        <v>886</v>
      </c>
      <c r="D1548" s="110" t="s">
        <v>32</v>
      </c>
      <c r="F1548" s="117">
        <v>9.99</v>
      </c>
    </row>
    <row r="1549" spans="1:7" x14ac:dyDescent="0.3">
      <c r="B1549" s="112">
        <v>43801</v>
      </c>
      <c r="C1549" s="116" t="s">
        <v>505</v>
      </c>
      <c r="D1549" s="110" t="s">
        <v>32</v>
      </c>
      <c r="F1549" s="117">
        <v>7.4</v>
      </c>
    </row>
    <row r="1550" spans="1:7" x14ac:dyDescent="0.3">
      <c r="B1550" s="112">
        <v>43802</v>
      </c>
      <c r="C1550" s="116" t="s">
        <v>37</v>
      </c>
      <c r="D1550" s="110" t="s">
        <v>32</v>
      </c>
      <c r="F1550" s="117">
        <v>20.260000000000002</v>
      </c>
    </row>
    <row r="1551" spans="1:7" x14ac:dyDescent="0.3">
      <c r="B1551" s="112">
        <v>43802</v>
      </c>
      <c r="C1551" s="116" t="s">
        <v>505</v>
      </c>
      <c r="D1551" s="110" t="s">
        <v>32</v>
      </c>
      <c r="F1551" s="117">
        <v>4.3600000000000003</v>
      </c>
    </row>
    <row r="1552" spans="1:7" x14ac:dyDescent="0.3">
      <c r="B1552" s="112">
        <v>43802</v>
      </c>
      <c r="C1552" s="116" t="s">
        <v>40</v>
      </c>
      <c r="D1552" s="110" t="s">
        <v>32</v>
      </c>
      <c r="F1552" s="117">
        <v>14.04</v>
      </c>
    </row>
    <row r="1553" spans="2:7" x14ac:dyDescent="0.3">
      <c r="B1553" s="112">
        <v>43803</v>
      </c>
      <c r="C1553" s="116" t="s">
        <v>505</v>
      </c>
      <c r="D1553" s="110" t="s">
        <v>32</v>
      </c>
      <c r="F1553" s="117">
        <v>4.3600000000000003</v>
      </c>
    </row>
    <row r="1554" spans="2:7" x14ac:dyDescent="0.3">
      <c r="B1554" s="112">
        <v>43803</v>
      </c>
      <c r="C1554" s="116" t="s">
        <v>7</v>
      </c>
      <c r="D1554" s="110" t="s">
        <v>32</v>
      </c>
      <c r="F1554" s="117">
        <v>9.2100000000000009</v>
      </c>
    </row>
    <row r="1555" spans="2:7" x14ac:dyDescent="0.3">
      <c r="B1555" s="112">
        <v>43804</v>
      </c>
      <c r="C1555" s="116" t="s">
        <v>505</v>
      </c>
      <c r="D1555" s="110" t="s">
        <v>32</v>
      </c>
      <c r="F1555" s="117">
        <v>9.0399999999999991</v>
      </c>
    </row>
    <row r="1556" spans="2:7" x14ac:dyDescent="0.3">
      <c r="B1556" s="112">
        <v>43804</v>
      </c>
      <c r="C1556" s="116" t="s">
        <v>7</v>
      </c>
      <c r="D1556" s="110" t="s">
        <v>32</v>
      </c>
      <c r="F1556" s="117">
        <v>3.76</v>
      </c>
    </row>
    <row r="1557" spans="2:7" x14ac:dyDescent="0.3">
      <c r="B1557" s="112">
        <v>43804</v>
      </c>
      <c r="C1557" s="116" t="s">
        <v>8</v>
      </c>
      <c r="D1557" s="110" t="s">
        <v>32</v>
      </c>
      <c r="F1557" s="117">
        <v>12.51</v>
      </c>
    </row>
    <row r="1558" spans="2:7" x14ac:dyDescent="0.3">
      <c r="B1558" s="112">
        <v>43805</v>
      </c>
      <c r="C1558" s="116" t="s">
        <v>505</v>
      </c>
      <c r="D1558" s="110" t="s">
        <v>32</v>
      </c>
      <c r="F1558" s="117">
        <v>7.29</v>
      </c>
    </row>
    <row r="1559" spans="2:7" x14ac:dyDescent="0.3">
      <c r="B1559" s="112">
        <v>43805</v>
      </c>
      <c r="C1559" s="116" t="s">
        <v>40</v>
      </c>
      <c r="D1559" s="110" t="s">
        <v>32</v>
      </c>
      <c r="F1559" s="117">
        <v>32.08</v>
      </c>
    </row>
    <row r="1560" spans="2:7" x14ac:dyDescent="0.3">
      <c r="B1560" s="112">
        <v>43805</v>
      </c>
      <c r="C1560" s="116" t="s">
        <v>7</v>
      </c>
      <c r="D1560" s="110" t="s">
        <v>32</v>
      </c>
      <c r="F1560" s="117">
        <v>9.2100000000000009</v>
      </c>
    </row>
    <row r="1561" spans="2:7" x14ac:dyDescent="0.3">
      <c r="B1561" s="112">
        <v>43806</v>
      </c>
      <c r="C1561" s="116" t="s">
        <v>759</v>
      </c>
      <c r="D1561" s="110" t="s">
        <v>32</v>
      </c>
      <c r="F1561" s="117">
        <v>1.58</v>
      </c>
    </row>
    <row r="1562" spans="2:7" x14ac:dyDescent="0.3">
      <c r="B1562" s="112">
        <v>43807</v>
      </c>
      <c r="C1562" s="116" t="s">
        <v>7</v>
      </c>
      <c r="D1562" s="110" t="s">
        <v>32</v>
      </c>
      <c r="F1562" s="117">
        <v>9.2100000000000009</v>
      </c>
    </row>
    <row r="1563" spans="2:7" x14ac:dyDescent="0.3">
      <c r="B1563" s="112">
        <v>43807</v>
      </c>
      <c r="C1563" s="116" t="s">
        <v>505</v>
      </c>
      <c r="D1563" s="110" t="s">
        <v>32</v>
      </c>
      <c r="F1563" s="117">
        <v>6.86</v>
      </c>
    </row>
    <row r="1564" spans="2:7" x14ac:dyDescent="0.3">
      <c r="B1564" s="112">
        <v>43807</v>
      </c>
      <c r="C1564" s="116" t="s">
        <v>40</v>
      </c>
      <c r="D1564" s="110" t="s">
        <v>32</v>
      </c>
      <c r="F1564" s="117">
        <v>11.99</v>
      </c>
    </row>
    <row r="1565" spans="2:7" x14ac:dyDescent="0.3">
      <c r="B1565" s="112">
        <v>43809</v>
      </c>
      <c r="C1565" s="116" t="s">
        <v>37</v>
      </c>
      <c r="D1565" s="110" t="s">
        <v>32</v>
      </c>
      <c r="F1565" s="117">
        <v>20.5</v>
      </c>
    </row>
    <row r="1566" spans="2:7" x14ac:dyDescent="0.3">
      <c r="B1566" s="112">
        <v>43811</v>
      </c>
      <c r="C1566" s="116" t="s">
        <v>31</v>
      </c>
      <c r="D1566" s="110" t="s">
        <v>32</v>
      </c>
      <c r="E1566" s="117">
        <v>2159.9899999999998</v>
      </c>
    </row>
    <row r="1567" spans="2:7" x14ac:dyDescent="0.3">
      <c r="B1567" s="112">
        <v>43811</v>
      </c>
      <c r="C1567" s="116" t="s">
        <v>42</v>
      </c>
      <c r="D1567" s="110" t="s">
        <v>32</v>
      </c>
      <c r="F1567" s="117">
        <v>229.44</v>
      </c>
    </row>
    <row r="1568" spans="2:7" x14ac:dyDescent="0.3">
      <c r="B1568" s="112">
        <v>43811</v>
      </c>
      <c r="C1568" s="116" t="s">
        <v>321</v>
      </c>
      <c r="D1568" s="110" t="s">
        <v>32</v>
      </c>
      <c r="F1568" s="117">
        <v>202.52099999999999</v>
      </c>
      <c r="G1568" s="161">
        <v>7230419581</v>
      </c>
    </row>
    <row r="1569" spans="1:7" x14ac:dyDescent="0.3">
      <c r="B1569" s="112">
        <v>43811</v>
      </c>
      <c r="C1569" s="116" t="s">
        <v>485</v>
      </c>
      <c r="D1569" s="110" t="s">
        <v>32</v>
      </c>
      <c r="F1569" s="117">
        <v>114.53</v>
      </c>
      <c r="G1569" s="161">
        <v>34625541342</v>
      </c>
    </row>
    <row r="1570" spans="1:7" x14ac:dyDescent="0.3">
      <c r="B1570" s="112">
        <v>43811</v>
      </c>
      <c r="C1570" s="116" t="s">
        <v>505</v>
      </c>
      <c r="D1570" s="110" t="s">
        <v>32</v>
      </c>
      <c r="F1570" s="117">
        <v>5.77</v>
      </c>
    </row>
    <row r="1571" spans="1:7" x14ac:dyDescent="0.3">
      <c r="B1571" s="112">
        <v>43811</v>
      </c>
      <c r="C1571" s="116" t="s">
        <v>83</v>
      </c>
      <c r="D1571" s="110" t="s">
        <v>32</v>
      </c>
      <c r="F1571" s="117">
        <v>40</v>
      </c>
    </row>
    <row r="1572" spans="1:7" x14ac:dyDescent="0.3">
      <c r="B1572" s="112">
        <v>43811</v>
      </c>
      <c r="C1572" s="116" t="s">
        <v>505</v>
      </c>
      <c r="D1572" s="110" t="s">
        <v>32</v>
      </c>
      <c r="F1572" s="117">
        <v>14</v>
      </c>
    </row>
    <row r="1573" spans="1:7" x14ac:dyDescent="0.3">
      <c r="B1573" s="112">
        <v>43811</v>
      </c>
      <c r="C1573" s="116" t="s">
        <v>7</v>
      </c>
      <c r="D1573" s="110" t="s">
        <v>32</v>
      </c>
      <c r="F1573" s="117">
        <v>9.2100000000000009</v>
      </c>
    </row>
    <row r="1574" spans="1:7" x14ac:dyDescent="0.3">
      <c r="A1574" s="115">
        <v>1426</v>
      </c>
      <c r="B1574" s="112">
        <v>43812</v>
      </c>
      <c r="C1574" s="116" t="s">
        <v>925</v>
      </c>
      <c r="D1574" s="110" t="s">
        <v>32</v>
      </c>
      <c r="F1574" s="117">
        <v>150</v>
      </c>
    </row>
    <row r="1575" spans="1:7" x14ac:dyDescent="0.3">
      <c r="B1575" s="112">
        <v>43812</v>
      </c>
      <c r="C1575" s="116" t="s">
        <v>505</v>
      </c>
      <c r="D1575" s="110" t="s">
        <v>32</v>
      </c>
      <c r="F1575" s="117">
        <v>11.43</v>
      </c>
    </row>
    <row r="1576" spans="1:7" x14ac:dyDescent="0.3">
      <c r="B1576" s="112">
        <v>43813</v>
      </c>
      <c r="C1576" s="116" t="s">
        <v>923</v>
      </c>
      <c r="D1576" s="110" t="s">
        <v>32</v>
      </c>
      <c r="F1576" s="117">
        <v>7.99</v>
      </c>
    </row>
    <row r="1577" spans="1:7" x14ac:dyDescent="0.3">
      <c r="B1577" s="112">
        <v>43813</v>
      </c>
      <c r="C1577" s="116" t="s">
        <v>8</v>
      </c>
      <c r="D1577" s="110" t="s">
        <v>32</v>
      </c>
      <c r="F1577" s="117">
        <v>10.26</v>
      </c>
    </row>
    <row r="1578" spans="1:7" x14ac:dyDescent="0.3">
      <c r="B1578" s="112">
        <v>43813</v>
      </c>
      <c r="C1578" s="116" t="s">
        <v>7</v>
      </c>
      <c r="D1578" s="110" t="s">
        <v>32</v>
      </c>
      <c r="F1578" s="117">
        <v>14.12</v>
      </c>
    </row>
    <row r="1579" spans="1:7" x14ac:dyDescent="0.3">
      <c r="B1579" s="112">
        <v>43813</v>
      </c>
      <c r="C1579" s="116" t="s">
        <v>21</v>
      </c>
      <c r="D1579" s="110" t="s">
        <v>32</v>
      </c>
      <c r="F1579" s="117">
        <v>65.650000000000006</v>
      </c>
    </row>
    <row r="1580" spans="1:7" x14ac:dyDescent="0.3">
      <c r="B1580" s="112">
        <v>43813</v>
      </c>
      <c r="C1580" s="116" t="s">
        <v>40</v>
      </c>
      <c r="D1580" s="110" t="s">
        <v>32</v>
      </c>
      <c r="F1580" s="117">
        <v>179.34</v>
      </c>
    </row>
    <row r="1581" spans="1:7" x14ac:dyDescent="0.3">
      <c r="B1581" s="112">
        <v>43813</v>
      </c>
      <c r="C1581" s="116" t="s">
        <v>21</v>
      </c>
      <c r="D1581" s="110" t="s">
        <v>32</v>
      </c>
      <c r="F1581" s="117">
        <v>59.19</v>
      </c>
    </row>
    <row r="1582" spans="1:7" x14ac:dyDescent="0.3">
      <c r="B1582" s="112">
        <v>43813</v>
      </c>
      <c r="C1582" s="116" t="s">
        <v>505</v>
      </c>
      <c r="D1582" s="110" t="s">
        <v>32</v>
      </c>
      <c r="F1582" s="117">
        <v>11.52</v>
      </c>
    </row>
    <row r="1583" spans="1:7" x14ac:dyDescent="0.3">
      <c r="B1583" s="112">
        <v>43814</v>
      </c>
      <c r="C1583" s="116" t="s">
        <v>619</v>
      </c>
      <c r="D1583" s="110" t="s">
        <v>32</v>
      </c>
      <c r="F1583" s="117">
        <v>99.92</v>
      </c>
    </row>
    <row r="1584" spans="1:7" x14ac:dyDescent="0.3">
      <c r="B1584" s="112">
        <v>43814</v>
      </c>
      <c r="C1584" s="116" t="s">
        <v>704</v>
      </c>
      <c r="D1584" s="110" t="s">
        <v>32</v>
      </c>
      <c r="F1584" s="117">
        <v>200.69</v>
      </c>
    </row>
    <row r="1585" spans="2:6" x14ac:dyDescent="0.3">
      <c r="B1585" s="112">
        <v>43814</v>
      </c>
      <c r="C1585" s="116" t="s">
        <v>7</v>
      </c>
      <c r="D1585" s="110" t="s">
        <v>32</v>
      </c>
      <c r="F1585" s="117">
        <v>22.78</v>
      </c>
    </row>
    <row r="1586" spans="2:6" x14ac:dyDescent="0.3">
      <c r="B1586" s="112">
        <v>43814</v>
      </c>
      <c r="C1586" s="116" t="s">
        <v>83</v>
      </c>
      <c r="D1586" s="110" t="s">
        <v>32</v>
      </c>
      <c r="F1586" s="117">
        <v>20</v>
      </c>
    </row>
    <row r="1587" spans="2:6" x14ac:dyDescent="0.3">
      <c r="B1587" s="112">
        <v>43814</v>
      </c>
      <c r="C1587" s="116" t="s">
        <v>21</v>
      </c>
      <c r="D1587" s="110" t="s">
        <v>32</v>
      </c>
      <c r="F1587" s="117">
        <v>11.5</v>
      </c>
    </row>
    <row r="1588" spans="2:6" x14ac:dyDescent="0.3">
      <c r="B1588" s="112">
        <v>43814</v>
      </c>
      <c r="C1588" s="116" t="s">
        <v>40</v>
      </c>
      <c r="D1588" s="110" t="s">
        <v>32</v>
      </c>
      <c r="F1588" s="117">
        <v>150</v>
      </c>
    </row>
    <row r="1589" spans="2:6" x14ac:dyDescent="0.3">
      <c r="B1589" s="112">
        <v>43814</v>
      </c>
      <c r="C1589" s="116" t="s">
        <v>59</v>
      </c>
      <c r="D1589" s="110" t="s">
        <v>32</v>
      </c>
      <c r="F1589" s="117">
        <v>34.75</v>
      </c>
    </row>
    <row r="1590" spans="2:6" x14ac:dyDescent="0.3">
      <c r="B1590" s="112">
        <v>43814</v>
      </c>
      <c r="C1590" s="116" t="s">
        <v>40</v>
      </c>
      <c r="D1590" s="110" t="s">
        <v>32</v>
      </c>
      <c r="F1590" s="117">
        <v>7.87</v>
      </c>
    </row>
    <row r="1591" spans="2:6" x14ac:dyDescent="0.3">
      <c r="B1591" s="112">
        <v>43815</v>
      </c>
      <c r="C1591" s="116" t="s">
        <v>37</v>
      </c>
      <c r="D1591" s="110" t="s">
        <v>32</v>
      </c>
      <c r="F1591" s="117">
        <v>21.69</v>
      </c>
    </row>
    <row r="1592" spans="2:6" x14ac:dyDescent="0.3">
      <c r="B1592" s="112">
        <v>43815</v>
      </c>
      <c r="C1592" s="116" t="s">
        <v>72</v>
      </c>
      <c r="D1592" s="110" t="s">
        <v>32</v>
      </c>
      <c r="F1592" s="117">
        <v>14.74</v>
      </c>
    </row>
    <row r="1593" spans="2:6" x14ac:dyDescent="0.3">
      <c r="B1593" s="112">
        <v>43815</v>
      </c>
      <c r="C1593" s="116" t="s">
        <v>72</v>
      </c>
      <c r="D1593" s="110" t="s">
        <v>32</v>
      </c>
      <c r="F1593" s="117">
        <v>70.19</v>
      </c>
    </row>
    <row r="1594" spans="2:6" x14ac:dyDescent="0.3">
      <c r="B1594" s="112">
        <v>43815</v>
      </c>
      <c r="C1594" s="116" t="s">
        <v>72</v>
      </c>
      <c r="D1594" s="110" t="s">
        <v>32</v>
      </c>
      <c r="F1594" s="117">
        <v>39.979999999999997</v>
      </c>
    </row>
    <row r="1595" spans="2:6" x14ac:dyDescent="0.3">
      <c r="B1595" s="112">
        <v>43815</v>
      </c>
      <c r="C1595" s="116" t="s">
        <v>72</v>
      </c>
      <c r="D1595" s="110" t="s">
        <v>32</v>
      </c>
      <c r="F1595" s="117">
        <v>11.99</v>
      </c>
    </row>
    <row r="1596" spans="2:6" x14ac:dyDescent="0.3">
      <c r="B1596" s="112">
        <v>43815</v>
      </c>
      <c r="C1596" s="116" t="s">
        <v>505</v>
      </c>
      <c r="D1596" s="110" t="s">
        <v>32</v>
      </c>
      <c r="F1596" s="117">
        <v>6</v>
      </c>
    </row>
    <row r="1597" spans="2:6" x14ac:dyDescent="0.3">
      <c r="B1597" s="112">
        <v>43815</v>
      </c>
      <c r="C1597" s="116" t="s">
        <v>505</v>
      </c>
      <c r="D1597" s="110" t="s">
        <v>32</v>
      </c>
      <c r="F1597" s="117">
        <v>8.3800000000000008</v>
      </c>
    </row>
    <row r="1598" spans="2:6" x14ac:dyDescent="0.3">
      <c r="B1598" s="112">
        <v>43815</v>
      </c>
      <c r="C1598" s="116" t="s">
        <v>505</v>
      </c>
      <c r="D1598" s="110" t="s">
        <v>32</v>
      </c>
      <c r="F1598" s="117">
        <v>13.71</v>
      </c>
    </row>
    <row r="1599" spans="2:6" x14ac:dyDescent="0.3">
      <c r="B1599" s="112">
        <v>43815</v>
      </c>
      <c r="C1599" s="116" t="s">
        <v>40</v>
      </c>
      <c r="D1599" s="110" t="s">
        <v>32</v>
      </c>
      <c r="F1599" s="117">
        <v>42.27</v>
      </c>
    </row>
    <row r="1600" spans="2:6" x14ac:dyDescent="0.3">
      <c r="B1600" s="112">
        <v>43816</v>
      </c>
      <c r="C1600" s="116" t="s">
        <v>505</v>
      </c>
      <c r="D1600" s="110" t="s">
        <v>32</v>
      </c>
      <c r="F1600" s="117">
        <v>6.86</v>
      </c>
    </row>
    <row r="1601" spans="2:7" x14ac:dyDescent="0.3">
      <c r="B1601" s="112">
        <v>43816</v>
      </c>
      <c r="C1601" s="116" t="s">
        <v>7</v>
      </c>
      <c r="D1601" s="110" t="s">
        <v>32</v>
      </c>
      <c r="F1601" s="117">
        <v>9.2100000000000009</v>
      </c>
    </row>
    <row r="1602" spans="2:7" x14ac:dyDescent="0.3">
      <c r="B1602" s="112">
        <v>43816</v>
      </c>
      <c r="C1602" s="116" t="s">
        <v>146</v>
      </c>
      <c r="D1602" s="110" t="s">
        <v>32</v>
      </c>
      <c r="E1602" s="117">
        <v>831.3</v>
      </c>
    </row>
    <row r="1603" spans="2:7" x14ac:dyDescent="0.3">
      <c r="B1603" s="112">
        <v>43817</v>
      </c>
      <c r="C1603" s="116" t="s">
        <v>85</v>
      </c>
      <c r="D1603" s="110" t="s">
        <v>32</v>
      </c>
      <c r="F1603" s="117">
        <v>454.11</v>
      </c>
      <c r="G1603" s="161">
        <v>5074305028</v>
      </c>
    </row>
    <row r="1604" spans="2:7" x14ac:dyDescent="0.3">
      <c r="B1604" s="112">
        <v>43817</v>
      </c>
      <c r="C1604" s="116" t="s">
        <v>7</v>
      </c>
      <c r="D1604" s="110" t="s">
        <v>32</v>
      </c>
      <c r="F1604" s="117">
        <v>3.76</v>
      </c>
    </row>
    <row r="1605" spans="2:7" x14ac:dyDescent="0.3">
      <c r="B1605" s="112">
        <v>43817</v>
      </c>
      <c r="C1605" s="116" t="s">
        <v>21</v>
      </c>
      <c r="D1605" s="110" t="s">
        <v>32</v>
      </c>
      <c r="F1605" s="117">
        <v>16.7</v>
      </c>
    </row>
    <row r="1606" spans="2:7" x14ac:dyDescent="0.3">
      <c r="B1606" s="112">
        <v>43817</v>
      </c>
      <c r="C1606" s="116" t="s">
        <v>505</v>
      </c>
      <c r="D1606" s="110" t="s">
        <v>32</v>
      </c>
      <c r="F1606" s="117">
        <v>7.95</v>
      </c>
    </row>
    <row r="1607" spans="2:7" x14ac:dyDescent="0.3">
      <c r="B1607" s="112">
        <v>43817</v>
      </c>
      <c r="C1607" s="116" t="s">
        <v>40</v>
      </c>
      <c r="D1607" s="110" t="s">
        <v>32</v>
      </c>
      <c r="F1607" s="117">
        <v>87.74</v>
      </c>
    </row>
    <row r="1608" spans="2:7" x14ac:dyDescent="0.3">
      <c r="B1608" s="112">
        <v>43818</v>
      </c>
      <c r="C1608" s="116" t="s">
        <v>234</v>
      </c>
      <c r="D1608" s="110" t="s">
        <v>32</v>
      </c>
      <c r="F1608" s="117">
        <v>239.65</v>
      </c>
      <c r="G1608" s="161">
        <v>26183222</v>
      </c>
    </row>
    <row r="1609" spans="2:7" x14ac:dyDescent="0.3">
      <c r="B1609" s="112">
        <v>43818</v>
      </c>
      <c r="C1609" s="116" t="s">
        <v>505</v>
      </c>
      <c r="D1609" s="110" t="s">
        <v>32</v>
      </c>
      <c r="F1609" s="117">
        <v>6.86</v>
      </c>
    </row>
    <row r="1610" spans="2:7" x14ac:dyDescent="0.3">
      <c r="B1610" s="112">
        <v>43818</v>
      </c>
      <c r="C1610" s="116" t="s">
        <v>150</v>
      </c>
      <c r="D1610" s="110" t="s">
        <v>32</v>
      </c>
      <c r="F1610" s="117">
        <v>23.16</v>
      </c>
    </row>
    <row r="1611" spans="2:7" x14ac:dyDescent="0.3">
      <c r="B1611" s="112">
        <v>43818</v>
      </c>
      <c r="C1611" s="116" t="s">
        <v>8</v>
      </c>
      <c r="D1611" s="110" t="s">
        <v>32</v>
      </c>
      <c r="F1611" s="117">
        <v>3.11</v>
      </c>
    </row>
    <row r="1612" spans="2:7" x14ac:dyDescent="0.3">
      <c r="B1612" s="112">
        <v>43818</v>
      </c>
      <c r="C1612" s="116" t="s">
        <v>505</v>
      </c>
      <c r="D1612" s="110" t="s">
        <v>32</v>
      </c>
      <c r="F1612" s="117">
        <v>3.27</v>
      </c>
    </row>
    <row r="1613" spans="2:7" x14ac:dyDescent="0.3">
      <c r="B1613" s="112">
        <v>43819</v>
      </c>
      <c r="C1613" s="116" t="s">
        <v>505</v>
      </c>
      <c r="D1613" s="110" t="s">
        <v>32</v>
      </c>
      <c r="F1613" s="117">
        <v>11.53</v>
      </c>
    </row>
    <row r="1614" spans="2:7" x14ac:dyDescent="0.3">
      <c r="B1614" s="112">
        <v>43819</v>
      </c>
      <c r="C1614" s="116" t="s">
        <v>903</v>
      </c>
      <c r="D1614" s="110" t="s">
        <v>32</v>
      </c>
      <c r="F1614" s="117">
        <v>9.99</v>
      </c>
    </row>
    <row r="1615" spans="2:7" x14ac:dyDescent="0.3">
      <c r="B1615" s="112">
        <v>43819</v>
      </c>
      <c r="C1615" s="116" t="s">
        <v>505</v>
      </c>
      <c r="D1615" s="110" t="s">
        <v>32</v>
      </c>
      <c r="F1615" s="117">
        <v>14.58</v>
      </c>
    </row>
    <row r="1616" spans="2:7" x14ac:dyDescent="0.3">
      <c r="B1616" s="112">
        <v>43819</v>
      </c>
      <c r="C1616" s="116" t="s">
        <v>7</v>
      </c>
      <c r="D1616" s="110" t="s">
        <v>32</v>
      </c>
      <c r="F1616" s="117">
        <v>9.2100000000000009</v>
      </c>
    </row>
    <row r="1617" spans="2:6" x14ac:dyDescent="0.3">
      <c r="B1617" s="112">
        <v>43819</v>
      </c>
      <c r="C1617" s="116" t="s">
        <v>7</v>
      </c>
      <c r="D1617" s="110" t="s">
        <v>32</v>
      </c>
      <c r="F1617" s="117">
        <v>25</v>
      </c>
    </row>
    <row r="1618" spans="2:6" x14ac:dyDescent="0.3">
      <c r="B1618" s="112">
        <v>43820</v>
      </c>
      <c r="C1618" s="116" t="s">
        <v>40</v>
      </c>
      <c r="D1618" s="110" t="s">
        <v>32</v>
      </c>
      <c r="F1618" s="117">
        <v>25.54</v>
      </c>
    </row>
    <row r="1619" spans="2:6" x14ac:dyDescent="0.3">
      <c r="B1619" s="112">
        <v>43820</v>
      </c>
      <c r="C1619" s="116" t="s">
        <v>21</v>
      </c>
      <c r="D1619" s="110" t="s">
        <v>32</v>
      </c>
      <c r="F1619" s="117">
        <v>19.45</v>
      </c>
    </row>
    <row r="1620" spans="2:6" x14ac:dyDescent="0.3">
      <c r="B1620" s="112">
        <v>43820</v>
      </c>
      <c r="C1620" s="116" t="s">
        <v>37</v>
      </c>
      <c r="D1620" s="110" t="s">
        <v>32</v>
      </c>
      <c r="F1620" s="117">
        <v>24.64</v>
      </c>
    </row>
    <row r="1621" spans="2:6" x14ac:dyDescent="0.3">
      <c r="B1621" s="112">
        <v>43822</v>
      </c>
      <c r="C1621" s="116" t="s">
        <v>40</v>
      </c>
      <c r="D1621" s="110" t="s">
        <v>32</v>
      </c>
      <c r="F1621" s="117">
        <v>109.45</v>
      </c>
    </row>
    <row r="1622" spans="2:6" x14ac:dyDescent="0.3">
      <c r="B1622" s="112">
        <v>43822</v>
      </c>
      <c r="C1622" s="116" t="s">
        <v>21</v>
      </c>
      <c r="D1622" s="110" t="s">
        <v>32</v>
      </c>
      <c r="F1622" s="117">
        <v>32.5</v>
      </c>
    </row>
    <row r="1623" spans="2:6" x14ac:dyDescent="0.3">
      <c r="B1623" s="112">
        <v>43825</v>
      </c>
      <c r="C1623" s="116" t="s">
        <v>886</v>
      </c>
      <c r="D1623" s="110" t="s">
        <v>32</v>
      </c>
      <c r="F1623" s="117">
        <v>24.99</v>
      </c>
    </row>
    <row r="1624" spans="2:6" x14ac:dyDescent="0.3">
      <c r="B1624" s="112">
        <v>43825</v>
      </c>
      <c r="C1624" s="116" t="s">
        <v>83</v>
      </c>
      <c r="D1624" s="110" t="s">
        <v>32</v>
      </c>
      <c r="F1624" s="117">
        <v>100</v>
      </c>
    </row>
    <row r="1625" spans="2:6" x14ac:dyDescent="0.3">
      <c r="B1625" s="112">
        <v>43826</v>
      </c>
      <c r="C1625" s="116" t="s">
        <v>31</v>
      </c>
      <c r="D1625" s="110" t="s">
        <v>32</v>
      </c>
      <c r="E1625" s="117">
        <v>2159.98</v>
      </c>
    </row>
    <row r="1626" spans="2:6" x14ac:dyDescent="0.3">
      <c r="B1626" s="112">
        <v>43826</v>
      </c>
      <c r="C1626" s="116" t="s">
        <v>759</v>
      </c>
      <c r="D1626" s="110" t="s">
        <v>32</v>
      </c>
      <c r="F1626" s="117">
        <v>23.98</v>
      </c>
    </row>
    <row r="1627" spans="2:6" x14ac:dyDescent="0.3">
      <c r="B1627" s="112">
        <v>43826</v>
      </c>
      <c r="C1627" s="116" t="s">
        <v>886</v>
      </c>
      <c r="D1627" s="110" t="s">
        <v>32</v>
      </c>
      <c r="F1627" s="117">
        <v>9.99</v>
      </c>
    </row>
    <row r="1628" spans="2:6" x14ac:dyDescent="0.3">
      <c r="B1628" s="112">
        <v>43826</v>
      </c>
      <c r="C1628" s="116" t="s">
        <v>72</v>
      </c>
      <c r="D1628" s="110" t="s">
        <v>32</v>
      </c>
      <c r="F1628" s="117">
        <v>11.99</v>
      </c>
    </row>
    <row r="1629" spans="2:6" x14ac:dyDescent="0.3">
      <c r="B1629" s="112">
        <v>43826</v>
      </c>
      <c r="C1629" s="116" t="s">
        <v>763</v>
      </c>
      <c r="D1629" s="110" t="s">
        <v>32</v>
      </c>
      <c r="F1629" s="117">
        <v>0.96</v>
      </c>
    </row>
    <row r="1630" spans="2:6" x14ac:dyDescent="0.3">
      <c r="B1630" s="112">
        <v>43826</v>
      </c>
      <c r="C1630" s="116" t="s">
        <v>886</v>
      </c>
      <c r="D1630" s="110" t="s">
        <v>32</v>
      </c>
      <c r="F1630" s="117">
        <v>24.99</v>
      </c>
    </row>
    <row r="1631" spans="2:6" x14ac:dyDescent="0.3">
      <c r="B1631" s="112">
        <v>43827</v>
      </c>
      <c r="C1631" s="116" t="s">
        <v>759</v>
      </c>
      <c r="D1631" s="110" t="s">
        <v>32</v>
      </c>
      <c r="F1631" s="117">
        <v>11.38</v>
      </c>
    </row>
    <row r="1632" spans="2:6" x14ac:dyDescent="0.3">
      <c r="B1632" s="112">
        <v>43827</v>
      </c>
      <c r="C1632" s="116" t="s">
        <v>505</v>
      </c>
      <c r="D1632" s="110" t="s">
        <v>32</v>
      </c>
      <c r="F1632" s="117">
        <v>4.3600000000000003</v>
      </c>
    </row>
    <row r="1633" spans="1:7" x14ac:dyDescent="0.3">
      <c r="A1633" s="115" t="s">
        <v>856</v>
      </c>
      <c r="B1633" s="112">
        <v>43827</v>
      </c>
      <c r="C1633" s="112" t="s">
        <v>858</v>
      </c>
      <c r="D1633" s="110" t="s">
        <v>32</v>
      </c>
      <c r="F1633" s="117">
        <v>62</v>
      </c>
    </row>
    <row r="1634" spans="1:7" x14ac:dyDescent="0.3">
      <c r="B1634" s="112">
        <v>43827</v>
      </c>
      <c r="C1634" s="116" t="s">
        <v>40</v>
      </c>
      <c r="D1634" s="110" t="s">
        <v>32</v>
      </c>
      <c r="F1634" s="117">
        <v>24.46</v>
      </c>
    </row>
    <row r="1635" spans="1:7" x14ac:dyDescent="0.3">
      <c r="B1635" s="112">
        <v>43828</v>
      </c>
      <c r="C1635" s="116" t="s">
        <v>21</v>
      </c>
      <c r="D1635" s="110" t="s">
        <v>32</v>
      </c>
      <c r="F1635" s="117">
        <v>67.900000000000006</v>
      </c>
    </row>
    <row r="1636" spans="1:7" x14ac:dyDescent="0.3">
      <c r="B1636" s="112">
        <v>43829</v>
      </c>
      <c r="C1636" s="116" t="s">
        <v>40</v>
      </c>
      <c r="D1636" s="110" t="s">
        <v>32</v>
      </c>
      <c r="F1636" s="117">
        <v>320.35000000000002</v>
      </c>
    </row>
    <row r="1637" spans="1:7" x14ac:dyDescent="0.3">
      <c r="B1637" s="112">
        <v>43829</v>
      </c>
      <c r="C1637" s="116" t="s">
        <v>148</v>
      </c>
      <c r="D1637" s="110" t="s">
        <v>32</v>
      </c>
      <c r="F1637" s="117">
        <v>27.98</v>
      </c>
    </row>
    <row r="1638" spans="1:7" x14ac:dyDescent="0.3">
      <c r="B1638" s="112">
        <v>43830</v>
      </c>
      <c r="C1638" s="116" t="s">
        <v>40</v>
      </c>
      <c r="D1638" s="110" t="s">
        <v>32</v>
      </c>
      <c r="F1638" s="117">
        <v>12.48</v>
      </c>
    </row>
    <row r="1639" spans="1:7" x14ac:dyDescent="0.3">
      <c r="B1639" s="112">
        <v>43830</v>
      </c>
      <c r="C1639" s="116" t="s">
        <v>742</v>
      </c>
      <c r="D1639" s="110" t="s">
        <v>32</v>
      </c>
      <c r="F1639" s="117">
        <v>36.979999999999997</v>
      </c>
    </row>
    <row r="1640" spans="1:7" x14ac:dyDescent="0.3">
      <c r="B1640" s="112">
        <v>43830</v>
      </c>
      <c r="C1640" s="116" t="s">
        <v>853</v>
      </c>
      <c r="D1640" s="110" t="s">
        <v>32</v>
      </c>
      <c r="F1640" s="117">
        <v>1084.99</v>
      </c>
    </row>
    <row r="1641" spans="1:7" x14ac:dyDescent="0.3">
      <c r="B1641" s="112">
        <v>43834</v>
      </c>
      <c r="C1641" s="116" t="s">
        <v>21</v>
      </c>
      <c r="D1641" s="110" t="s">
        <v>32</v>
      </c>
      <c r="F1641" s="117">
        <v>20.25</v>
      </c>
    </row>
    <row r="1642" spans="1:7" x14ac:dyDescent="0.3">
      <c r="B1642" s="112">
        <v>43835</v>
      </c>
      <c r="C1642" s="116" t="s">
        <v>21</v>
      </c>
      <c r="D1642" s="110" t="s">
        <v>32</v>
      </c>
      <c r="F1642" s="117">
        <v>23</v>
      </c>
    </row>
    <row r="1643" spans="1:7" x14ac:dyDescent="0.3">
      <c r="B1643" s="112">
        <v>43836</v>
      </c>
      <c r="C1643" s="116" t="s">
        <v>922</v>
      </c>
      <c r="D1643" s="110" t="s">
        <v>32</v>
      </c>
      <c r="F1643" s="117">
        <v>63</v>
      </c>
      <c r="G1643" s="161">
        <v>160004535861176</v>
      </c>
    </row>
    <row r="1644" spans="1:7" x14ac:dyDescent="0.3">
      <c r="B1644" s="112">
        <v>43836</v>
      </c>
      <c r="C1644" s="116" t="s">
        <v>505</v>
      </c>
      <c r="D1644" s="110" t="s">
        <v>32</v>
      </c>
      <c r="F1644" s="117">
        <v>18.16</v>
      </c>
    </row>
    <row r="1645" spans="1:7" x14ac:dyDescent="0.3">
      <c r="B1645" s="112">
        <v>43836</v>
      </c>
      <c r="C1645" s="116" t="s">
        <v>40</v>
      </c>
      <c r="D1645" s="110" t="s">
        <v>32</v>
      </c>
      <c r="F1645" s="117">
        <v>8.69</v>
      </c>
    </row>
    <row r="1646" spans="1:7" x14ac:dyDescent="0.3">
      <c r="B1646" s="112">
        <v>43836</v>
      </c>
      <c r="C1646" s="116" t="s">
        <v>84</v>
      </c>
      <c r="D1646" s="110" t="s">
        <v>32</v>
      </c>
      <c r="F1646" s="117">
        <v>27.15</v>
      </c>
    </row>
    <row r="1647" spans="1:7" x14ac:dyDescent="0.3">
      <c r="B1647" s="112">
        <v>43837</v>
      </c>
      <c r="C1647" s="116" t="s">
        <v>7</v>
      </c>
      <c r="D1647" s="110" t="s">
        <v>32</v>
      </c>
      <c r="F1647" s="117">
        <v>9.2100000000000009</v>
      </c>
    </row>
    <row r="1648" spans="1:7" x14ac:dyDescent="0.3">
      <c r="B1648" s="112">
        <v>43837</v>
      </c>
      <c r="C1648" s="116" t="s">
        <v>505</v>
      </c>
      <c r="D1648" s="110" t="s">
        <v>32</v>
      </c>
      <c r="F1648" s="117">
        <v>11.86</v>
      </c>
    </row>
    <row r="1649" spans="2:7" x14ac:dyDescent="0.3">
      <c r="B1649" s="112">
        <v>43838</v>
      </c>
      <c r="C1649" s="116" t="s">
        <v>505</v>
      </c>
      <c r="D1649" s="110" t="s">
        <v>32</v>
      </c>
      <c r="F1649" s="117">
        <v>14.36</v>
      </c>
    </row>
    <row r="1650" spans="2:7" x14ac:dyDescent="0.3">
      <c r="B1650" s="112">
        <v>43838</v>
      </c>
      <c r="C1650" s="116" t="s">
        <v>40</v>
      </c>
      <c r="D1650" s="110" t="s">
        <v>32</v>
      </c>
      <c r="F1650" s="117">
        <v>13.98</v>
      </c>
    </row>
    <row r="1651" spans="2:7" x14ac:dyDescent="0.3">
      <c r="B1651" s="112">
        <v>43838</v>
      </c>
      <c r="C1651" s="116" t="s">
        <v>40</v>
      </c>
      <c r="D1651" s="110" t="s">
        <v>32</v>
      </c>
      <c r="F1651" s="117">
        <v>12.63</v>
      </c>
    </row>
    <row r="1652" spans="2:7" x14ac:dyDescent="0.3">
      <c r="B1652" s="112">
        <v>43839</v>
      </c>
      <c r="C1652" s="116" t="s">
        <v>31</v>
      </c>
      <c r="D1652" s="110" t="s">
        <v>32</v>
      </c>
      <c r="E1652" s="117">
        <v>2201.98</v>
      </c>
    </row>
    <row r="1653" spans="2:7" x14ac:dyDescent="0.3">
      <c r="B1653" s="112">
        <v>43839</v>
      </c>
      <c r="C1653" s="116" t="s">
        <v>234</v>
      </c>
      <c r="D1653" s="110" t="s">
        <v>32</v>
      </c>
      <c r="F1653" s="117">
        <v>239.65</v>
      </c>
      <c r="G1653" s="161">
        <v>26634932</v>
      </c>
    </row>
    <row r="1654" spans="2:7" x14ac:dyDescent="0.3">
      <c r="B1654" s="112">
        <v>43840</v>
      </c>
      <c r="C1654" s="116" t="s">
        <v>89</v>
      </c>
      <c r="D1654" s="110" t="s">
        <v>32</v>
      </c>
      <c r="F1654" s="117">
        <v>554.1</v>
      </c>
    </row>
    <row r="1655" spans="2:7" x14ac:dyDescent="0.3">
      <c r="B1655" s="112">
        <v>43840</v>
      </c>
      <c r="C1655" s="116" t="s">
        <v>763</v>
      </c>
      <c r="D1655" s="110" t="s">
        <v>32</v>
      </c>
      <c r="F1655" s="117">
        <v>4.9800000000000004</v>
      </c>
    </row>
    <row r="1656" spans="2:7" x14ac:dyDescent="0.3">
      <c r="B1656" s="112">
        <v>43840</v>
      </c>
      <c r="C1656" s="116" t="s">
        <v>886</v>
      </c>
      <c r="D1656" s="110" t="s">
        <v>32</v>
      </c>
      <c r="F1656" s="117">
        <v>9.99</v>
      </c>
    </row>
    <row r="1657" spans="2:7" x14ac:dyDescent="0.3">
      <c r="B1657" s="112">
        <v>43840</v>
      </c>
      <c r="C1657" s="116" t="s">
        <v>21</v>
      </c>
      <c r="D1657" s="110" t="s">
        <v>32</v>
      </c>
      <c r="F1657" s="117">
        <v>15</v>
      </c>
    </row>
    <row r="1658" spans="2:7" x14ac:dyDescent="0.3">
      <c r="B1658" s="112">
        <v>43840</v>
      </c>
      <c r="C1658" s="116" t="s">
        <v>505</v>
      </c>
      <c r="D1658" s="110" t="s">
        <v>32</v>
      </c>
      <c r="F1658" s="117">
        <v>9.9</v>
      </c>
    </row>
    <row r="1659" spans="2:7" x14ac:dyDescent="0.3">
      <c r="B1659" s="112">
        <v>43840</v>
      </c>
      <c r="C1659" s="116" t="s">
        <v>7</v>
      </c>
      <c r="D1659" s="110" t="s">
        <v>32</v>
      </c>
      <c r="F1659" s="117">
        <v>8.67</v>
      </c>
    </row>
    <row r="1660" spans="2:7" x14ac:dyDescent="0.3">
      <c r="B1660" s="112">
        <v>43840</v>
      </c>
      <c r="C1660" s="116" t="s">
        <v>505</v>
      </c>
      <c r="D1660" s="110" t="s">
        <v>32</v>
      </c>
      <c r="F1660" s="117">
        <v>6.97</v>
      </c>
    </row>
    <row r="1661" spans="2:7" x14ac:dyDescent="0.3">
      <c r="B1661" s="112">
        <v>43840</v>
      </c>
      <c r="C1661" s="116" t="s">
        <v>505</v>
      </c>
      <c r="D1661" s="110" t="s">
        <v>32</v>
      </c>
      <c r="F1661" s="117">
        <v>19.38</v>
      </c>
    </row>
    <row r="1662" spans="2:7" x14ac:dyDescent="0.3">
      <c r="B1662" s="112">
        <v>43840</v>
      </c>
      <c r="C1662" s="116" t="s">
        <v>40</v>
      </c>
      <c r="D1662" s="110" t="s">
        <v>32</v>
      </c>
      <c r="F1662" s="117">
        <v>30.26</v>
      </c>
    </row>
    <row r="1663" spans="2:7" x14ac:dyDescent="0.3">
      <c r="B1663" s="112">
        <v>43840</v>
      </c>
      <c r="C1663" s="116" t="s">
        <v>7</v>
      </c>
      <c r="D1663" s="110" t="s">
        <v>32</v>
      </c>
      <c r="F1663" s="117">
        <v>14.12</v>
      </c>
    </row>
    <row r="1664" spans="2:7" x14ac:dyDescent="0.3">
      <c r="B1664" s="112">
        <v>43841</v>
      </c>
      <c r="C1664" s="116" t="s">
        <v>50</v>
      </c>
      <c r="D1664" s="110" t="s">
        <v>32</v>
      </c>
      <c r="F1664" s="117">
        <v>26.44</v>
      </c>
    </row>
    <row r="1665" spans="2:7" x14ac:dyDescent="0.3">
      <c r="B1665" s="112">
        <v>43841</v>
      </c>
      <c r="C1665" s="116" t="s">
        <v>7</v>
      </c>
      <c r="D1665" s="110" t="s">
        <v>32</v>
      </c>
      <c r="F1665" s="117">
        <v>9.2100000000000009</v>
      </c>
    </row>
    <row r="1666" spans="2:7" x14ac:dyDescent="0.3">
      <c r="B1666" s="112">
        <v>43841</v>
      </c>
      <c r="C1666" s="116" t="s">
        <v>505</v>
      </c>
      <c r="D1666" s="110" t="s">
        <v>32</v>
      </c>
      <c r="F1666" s="117">
        <v>14.58</v>
      </c>
    </row>
    <row r="1667" spans="2:7" x14ac:dyDescent="0.3">
      <c r="B1667" s="112">
        <v>43842</v>
      </c>
      <c r="C1667" s="116" t="s">
        <v>42</v>
      </c>
      <c r="D1667" s="110" t="s">
        <v>32</v>
      </c>
      <c r="F1667" s="117">
        <v>229.44</v>
      </c>
    </row>
    <row r="1668" spans="2:7" x14ac:dyDescent="0.3">
      <c r="B1668" s="112">
        <v>43842</v>
      </c>
      <c r="C1668" s="116" t="s">
        <v>21</v>
      </c>
      <c r="D1668" s="110" t="s">
        <v>32</v>
      </c>
      <c r="F1668" s="117">
        <v>47</v>
      </c>
    </row>
    <row r="1669" spans="2:7" x14ac:dyDescent="0.3">
      <c r="B1669" s="112">
        <v>43842</v>
      </c>
      <c r="C1669" s="116" t="s">
        <v>505</v>
      </c>
      <c r="D1669" s="110" t="s">
        <v>32</v>
      </c>
      <c r="F1669" s="117">
        <v>6.97</v>
      </c>
    </row>
    <row r="1670" spans="2:7" x14ac:dyDescent="0.3">
      <c r="B1670" s="112">
        <v>43842</v>
      </c>
      <c r="C1670" s="116" t="s">
        <v>7</v>
      </c>
      <c r="D1670" s="110" t="s">
        <v>32</v>
      </c>
      <c r="F1670" s="117">
        <v>8.67</v>
      </c>
    </row>
    <row r="1671" spans="2:7" x14ac:dyDescent="0.3">
      <c r="B1671" s="112">
        <v>43842</v>
      </c>
      <c r="C1671" s="116" t="s">
        <v>40</v>
      </c>
      <c r="D1671" s="110" t="s">
        <v>32</v>
      </c>
      <c r="F1671" s="117">
        <v>338.58</v>
      </c>
    </row>
    <row r="1672" spans="2:7" x14ac:dyDescent="0.3">
      <c r="B1672" s="112">
        <v>43842</v>
      </c>
      <c r="C1672" s="116" t="s">
        <v>505</v>
      </c>
      <c r="D1672" s="110" t="s">
        <v>32</v>
      </c>
      <c r="F1672" s="117">
        <v>12.84</v>
      </c>
    </row>
    <row r="1673" spans="2:7" x14ac:dyDescent="0.3">
      <c r="B1673" s="112">
        <v>43843</v>
      </c>
      <c r="C1673" s="116" t="s">
        <v>83</v>
      </c>
      <c r="D1673" s="110" t="s">
        <v>32</v>
      </c>
      <c r="F1673" s="117">
        <v>20</v>
      </c>
    </row>
    <row r="1674" spans="2:7" x14ac:dyDescent="0.3">
      <c r="B1674" s="112">
        <v>43843</v>
      </c>
      <c r="C1674" s="116" t="s">
        <v>7</v>
      </c>
      <c r="D1674" s="110" t="s">
        <v>32</v>
      </c>
      <c r="F1674" s="117">
        <v>8.67</v>
      </c>
    </row>
    <row r="1675" spans="2:7" x14ac:dyDescent="0.3">
      <c r="B1675" s="112">
        <v>43843</v>
      </c>
      <c r="C1675" s="116" t="s">
        <v>505</v>
      </c>
      <c r="D1675" s="110" t="s">
        <v>32</v>
      </c>
      <c r="F1675" s="117">
        <v>5.45</v>
      </c>
    </row>
    <row r="1676" spans="2:7" x14ac:dyDescent="0.3">
      <c r="B1676" s="112">
        <v>43843</v>
      </c>
      <c r="C1676" s="116" t="s">
        <v>505</v>
      </c>
      <c r="D1676" s="110" t="s">
        <v>32</v>
      </c>
      <c r="F1676" s="117">
        <v>12.86</v>
      </c>
    </row>
    <row r="1677" spans="2:7" x14ac:dyDescent="0.3">
      <c r="B1677" s="112">
        <v>43845</v>
      </c>
      <c r="C1677" s="116" t="s">
        <v>619</v>
      </c>
      <c r="D1677" s="110" t="s">
        <v>32</v>
      </c>
      <c r="F1677" s="117">
        <v>99.92</v>
      </c>
    </row>
    <row r="1678" spans="2:7" x14ac:dyDescent="0.3">
      <c r="B1678" s="112">
        <v>43845</v>
      </c>
      <c r="C1678" s="116" t="s">
        <v>704</v>
      </c>
      <c r="D1678" s="110" t="s">
        <v>32</v>
      </c>
      <c r="F1678" s="117">
        <v>200.69</v>
      </c>
    </row>
    <row r="1679" spans="2:7" x14ac:dyDescent="0.3">
      <c r="B1679" s="112">
        <v>43845</v>
      </c>
      <c r="C1679" s="116" t="s">
        <v>146</v>
      </c>
      <c r="D1679" s="110" t="s">
        <v>32</v>
      </c>
      <c r="E1679" s="117">
        <v>844</v>
      </c>
    </row>
    <row r="1680" spans="2:7" x14ac:dyDescent="0.3">
      <c r="B1680" s="112">
        <v>43845</v>
      </c>
      <c r="C1680" s="116" t="s">
        <v>85</v>
      </c>
      <c r="D1680" s="110" t="s">
        <v>32</v>
      </c>
      <c r="F1680" s="117">
        <v>448.14</v>
      </c>
      <c r="G1680" s="161">
        <v>5123891002</v>
      </c>
    </row>
    <row r="1681" spans="1:7" x14ac:dyDescent="0.3">
      <c r="B1681" s="112">
        <v>43845</v>
      </c>
      <c r="C1681" s="116" t="s">
        <v>485</v>
      </c>
      <c r="D1681" s="110" t="s">
        <v>32</v>
      </c>
      <c r="F1681" s="117">
        <v>125.11</v>
      </c>
      <c r="G1681" s="161">
        <v>1524704911</v>
      </c>
    </row>
    <row r="1682" spans="1:7" x14ac:dyDescent="0.3">
      <c r="B1682" s="112">
        <v>43845</v>
      </c>
      <c r="C1682" s="116" t="s">
        <v>321</v>
      </c>
      <c r="D1682" s="110" t="s">
        <v>32</v>
      </c>
      <c r="F1682" s="117">
        <v>100</v>
      </c>
      <c r="G1682" s="161">
        <v>7420993911</v>
      </c>
    </row>
    <row r="1683" spans="1:7" x14ac:dyDescent="0.3">
      <c r="B1683" s="112">
        <v>43845</v>
      </c>
      <c r="C1683" s="116" t="s">
        <v>505</v>
      </c>
      <c r="D1683" s="110" t="s">
        <v>32</v>
      </c>
      <c r="F1683" s="117">
        <v>8.69</v>
      </c>
    </row>
    <row r="1684" spans="1:7" x14ac:dyDescent="0.3">
      <c r="B1684" s="112">
        <v>43845</v>
      </c>
      <c r="C1684" s="116" t="s">
        <v>505</v>
      </c>
      <c r="D1684" s="110" t="s">
        <v>32</v>
      </c>
      <c r="F1684" s="117">
        <v>9.8000000000000007</v>
      </c>
    </row>
    <row r="1685" spans="1:7" x14ac:dyDescent="0.3">
      <c r="B1685" s="112">
        <v>43846</v>
      </c>
      <c r="C1685" s="116" t="s">
        <v>37</v>
      </c>
      <c r="D1685" s="110" t="s">
        <v>32</v>
      </c>
      <c r="F1685" s="117">
        <v>22.24</v>
      </c>
    </row>
    <row r="1686" spans="1:7" x14ac:dyDescent="0.3">
      <c r="B1686" s="112">
        <v>43846</v>
      </c>
      <c r="C1686" s="116" t="s">
        <v>4</v>
      </c>
      <c r="D1686" s="110" t="s">
        <v>32</v>
      </c>
      <c r="E1686" s="117">
        <v>25</v>
      </c>
    </row>
    <row r="1687" spans="1:7" x14ac:dyDescent="0.3">
      <c r="B1687" s="112">
        <v>43847</v>
      </c>
      <c r="C1687" s="116" t="s">
        <v>886</v>
      </c>
      <c r="D1687" s="110" t="s">
        <v>32</v>
      </c>
      <c r="F1687" s="117">
        <v>24.99</v>
      </c>
    </row>
    <row r="1688" spans="1:7" x14ac:dyDescent="0.3">
      <c r="B1688" s="112">
        <v>43847</v>
      </c>
      <c r="C1688" s="116" t="s">
        <v>928</v>
      </c>
      <c r="D1688" s="110" t="s">
        <v>32</v>
      </c>
      <c r="F1688" s="117">
        <v>10.9</v>
      </c>
    </row>
    <row r="1689" spans="1:7" x14ac:dyDescent="0.3">
      <c r="B1689" s="112">
        <v>43847</v>
      </c>
      <c r="C1689" s="116" t="s">
        <v>505</v>
      </c>
      <c r="D1689" s="110" t="s">
        <v>32</v>
      </c>
      <c r="F1689" s="117">
        <v>14.58</v>
      </c>
    </row>
    <row r="1690" spans="1:7" x14ac:dyDescent="0.3">
      <c r="A1690" s="115" t="s">
        <v>427</v>
      </c>
      <c r="B1690" s="112">
        <v>43847</v>
      </c>
      <c r="C1690" s="116" t="s">
        <v>296</v>
      </c>
      <c r="D1690" s="110" t="s">
        <v>32</v>
      </c>
      <c r="F1690" s="117">
        <v>14</v>
      </c>
    </row>
    <row r="1691" spans="1:7" x14ac:dyDescent="0.3">
      <c r="B1691" s="112">
        <v>43848</v>
      </c>
      <c r="C1691" s="116" t="s">
        <v>7</v>
      </c>
      <c r="D1691" s="110" t="s">
        <v>32</v>
      </c>
      <c r="F1691" s="117">
        <v>26.32</v>
      </c>
    </row>
    <row r="1692" spans="1:7" x14ac:dyDescent="0.3">
      <c r="B1692" s="112">
        <v>43848</v>
      </c>
      <c r="C1692" s="116" t="s">
        <v>759</v>
      </c>
      <c r="D1692" s="110" t="s">
        <v>32</v>
      </c>
      <c r="F1692" s="117">
        <v>16.77</v>
      </c>
    </row>
    <row r="1693" spans="1:7" x14ac:dyDescent="0.3">
      <c r="B1693" s="112">
        <v>43848</v>
      </c>
      <c r="C1693" s="116" t="s">
        <v>40</v>
      </c>
      <c r="D1693" s="110" t="s">
        <v>32</v>
      </c>
      <c r="F1693" s="117">
        <v>88.66</v>
      </c>
    </row>
    <row r="1694" spans="1:7" x14ac:dyDescent="0.3">
      <c r="B1694" s="112">
        <v>43848</v>
      </c>
      <c r="C1694" s="116" t="s">
        <v>21</v>
      </c>
      <c r="D1694" s="110" t="s">
        <v>32</v>
      </c>
      <c r="F1694" s="117">
        <v>5.5</v>
      </c>
    </row>
    <row r="1695" spans="1:7" x14ac:dyDescent="0.3">
      <c r="B1695" s="112">
        <v>43848</v>
      </c>
      <c r="C1695" s="116" t="s">
        <v>505</v>
      </c>
      <c r="D1695" s="110" t="s">
        <v>32</v>
      </c>
      <c r="F1695" s="117">
        <v>8.3800000000000008</v>
      </c>
    </row>
    <row r="1696" spans="1:7" x14ac:dyDescent="0.3">
      <c r="B1696" s="112">
        <v>43848</v>
      </c>
      <c r="C1696" s="116" t="s">
        <v>505</v>
      </c>
      <c r="D1696" s="110" t="s">
        <v>32</v>
      </c>
      <c r="F1696" s="117">
        <v>5.57</v>
      </c>
    </row>
    <row r="1697" spans="2:6" x14ac:dyDescent="0.3">
      <c r="B1697" s="112">
        <v>43849</v>
      </c>
      <c r="C1697" s="116" t="s">
        <v>505</v>
      </c>
      <c r="D1697" s="110" t="s">
        <v>32</v>
      </c>
      <c r="F1697" s="117">
        <v>6.97</v>
      </c>
    </row>
    <row r="1698" spans="2:6" x14ac:dyDescent="0.3">
      <c r="B1698" s="112">
        <v>43849</v>
      </c>
      <c r="C1698" s="116" t="s">
        <v>923</v>
      </c>
      <c r="D1698" s="110" t="s">
        <v>32</v>
      </c>
      <c r="F1698" s="117">
        <v>12.75</v>
      </c>
    </row>
    <row r="1699" spans="2:6" x14ac:dyDescent="0.3">
      <c r="B1699" s="112">
        <v>43849</v>
      </c>
      <c r="C1699" s="116" t="s">
        <v>8</v>
      </c>
      <c r="D1699" s="110" t="s">
        <v>32</v>
      </c>
      <c r="F1699" s="117">
        <v>12.16</v>
      </c>
    </row>
    <row r="1700" spans="2:6" x14ac:dyDescent="0.3">
      <c r="B1700" s="112">
        <v>43849</v>
      </c>
      <c r="C1700" s="116" t="s">
        <v>21</v>
      </c>
      <c r="D1700" s="110" t="s">
        <v>32</v>
      </c>
      <c r="F1700" s="117">
        <v>11.55</v>
      </c>
    </row>
    <row r="1701" spans="2:6" x14ac:dyDescent="0.3">
      <c r="B1701" s="112">
        <v>43849</v>
      </c>
      <c r="C1701" s="116" t="s">
        <v>505</v>
      </c>
      <c r="D1701" s="110" t="s">
        <v>32</v>
      </c>
      <c r="F1701" s="117">
        <v>30.14</v>
      </c>
    </row>
    <row r="1702" spans="2:6" x14ac:dyDescent="0.3">
      <c r="B1702" s="112">
        <v>43850</v>
      </c>
      <c r="C1702" s="116" t="s">
        <v>505</v>
      </c>
      <c r="D1702" s="110" t="s">
        <v>32</v>
      </c>
      <c r="F1702" s="117">
        <v>11.65</v>
      </c>
    </row>
    <row r="1703" spans="2:6" x14ac:dyDescent="0.3">
      <c r="B1703" s="112">
        <v>43850</v>
      </c>
      <c r="C1703" s="116" t="s">
        <v>40</v>
      </c>
      <c r="D1703" s="110" t="s">
        <v>32</v>
      </c>
      <c r="F1703" s="117">
        <v>23.44</v>
      </c>
    </row>
    <row r="1704" spans="2:6" x14ac:dyDescent="0.3">
      <c r="B1704" s="112">
        <v>43851</v>
      </c>
      <c r="C1704" s="116" t="s">
        <v>505</v>
      </c>
      <c r="D1704" s="110" t="s">
        <v>32</v>
      </c>
      <c r="F1704" s="117">
        <v>8.3800000000000008</v>
      </c>
    </row>
    <row r="1705" spans="2:6" x14ac:dyDescent="0.3">
      <c r="B1705" s="112">
        <v>43851</v>
      </c>
      <c r="C1705" s="116" t="s">
        <v>83</v>
      </c>
      <c r="D1705" s="110" t="s">
        <v>32</v>
      </c>
      <c r="F1705" s="117">
        <v>20</v>
      </c>
    </row>
    <row r="1706" spans="2:6" x14ac:dyDescent="0.3">
      <c r="B1706" s="112">
        <v>43851</v>
      </c>
      <c r="C1706" s="116" t="s">
        <v>7</v>
      </c>
      <c r="D1706" s="110" t="s">
        <v>32</v>
      </c>
      <c r="F1706" s="117">
        <v>9.2100000000000009</v>
      </c>
    </row>
    <row r="1707" spans="2:6" x14ac:dyDescent="0.3">
      <c r="B1707" s="112">
        <v>43851</v>
      </c>
      <c r="C1707" s="116" t="s">
        <v>505</v>
      </c>
      <c r="F1707" s="117">
        <v>11.65</v>
      </c>
    </row>
    <row r="1708" spans="2:6" x14ac:dyDescent="0.3">
      <c r="B1708" s="112">
        <v>43851</v>
      </c>
      <c r="C1708" s="116" t="s">
        <v>505</v>
      </c>
      <c r="F1708" s="117">
        <v>2.1800000000000002</v>
      </c>
    </row>
    <row r="1709" spans="2:6" x14ac:dyDescent="0.3">
      <c r="B1709" s="112">
        <v>43851</v>
      </c>
      <c r="C1709" s="116" t="s">
        <v>903</v>
      </c>
      <c r="D1709" s="110" t="s">
        <v>32</v>
      </c>
      <c r="F1709" s="117">
        <v>9.99</v>
      </c>
    </row>
  </sheetData>
  <autoFilter ref="A1:J1709" xr:uid="{2F1A0E85-4A05-453C-AAA7-95C6BAF49704}"/>
  <sortState xmlns:xlrd2="http://schemas.microsoft.com/office/spreadsheetml/2017/richdata2" ref="A2:G1722">
    <sortCondition ref="B2:B1722"/>
  </sortState>
  <conditionalFormatting sqref="D2:D1625">
    <cfRule type="expression" dxfId="3" priority="2">
      <formula>ISBLANK(D2)</formula>
    </cfRule>
  </conditionalFormatting>
  <conditionalFormatting sqref="D1627:D1670">
    <cfRule type="expression" dxfId="2" priority="89">
      <formula>ISBLANK(D1627)</formula>
    </cfRule>
  </conditionalFormatting>
  <conditionalFormatting sqref="F2:F9999">
    <cfRule type="expression" dxfId="1" priority="5280" stopIfTrue="1">
      <formula>#REF!=""</formula>
    </cfRule>
    <cfRule type="expression" dxfId="0" priority="5281">
      <formula>COUNTIF(#REF!,#REF!)&gt;1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1">
    <tabColor theme="5" tint="0.39997558519241921"/>
  </sheetPr>
  <dimension ref="A1:Y26"/>
  <sheetViews>
    <sheetView zoomScale="90" zoomScaleNormal="90" workbookViewId="0">
      <pane xSplit="1" topLeftCell="B1" activePane="topRight" state="frozen"/>
      <selection pane="topRight" activeCell="I18" sqref="I18"/>
    </sheetView>
  </sheetViews>
  <sheetFormatPr defaultColWidth="9.109375" defaultRowHeight="13.2" x14ac:dyDescent="0.3"/>
  <cols>
    <col min="1" max="1" width="23.6640625" style="179" customWidth="1"/>
    <col min="2" max="2" width="6.6640625" style="178" customWidth="1"/>
    <col min="3" max="3" width="5.88671875" style="178" customWidth="1"/>
    <col min="4" max="4" width="8.33203125" style="201" customWidth="1"/>
    <col min="5" max="5" width="5.5546875" style="178" customWidth="1"/>
    <col min="6" max="6" width="9.88671875" style="308" customWidth="1"/>
    <col min="7" max="7" width="12" style="179" customWidth="1"/>
    <col min="8" max="8" width="11.6640625" style="179" customWidth="1"/>
    <col min="9" max="9" width="9.88671875" style="308" customWidth="1"/>
    <col min="10" max="12" width="10.5546875" style="179" bestFit="1" customWidth="1"/>
    <col min="13" max="13" width="9.5546875" style="308" bestFit="1" customWidth="1"/>
    <col min="14" max="15" width="9.5546875" style="179" bestFit="1" customWidth="1"/>
    <col min="16" max="16" width="10.5546875" style="308" bestFit="1" customWidth="1"/>
    <col min="17" max="18" width="10.5546875" style="179" bestFit="1" customWidth="1"/>
    <col min="19" max="19" width="9.5546875" style="308" bestFit="1" customWidth="1"/>
    <col min="20" max="21" width="10.5546875" style="179" bestFit="1" customWidth="1"/>
    <col min="22" max="22" width="9.5546875" style="308" bestFit="1" customWidth="1"/>
    <col min="23" max="24" width="10.5546875" style="179" bestFit="1" customWidth="1"/>
    <col min="25" max="25" width="9.109375" style="308"/>
    <col min="26" max="16384" width="9.109375" style="179"/>
  </cols>
  <sheetData>
    <row r="1" spans="1:25" s="310" customFormat="1" ht="31.8" customHeight="1" x14ac:dyDescent="0.3">
      <c r="A1" s="311" t="s">
        <v>987</v>
      </c>
      <c r="B1" s="312" t="s">
        <v>176</v>
      </c>
      <c r="C1" s="312" t="s">
        <v>177</v>
      </c>
      <c r="D1" s="313" t="s">
        <v>175</v>
      </c>
      <c r="E1" s="312" t="s">
        <v>178</v>
      </c>
      <c r="F1" s="316">
        <v>45477</v>
      </c>
      <c r="G1" s="314">
        <v>45490</v>
      </c>
      <c r="H1" s="315">
        <v>45491</v>
      </c>
      <c r="I1" s="316">
        <v>45505</v>
      </c>
      <c r="J1" s="315">
        <v>45519</v>
      </c>
      <c r="K1" s="314">
        <v>45525</v>
      </c>
      <c r="L1" s="315">
        <v>45533</v>
      </c>
      <c r="M1" s="316">
        <v>45547</v>
      </c>
      <c r="N1" s="314">
        <v>45553</v>
      </c>
      <c r="O1" s="315">
        <v>45561</v>
      </c>
      <c r="P1" s="316">
        <v>45575</v>
      </c>
      <c r="Q1" s="314">
        <v>45581</v>
      </c>
      <c r="R1" s="315">
        <v>45589</v>
      </c>
      <c r="S1" s="316">
        <v>45603</v>
      </c>
      <c r="T1" s="314">
        <v>45616</v>
      </c>
      <c r="U1" s="315">
        <v>45617</v>
      </c>
      <c r="V1" s="316">
        <v>45631</v>
      </c>
      <c r="W1" s="314">
        <v>45644</v>
      </c>
      <c r="X1" s="315">
        <v>45645</v>
      </c>
      <c r="Y1" s="309"/>
    </row>
    <row r="2" spans="1:25" ht="19.8" customHeight="1" x14ac:dyDescent="0.3">
      <c r="A2" s="179" t="s">
        <v>967</v>
      </c>
      <c r="B2" s="178" t="s">
        <v>194</v>
      </c>
      <c r="D2" s="117">
        <v>1</v>
      </c>
      <c r="E2" s="317" t="s">
        <v>181</v>
      </c>
    </row>
    <row r="3" spans="1:25" ht="20.100000000000001" customHeight="1" x14ac:dyDescent="0.3">
      <c r="A3" s="179" t="s">
        <v>968</v>
      </c>
      <c r="B3" s="178" t="s">
        <v>200</v>
      </c>
      <c r="D3" s="117">
        <v>1</v>
      </c>
      <c r="E3" s="317" t="s">
        <v>181</v>
      </c>
    </row>
    <row r="4" spans="1:25" ht="20.100000000000001" customHeight="1" x14ac:dyDescent="0.3">
      <c r="A4" s="179" t="s">
        <v>969</v>
      </c>
      <c r="B4" s="178" t="s">
        <v>456</v>
      </c>
      <c r="D4" s="117">
        <v>1</v>
      </c>
      <c r="E4" s="317" t="s">
        <v>181</v>
      </c>
    </row>
    <row r="5" spans="1:25" ht="20.100000000000001" customHeight="1" x14ac:dyDescent="0.3">
      <c r="A5" s="179" t="s">
        <v>970</v>
      </c>
      <c r="B5" s="178" t="s">
        <v>277</v>
      </c>
      <c r="D5" s="117">
        <v>1</v>
      </c>
      <c r="E5" s="317" t="s">
        <v>181</v>
      </c>
    </row>
    <row r="6" spans="1:25" ht="20.100000000000001" customHeight="1" x14ac:dyDescent="0.3">
      <c r="A6" s="179" t="s">
        <v>971</v>
      </c>
      <c r="B6" s="178" t="s">
        <v>282</v>
      </c>
      <c r="D6" s="117">
        <v>1</v>
      </c>
      <c r="E6" s="318" t="s">
        <v>180</v>
      </c>
    </row>
    <row r="7" spans="1:25" ht="20.100000000000001" customHeight="1" x14ac:dyDescent="0.3">
      <c r="A7" s="179" t="s">
        <v>972</v>
      </c>
      <c r="B7" s="178" t="s">
        <v>190</v>
      </c>
      <c r="D7" s="117">
        <v>1</v>
      </c>
      <c r="E7" s="318" t="s">
        <v>180</v>
      </c>
    </row>
    <row r="8" spans="1:25" ht="20.100000000000001" customHeight="1" x14ac:dyDescent="0.3">
      <c r="A8" s="179" t="s">
        <v>973</v>
      </c>
      <c r="D8" s="117">
        <v>1</v>
      </c>
      <c r="E8" s="318" t="s">
        <v>180</v>
      </c>
    </row>
    <row r="9" spans="1:25" ht="20.100000000000001" customHeight="1" x14ac:dyDescent="0.3">
      <c r="A9" s="179" t="s">
        <v>974</v>
      </c>
      <c r="B9" s="178" t="s">
        <v>278</v>
      </c>
      <c r="D9" s="117">
        <v>1</v>
      </c>
      <c r="E9" s="318" t="s">
        <v>180</v>
      </c>
    </row>
    <row r="10" spans="1:25" ht="20.100000000000001" customHeight="1" x14ac:dyDescent="0.3">
      <c r="A10" s="179" t="s">
        <v>975</v>
      </c>
      <c r="B10" s="273" t="s">
        <v>281</v>
      </c>
      <c r="D10" s="117">
        <v>1</v>
      </c>
      <c r="E10" s="318" t="s">
        <v>180</v>
      </c>
    </row>
    <row r="11" spans="1:25" ht="20.100000000000001" customHeight="1" x14ac:dyDescent="0.3">
      <c r="A11" s="179" t="s">
        <v>976</v>
      </c>
      <c r="B11" s="178" t="s">
        <v>188</v>
      </c>
      <c r="C11" s="178" t="s">
        <v>280</v>
      </c>
      <c r="D11" s="117">
        <v>1</v>
      </c>
      <c r="E11" s="317" t="s">
        <v>181</v>
      </c>
    </row>
    <row r="12" spans="1:25" ht="20.100000000000001" customHeight="1" x14ac:dyDescent="0.3">
      <c r="A12" s="179" t="s">
        <v>977</v>
      </c>
      <c r="D12" s="117">
        <v>1</v>
      </c>
      <c r="E12" s="318" t="s">
        <v>180</v>
      </c>
    </row>
    <row r="13" spans="1:25" ht="20.100000000000001" customHeight="1" x14ac:dyDescent="0.3">
      <c r="A13" s="179" t="s">
        <v>978</v>
      </c>
      <c r="D13" s="117">
        <v>1</v>
      </c>
      <c r="E13" s="318" t="s">
        <v>180</v>
      </c>
    </row>
    <row r="14" spans="1:25" ht="20.100000000000001" customHeight="1" x14ac:dyDescent="0.3">
      <c r="A14" s="179" t="s">
        <v>979</v>
      </c>
      <c r="B14" s="178" t="s">
        <v>184</v>
      </c>
      <c r="D14" s="117">
        <v>1</v>
      </c>
      <c r="E14" s="317" t="s">
        <v>181</v>
      </c>
    </row>
    <row r="15" spans="1:25" ht="20.100000000000001" customHeight="1" x14ac:dyDescent="0.3">
      <c r="A15" s="179" t="s">
        <v>980</v>
      </c>
      <c r="B15" s="178" t="s">
        <v>276</v>
      </c>
      <c r="D15" s="117">
        <v>1</v>
      </c>
      <c r="E15" s="317" t="s">
        <v>181</v>
      </c>
    </row>
    <row r="16" spans="1:25" ht="20.100000000000001" customHeight="1" x14ac:dyDescent="0.3">
      <c r="A16" s="179" t="s">
        <v>981</v>
      </c>
      <c r="B16" s="178" t="s">
        <v>279</v>
      </c>
      <c r="D16" s="117">
        <v>1</v>
      </c>
      <c r="E16" s="317" t="s">
        <v>181</v>
      </c>
      <c r="F16" s="319"/>
    </row>
    <row r="17" spans="1:12" ht="20.100000000000001" customHeight="1" x14ac:dyDescent="0.3">
      <c r="A17" s="179" t="s">
        <v>982</v>
      </c>
      <c r="B17" s="178" t="s">
        <v>455</v>
      </c>
      <c r="D17" s="117">
        <v>1</v>
      </c>
      <c r="E17" s="317" t="s">
        <v>181</v>
      </c>
    </row>
    <row r="18" spans="1:12" ht="20.100000000000001" customHeight="1" x14ac:dyDescent="0.3">
      <c r="A18" s="179" t="s">
        <v>983</v>
      </c>
      <c r="B18" s="178" t="s">
        <v>184</v>
      </c>
      <c r="D18" s="117">
        <v>1</v>
      </c>
      <c r="E18" s="317" t="s">
        <v>181</v>
      </c>
    </row>
    <row r="19" spans="1:12" ht="20.100000000000001" customHeight="1" x14ac:dyDescent="0.3">
      <c r="A19" s="179" t="s">
        <v>984</v>
      </c>
      <c r="D19" s="117">
        <v>1</v>
      </c>
      <c r="E19" s="317" t="s">
        <v>181</v>
      </c>
    </row>
    <row r="20" spans="1:12" ht="20.100000000000001" customHeight="1" x14ac:dyDescent="0.3">
      <c r="A20" s="179" t="s">
        <v>963</v>
      </c>
      <c r="B20" s="178" t="s">
        <v>194</v>
      </c>
      <c r="D20" s="117">
        <v>1</v>
      </c>
      <c r="E20" s="318" t="s">
        <v>180</v>
      </c>
    </row>
    <row r="21" spans="1:12" ht="20.100000000000001" customHeight="1" x14ac:dyDescent="0.3">
      <c r="A21" s="179" t="s">
        <v>985</v>
      </c>
      <c r="D21" s="117">
        <v>1</v>
      </c>
      <c r="E21" s="318" t="s">
        <v>34</v>
      </c>
    </row>
    <row r="22" spans="1:12" ht="20.100000000000001" customHeight="1" x14ac:dyDescent="0.3">
      <c r="A22" s="179" t="s">
        <v>986</v>
      </c>
      <c r="D22" s="117">
        <v>1</v>
      </c>
      <c r="E22" s="318" t="s">
        <v>34</v>
      </c>
    </row>
    <row r="23" spans="1:12" ht="20.100000000000001" customHeight="1" x14ac:dyDescent="0.3">
      <c r="F23" s="308">
        <f>SUM(F2:F22)</f>
        <v>0</v>
      </c>
      <c r="G23" s="308">
        <f t="shared" ref="G23:L23" si="0">SUM(G2:G22)</f>
        <v>0</v>
      </c>
      <c r="H23" s="308">
        <f t="shared" si="0"/>
        <v>0</v>
      </c>
      <c r="I23" s="308">
        <f t="shared" si="0"/>
        <v>0</v>
      </c>
      <c r="J23" s="308">
        <f t="shared" si="0"/>
        <v>0</v>
      </c>
      <c r="K23" s="308">
        <f t="shared" si="0"/>
        <v>0</v>
      </c>
      <c r="L23" s="308">
        <f t="shared" si="0"/>
        <v>0</v>
      </c>
    </row>
    <row r="24" spans="1:12" ht="20.100000000000001" customHeight="1" x14ac:dyDescent="0.3">
      <c r="B24" s="179"/>
      <c r="C24" s="179"/>
      <c r="E24" s="201" t="s">
        <v>508</v>
      </c>
      <c r="F24" s="308">
        <v>2595</v>
      </c>
      <c r="G24" s="179">
        <v>1015</v>
      </c>
      <c r="H24" s="179">
        <v>2595</v>
      </c>
    </row>
    <row r="25" spans="1:12" ht="20.100000000000001" customHeight="1" x14ac:dyDescent="0.3">
      <c r="C25" s="174"/>
      <c r="D25" s="204"/>
      <c r="E25" s="204" t="s">
        <v>252</v>
      </c>
    </row>
    <row r="26" spans="1:12" ht="20.100000000000001" customHeight="1" x14ac:dyDescent="0.3">
      <c r="D26" s="204"/>
      <c r="E26" s="204" t="s">
        <v>961</v>
      </c>
    </row>
  </sheetData>
  <phoneticPr fontId="38" type="noConversion"/>
  <pageMargins left="0.7" right="0.7" top="0.75" bottom="0.75" header="0.3" footer="0.3"/>
  <pageSetup orientation="portrait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5A9DA-6BBB-4FBD-8846-B50A6BAF7D3C}">
  <sheetPr>
    <tabColor theme="5" tint="0.39997558519241921"/>
  </sheetPr>
  <dimension ref="A1:AE23"/>
  <sheetViews>
    <sheetView workbookViewId="0">
      <selection sqref="A1:AE1048576"/>
    </sheetView>
  </sheetViews>
  <sheetFormatPr defaultRowHeight="14.4" x14ac:dyDescent="0.3"/>
  <cols>
    <col min="1" max="1" width="23.6640625" style="179" customWidth="1"/>
    <col min="2" max="2" width="6.6640625" style="178" customWidth="1"/>
    <col min="3" max="3" width="5.88671875" style="178" customWidth="1"/>
    <col min="4" max="4" width="8.33203125" style="178" customWidth="1"/>
    <col min="5" max="5" width="5.5546875" style="178" customWidth="1"/>
    <col min="6" max="10" width="9.109375" style="179" customWidth="1"/>
    <col min="11" max="11" width="8.33203125" style="179" customWidth="1"/>
    <col min="12" max="18" width="9.109375" style="179" customWidth="1"/>
    <col min="19" max="19" width="10.21875" style="179" customWidth="1"/>
    <col min="20" max="24" width="9.109375" style="179" customWidth="1"/>
    <col min="25" max="31" width="8.88671875" style="179"/>
  </cols>
  <sheetData>
    <row r="1" spans="1:31" ht="22.8" x14ac:dyDescent="0.3">
      <c r="A1" s="176">
        <v>2022</v>
      </c>
      <c r="B1" s="178" t="s">
        <v>176</v>
      </c>
      <c r="C1" s="178" t="s">
        <v>177</v>
      </c>
      <c r="E1" s="178" t="s">
        <v>178</v>
      </c>
      <c r="F1" s="352">
        <v>44927</v>
      </c>
      <c r="G1" s="353"/>
      <c r="H1" s="354"/>
      <c r="I1" s="352">
        <v>44958</v>
      </c>
      <c r="J1" s="353"/>
      <c r="K1" s="354"/>
      <c r="L1" s="352">
        <v>44986</v>
      </c>
      <c r="M1" s="353"/>
      <c r="N1" s="353"/>
      <c r="O1" s="354"/>
      <c r="P1" s="293">
        <v>45017</v>
      </c>
      <c r="Q1" s="294"/>
      <c r="R1" s="294"/>
      <c r="S1" s="293">
        <v>45047</v>
      </c>
      <c r="T1" s="300"/>
      <c r="U1" s="301"/>
      <c r="V1" s="293">
        <v>45078</v>
      </c>
      <c r="W1" s="300"/>
      <c r="X1" s="301"/>
      <c r="Y1" s="293">
        <v>45108</v>
      </c>
      <c r="Z1" s="300"/>
      <c r="AA1" s="301"/>
      <c r="AB1" s="293">
        <v>45139</v>
      </c>
      <c r="AC1" s="303"/>
      <c r="AD1" s="303"/>
      <c r="AE1" s="304"/>
    </row>
    <row r="2" spans="1:31" x14ac:dyDescent="0.3">
      <c r="A2" s="177"/>
      <c r="F2" s="180" t="s">
        <v>279</v>
      </c>
      <c r="G2" s="178" t="s">
        <v>190</v>
      </c>
      <c r="H2" s="181" t="s">
        <v>280</v>
      </c>
      <c r="I2" s="180" t="s">
        <v>281</v>
      </c>
      <c r="J2" s="178" t="s">
        <v>186</v>
      </c>
      <c r="K2" s="181" t="s">
        <v>179</v>
      </c>
      <c r="L2" s="180" t="s">
        <v>281</v>
      </c>
      <c r="M2" s="178" t="s">
        <v>186</v>
      </c>
      <c r="N2" s="178" t="s">
        <v>179</v>
      </c>
      <c r="O2" s="181" t="s">
        <v>282</v>
      </c>
      <c r="P2" s="180" t="s">
        <v>277</v>
      </c>
      <c r="Q2" s="178" t="s">
        <v>280</v>
      </c>
      <c r="R2" s="178" t="s">
        <v>504</v>
      </c>
      <c r="S2" s="180">
        <v>11</v>
      </c>
      <c r="T2" s="178">
        <v>17</v>
      </c>
      <c r="U2" s="181">
        <v>25</v>
      </c>
      <c r="V2" s="180">
        <v>8</v>
      </c>
      <c r="W2" s="178">
        <v>21</v>
      </c>
      <c r="X2" s="181">
        <v>22</v>
      </c>
      <c r="Y2" s="180">
        <v>6</v>
      </c>
      <c r="Z2" s="178">
        <v>19</v>
      </c>
      <c r="AA2" s="181">
        <v>20</v>
      </c>
      <c r="AB2" s="285">
        <v>3</v>
      </c>
      <c r="AC2" s="179">
        <v>16</v>
      </c>
      <c r="AD2" s="179">
        <v>17</v>
      </c>
      <c r="AE2" s="286">
        <v>31</v>
      </c>
    </row>
    <row r="3" spans="1:31" x14ac:dyDescent="0.3">
      <c r="A3" s="179" t="s">
        <v>945</v>
      </c>
      <c r="B3" s="178" t="s">
        <v>194</v>
      </c>
      <c r="D3" s="117">
        <v>619.57000000000005</v>
      </c>
      <c r="E3" s="178" t="s">
        <v>181</v>
      </c>
      <c r="F3" s="88"/>
      <c r="G3" s="174"/>
      <c r="H3" s="185"/>
      <c r="I3" s="88"/>
      <c r="J3" s="174"/>
      <c r="K3" s="185"/>
      <c r="L3" s="88"/>
      <c r="M3" s="174"/>
      <c r="N3" s="92">
        <v>619.57000000000005</v>
      </c>
      <c r="O3" s="183"/>
      <c r="P3" s="192">
        <v>619.57000000000005</v>
      </c>
      <c r="Q3" s="178"/>
      <c r="R3" s="178"/>
      <c r="S3" s="180"/>
      <c r="T3" s="198">
        <v>619.57000000000005</v>
      </c>
      <c r="U3" s="181"/>
      <c r="V3" s="180"/>
      <c r="W3" s="198">
        <v>619.57000000000005</v>
      </c>
      <c r="X3" s="181"/>
      <c r="Y3" s="180"/>
      <c r="Z3" s="198">
        <v>619.57000000000005</v>
      </c>
      <c r="AA3" s="181"/>
      <c r="AB3" s="285"/>
      <c r="AC3" s="306">
        <v>619.57000000000005</v>
      </c>
      <c r="AE3" s="286"/>
    </row>
    <row r="4" spans="1:31" x14ac:dyDescent="0.3">
      <c r="A4" s="179" t="s">
        <v>945</v>
      </c>
      <c r="B4" s="178" t="s">
        <v>200</v>
      </c>
      <c r="D4" s="178">
        <v>518.65</v>
      </c>
      <c r="E4" s="178" t="s">
        <v>181</v>
      </c>
      <c r="F4" s="88"/>
      <c r="G4" s="174"/>
      <c r="H4" s="185">
        <v>518.65</v>
      </c>
      <c r="I4" s="88"/>
      <c r="J4" s="174"/>
      <c r="K4" s="185">
        <v>518.65</v>
      </c>
      <c r="L4" s="88"/>
      <c r="M4" s="174"/>
      <c r="N4" s="174"/>
      <c r="O4" s="185">
        <v>518.65</v>
      </c>
      <c r="P4" s="180"/>
      <c r="Q4" s="178"/>
      <c r="R4" s="198">
        <v>518.65</v>
      </c>
      <c r="S4" s="180"/>
      <c r="T4" s="178"/>
      <c r="U4" s="191">
        <v>518.65</v>
      </c>
      <c r="V4" s="180"/>
      <c r="W4" s="178"/>
      <c r="X4" s="191">
        <v>518.65</v>
      </c>
      <c r="Y4" s="180"/>
      <c r="Z4" s="178"/>
      <c r="AA4" s="181"/>
      <c r="AB4" s="305">
        <v>518.65</v>
      </c>
      <c r="AE4" s="286"/>
    </row>
    <row r="5" spans="1:31" x14ac:dyDescent="0.3">
      <c r="A5" s="179" t="s">
        <v>939</v>
      </c>
      <c r="B5" s="178" t="s">
        <v>456</v>
      </c>
      <c r="D5" s="178">
        <v>97.01</v>
      </c>
      <c r="E5" s="178" t="s">
        <v>181</v>
      </c>
      <c r="F5" s="88"/>
      <c r="G5" s="174"/>
      <c r="H5" s="183"/>
      <c r="I5" s="88"/>
      <c r="J5" s="174"/>
      <c r="K5" s="183"/>
      <c r="L5" s="88"/>
      <c r="M5" s="174"/>
      <c r="N5" s="174"/>
      <c r="O5" s="185">
        <v>96.83</v>
      </c>
      <c r="P5" s="180"/>
      <c r="Q5" s="178"/>
      <c r="R5" s="198">
        <v>96.83</v>
      </c>
      <c r="S5" s="180"/>
      <c r="T5" s="178"/>
      <c r="U5" s="191">
        <v>96.83</v>
      </c>
      <c r="V5" s="180"/>
      <c r="W5" s="178"/>
      <c r="X5" s="191" t="s">
        <v>960</v>
      </c>
      <c r="Y5" s="180"/>
      <c r="Z5" s="178"/>
      <c r="AA5" s="191">
        <v>96.83</v>
      </c>
      <c r="AB5" s="285"/>
      <c r="AE5" s="307">
        <v>96.83</v>
      </c>
    </row>
    <row r="6" spans="1:31" x14ac:dyDescent="0.3">
      <c r="A6" s="179" t="s">
        <v>42</v>
      </c>
      <c r="B6" s="178" t="s">
        <v>277</v>
      </c>
      <c r="D6" s="178">
        <v>263</v>
      </c>
      <c r="E6" s="178" t="s">
        <v>181</v>
      </c>
      <c r="F6" s="122">
        <v>207.33</v>
      </c>
      <c r="G6" s="174"/>
      <c r="H6" s="183"/>
      <c r="I6" s="122">
        <v>250.78</v>
      </c>
      <c r="J6" s="174"/>
      <c r="K6" s="183"/>
      <c r="L6" s="122">
        <v>299.45999999999998</v>
      </c>
      <c r="M6" s="174"/>
      <c r="N6" s="174"/>
      <c r="O6" s="183"/>
      <c r="P6" s="192">
        <v>246.61</v>
      </c>
      <c r="Q6" s="178"/>
      <c r="R6" s="178"/>
      <c r="S6" s="192">
        <v>246</v>
      </c>
      <c r="T6" s="178"/>
      <c r="U6" s="181"/>
      <c r="V6" s="192">
        <v>228.23</v>
      </c>
      <c r="W6" s="178"/>
      <c r="X6" s="181"/>
      <c r="Y6" s="192">
        <v>228.23</v>
      </c>
      <c r="Z6" s="178"/>
      <c r="AA6" s="181"/>
      <c r="AB6" s="285"/>
      <c r="AD6" s="306">
        <v>228.31</v>
      </c>
      <c r="AE6" s="286"/>
    </row>
    <row r="7" spans="1:31" x14ac:dyDescent="0.3">
      <c r="A7" s="179" t="s">
        <v>321</v>
      </c>
      <c r="B7" s="178" t="s">
        <v>282</v>
      </c>
      <c r="D7" s="178">
        <v>212</v>
      </c>
      <c r="E7" s="178" t="s">
        <v>180</v>
      </c>
      <c r="F7" s="122">
        <v>240.5</v>
      </c>
      <c r="G7" s="174"/>
      <c r="H7" s="183"/>
      <c r="I7" s="122">
        <v>256.16000000000003</v>
      </c>
      <c r="J7" s="174"/>
      <c r="K7" s="183"/>
      <c r="L7" s="122">
        <v>252.18</v>
      </c>
      <c r="M7" s="174"/>
      <c r="N7" s="174"/>
      <c r="O7" s="183"/>
      <c r="P7" s="192">
        <v>252.18</v>
      </c>
      <c r="Q7" s="178"/>
      <c r="R7" s="178"/>
      <c r="S7" s="192">
        <v>252.02</v>
      </c>
      <c r="T7" s="178"/>
      <c r="U7" s="181"/>
      <c r="V7" s="192">
        <v>256.01</v>
      </c>
      <c r="W7" s="178"/>
      <c r="X7" s="181"/>
      <c r="Y7" s="192">
        <v>332.01</v>
      </c>
      <c r="Z7" s="178"/>
      <c r="AA7" s="181"/>
      <c r="AB7" s="285"/>
      <c r="AD7" s="306">
        <v>250.55</v>
      </c>
      <c r="AE7" s="286"/>
    </row>
    <row r="8" spans="1:31" x14ac:dyDescent="0.3">
      <c r="A8" s="179" t="s">
        <v>86</v>
      </c>
      <c r="B8" s="178" t="s">
        <v>190</v>
      </c>
      <c r="E8" s="178" t="s">
        <v>180</v>
      </c>
      <c r="F8" s="122">
        <v>213.01</v>
      </c>
      <c r="G8" s="174"/>
      <c r="H8" s="183"/>
      <c r="I8" s="122">
        <v>230.86</v>
      </c>
      <c r="J8" s="174"/>
      <c r="K8" s="183"/>
      <c r="L8" s="122">
        <v>179.76</v>
      </c>
      <c r="M8" s="174"/>
      <c r="N8" s="174"/>
      <c r="O8" s="183"/>
      <c r="P8" s="192">
        <v>171.18</v>
      </c>
      <c r="Q8" s="178"/>
      <c r="R8" s="178"/>
      <c r="S8" s="192">
        <v>194.89</v>
      </c>
      <c r="T8" s="178"/>
      <c r="U8" s="181"/>
      <c r="V8" s="192">
        <v>159.91</v>
      </c>
      <c r="W8" s="178"/>
      <c r="X8" s="181"/>
      <c r="Y8" s="180"/>
      <c r="Z8" s="198">
        <v>240.82</v>
      </c>
      <c r="AA8" s="181"/>
      <c r="AB8" s="285"/>
      <c r="AD8" s="306">
        <v>296.24</v>
      </c>
      <c r="AE8" s="286"/>
    </row>
    <row r="9" spans="1:31" x14ac:dyDescent="0.3">
      <c r="A9" s="189" t="s">
        <v>54</v>
      </c>
      <c r="B9" s="178" t="s">
        <v>278</v>
      </c>
      <c r="D9" s="178">
        <v>1100</v>
      </c>
      <c r="E9" s="178" t="s">
        <v>180</v>
      </c>
      <c r="F9" s="88"/>
      <c r="G9" s="174"/>
      <c r="H9" s="183"/>
      <c r="I9" s="88"/>
      <c r="J9" s="174"/>
      <c r="K9" s="183"/>
      <c r="L9" s="88"/>
      <c r="M9" s="174"/>
      <c r="N9" s="174"/>
      <c r="O9" s="183"/>
      <c r="P9" s="180"/>
      <c r="Q9" s="178"/>
      <c r="R9" s="178"/>
      <c r="S9" s="180"/>
      <c r="T9" s="178"/>
      <c r="U9" s="181"/>
      <c r="V9" s="180"/>
      <c r="W9" s="178"/>
      <c r="X9" s="181"/>
      <c r="Y9" s="180"/>
      <c r="Z9" s="178"/>
      <c r="AA9" s="181"/>
      <c r="AB9" s="285"/>
      <c r="AE9" s="286"/>
    </row>
    <row r="10" spans="1:31" x14ac:dyDescent="0.3">
      <c r="A10" s="179" t="s">
        <v>854</v>
      </c>
      <c r="B10" s="273" t="s">
        <v>281</v>
      </c>
      <c r="C10" s="178">
        <v>1561</v>
      </c>
      <c r="D10" s="178">
        <v>0</v>
      </c>
      <c r="E10" s="178" t="s">
        <v>180</v>
      </c>
      <c r="F10" s="88"/>
      <c r="G10" s="174"/>
      <c r="H10" s="183"/>
      <c r="I10" s="122">
        <v>50</v>
      </c>
      <c r="J10" s="174"/>
      <c r="K10" s="185">
        <v>200</v>
      </c>
      <c r="L10" s="88"/>
      <c r="M10" s="174"/>
      <c r="N10" s="174"/>
      <c r="O10" s="185">
        <v>75</v>
      </c>
      <c r="P10" s="180"/>
      <c r="Q10" s="178"/>
      <c r="R10" s="198">
        <v>100</v>
      </c>
      <c r="S10" s="180"/>
      <c r="T10" s="178"/>
      <c r="U10" s="191">
        <v>100</v>
      </c>
      <c r="V10" s="180"/>
      <c r="W10" s="178"/>
      <c r="X10" s="191">
        <v>100</v>
      </c>
      <c r="Y10" s="180"/>
      <c r="Z10" s="178"/>
      <c r="AA10" s="181"/>
      <c r="AB10" s="305">
        <v>100</v>
      </c>
      <c r="AE10" s="307">
        <v>150</v>
      </c>
    </row>
    <row r="11" spans="1:31" x14ac:dyDescent="0.3">
      <c r="A11" s="179" t="s">
        <v>853</v>
      </c>
      <c r="B11" s="178" t="s">
        <v>188</v>
      </c>
      <c r="C11" s="178" t="s">
        <v>280</v>
      </c>
      <c r="D11" s="178">
        <v>1224</v>
      </c>
      <c r="E11" s="178" t="s">
        <v>181</v>
      </c>
      <c r="F11" s="88"/>
      <c r="G11" s="174"/>
      <c r="H11" s="185">
        <v>1193.78</v>
      </c>
      <c r="I11" s="88"/>
      <c r="J11" s="174"/>
      <c r="K11" s="185">
        <v>1193.78</v>
      </c>
      <c r="L11" s="88"/>
      <c r="M11" s="174"/>
      <c r="N11" s="174"/>
      <c r="O11" s="185">
        <v>1227.83</v>
      </c>
      <c r="P11" s="180"/>
      <c r="Q11" s="178"/>
      <c r="R11" s="198">
        <v>1227.83</v>
      </c>
      <c r="S11" s="180"/>
      <c r="T11" s="178"/>
      <c r="U11" s="191">
        <v>1227.83</v>
      </c>
      <c r="V11" s="180"/>
      <c r="W11" s="178"/>
      <c r="X11" s="191">
        <v>1227.83</v>
      </c>
      <c r="Y11" s="180"/>
      <c r="Z11" s="178"/>
      <c r="AA11" s="191">
        <v>1227.83</v>
      </c>
      <c r="AB11" s="285"/>
      <c r="AE11" s="307">
        <v>1227.83</v>
      </c>
    </row>
    <row r="12" spans="1:31" x14ac:dyDescent="0.3">
      <c r="A12" s="179" t="s">
        <v>543</v>
      </c>
      <c r="F12" s="88"/>
      <c r="G12" s="174"/>
      <c r="H12" s="183"/>
      <c r="I12" s="88"/>
      <c r="J12" s="92">
        <v>936</v>
      </c>
      <c r="K12" s="183"/>
      <c r="L12" s="88"/>
      <c r="M12" s="174"/>
      <c r="N12" s="174"/>
      <c r="O12" s="183"/>
      <c r="P12" s="180"/>
      <c r="Q12" s="178"/>
      <c r="R12" s="178"/>
      <c r="S12" s="180"/>
      <c r="T12" s="178"/>
      <c r="U12" s="181"/>
      <c r="V12" s="180"/>
      <c r="W12" s="178"/>
      <c r="X12" s="181"/>
      <c r="Y12" s="180"/>
      <c r="Z12" s="178"/>
      <c r="AA12" s="181"/>
      <c r="AB12" s="285"/>
      <c r="AE12" s="286"/>
    </row>
    <row r="13" spans="1:31" ht="15" thickBot="1" x14ac:dyDescent="0.35">
      <c r="A13" s="179" t="s">
        <v>957</v>
      </c>
      <c r="E13" s="178" t="s">
        <v>180</v>
      </c>
      <c r="F13" s="195"/>
      <c r="G13" s="196">
        <v>771.92</v>
      </c>
      <c r="H13" s="197"/>
      <c r="I13" s="195"/>
      <c r="J13" s="199"/>
      <c r="K13" s="197"/>
      <c r="L13" s="195"/>
      <c r="M13" s="196">
        <v>1010</v>
      </c>
      <c r="N13" s="199"/>
      <c r="O13" s="197"/>
      <c r="P13" s="225"/>
      <c r="Q13" s="302">
        <v>872.75</v>
      </c>
      <c r="R13" s="295"/>
      <c r="S13" s="225"/>
      <c r="T13" s="295"/>
      <c r="U13" s="296"/>
      <c r="V13" s="225"/>
      <c r="W13" s="295"/>
      <c r="X13" s="296"/>
      <c r="Y13" s="225"/>
      <c r="Z13" s="295"/>
      <c r="AA13" s="296"/>
      <c r="AB13" s="285"/>
      <c r="AE13" s="286"/>
    </row>
    <row r="14" spans="1:31" ht="15" thickBot="1" x14ac:dyDescent="0.35">
      <c r="A14" s="179" t="s">
        <v>962</v>
      </c>
      <c r="B14" s="178" t="s">
        <v>276</v>
      </c>
      <c r="D14" s="178">
        <v>14.99</v>
      </c>
      <c r="E14" s="178" t="s">
        <v>181</v>
      </c>
      <c r="F14" s="199"/>
      <c r="G14" s="199"/>
      <c r="H14" s="197"/>
      <c r="I14" s="199"/>
      <c r="J14" s="199"/>
      <c r="K14" s="197"/>
      <c r="L14" s="199"/>
      <c r="M14" s="199"/>
      <c r="N14" s="199"/>
      <c r="O14" s="197"/>
      <c r="P14" s="225"/>
      <c r="Q14" s="295"/>
      <c r="R14" s="295"/>
      <c r="S14" s="225"/>
      <c r="T14" s="295"/>
      <c r="U14" s="296"/>
      <c r="V14" s="225"/>
      <c r="W14" s="295"/>
      <c r="X14" s="296"/>
      <c r="Y14" s="225"/>
      <c r="Z14" s="295"/>
      <c r="AA14" s="296"/>
      <c r="AB14" s="285"/>
      <c r="AE14" s="286"/>
    </row>
    <row r="15" spans="1:31" ht="15" thickBot="1" x14ac:dyDescent="0.35">
      <c r="A15" s="179" t="s">
        <v>950</v>
      </c>
      <c r="B15" s="178" t="s">
        <v>279</v>
      </c>
      <c r="D15" s="178">
        <v>9.9499999999999993</v>
      </c>
      <c r="E15" s="178" t="s">
        <v>181</v>
      </c>
      <c r="F15" s="199"/>
      <c r="G15" s="199"/>
      <c r="H15" s="197"/>
      <c r="I15" s="199"/>
      <c r="J15" s="199"/>
      <c r="K15" s="197"/>
      <c r="L15" s="199"/>
      <c r="M15" s="199"/>
      <c r="N15" s="199"/>
      <c r="O15" s="197"/>
      <c r="P15" s="225"/>
      <c r="Q15" s="295"/>
      <c r="R15" s="295"/>
      <c r="S15" s="225"/>
      <c r="T15" s="295"/>
      <c r="U15" s="296"/>
      <c r="V15" s="225"/>
      <c r="W15" s="295"/>
      <c r="X15" s="296"/>
      <c r="Y15" s="225"/>
      <c r="Z15" s="295"/>
      <c r="AA15" s="296"/>
      <c r="AB15" s="285"/>
      <c r="AE15" s="286"/>
    </row>
    <row r="16" spans="1:31" ht="15" thickBot="1" x14ac:dyDescent="0.35">
      <c r="A16" s="179" t="s">
        <v>949</v>
      </c>
      <c r="B16" s="178" t="s">
        <v>455</v>
      </c>
      <c r="D16" s="178">
        <v>9.99</v>
      </c>
      <c r="E16" s="178" t="s">
        <v>181</v>
      </c>
      <c r="F16" s="199"/>
      <c r="G16" s="199"/>
      <c r="H16" s="197"/>
      <c r="I16" s="199"/>
      <c r="J16" s="199"/>
      <c r="K16" s="197"/>
      <c r="L16" s="199"/>
      <c r="M16" s="199"/>
      <c r="N16" s="199"/>
      <c r="O16" s="197"/>
      <c r="P16" s="225"/>
      <c r="Q16" s="295"/>
      <c r="R16" s="295"/>
      <c r="S16" s="225"/>
      <c r="T16" s="295"/>
      <c r="U16" s="296"/>
      <c r="V16" s="225"/>
      <c r="W16" s="295"/>
      <c r="X16" s="296"/>
      <c r="Y16" s="225"/>
      <c r="Z16" s="295"/>
      <c r="AA16" s="296"/>
      <c r="AB16" s="285"/>
      <c r="AE16" s="286"/>
    </row>
    <row r="17" spans="1:31" ht="15" thickBot="1" x14ac:dyDescent="0.35">
      <c r="A17" s="179" t="s">
        <v>579</v>
      </c>
      <c r="B17" s="178" t="s">
        <v>184</v>
      </c>
      <c r="D17" s="178">
        <v>19.989999999999998</v>
      </c>
      <c r="F17" s="199"/>
      <c r="G17" s="199"/>
      <c r="H17" s="197"/>
      <c r="I17" s="199"/>
      <c r="J17" s="199"/>
      <c r="K17" s="197"/>
      <c r="L17" s="199"/>
      <c r="M17" s="199"/>
      <c r="N17" s="199"/>
      <c r="O17" s="197"/>
      <c r="P17" s="225"/>
      <c r="Q17" s="295"/>
      <c r="R17" s="295"/>
      <c r="S17" s="225"/>
      <c r="T17" s="295"/>
      <c r="U17" s="296"/>
      <c r="V17" s="225"/>
      <c r="W17" s="295"/>
      <c r="X17" s="296"/>
      <c r="Y17" s="225"/>
      <c r="Z17" s="295"/>
      <c r="AA17" s="296"/>
      <c r="AB17" s="285"/>
      <c r="AE17" s="286"/>
    </row>
    <row r="18" spans="1:31" ht="15" thickBot="1" x14ac:dyDescent="0.35">
      <c r="B18" s="179"/>
      <c r="C18" s="179"/>
      <c r="D18" s="201" t="s">
        <v>509</v>
      </c>
      <c r="F18" s="202">
        <f t="shared" ref="F18:M18" si="0">SUM(F3:F13)</f>
        <v>660.84</v>
      </c>
      <c r="G18" s="202">
        <f t="shared" si="0"/>
        <v>771.92</v>
      </c>
      <c r="H18" s="223">
        <f t="shared" si="0"/>
        <v>1712.4299999999998</v>
      </c>
      <c r="I18" s="202">
        <f t="shared" si="0"/>
        <v>787.80000000000007</v>
      </c>
      <c r="J18" s="202">
        <f t="shared" si="0"/>
        <v>936</v>
      </c>
      <c r="K18" s="223">
        <f t="shared" si="0"/>
        <v>1912.4299999999998</v>
      </c>
      <c r="L18" s="202">
        <f t="shared" si="0"/>
        <v>731.4</v>
      </c>
      <c r="M18" s="202">
        <f t="shared" si="0"/>
        <v>1010</v>
      </c>
      <c r="N18" s="202"/>
      <c r="O18" s="223">
        <f>SUM(O3:O13)</f>
        <v>1918.31</v>
      </c>
      <c r="P18" s="297">
        <f t="shared" ref="P18:AE18" si="1">SUM(P3:P13)</f>
        <v>1289.5400000000002</v>
      </c>
      <c r="Q18" s="298">
        <f t="shared" si="1"/>
        <v>872.75</v>
      </c>
      <c r="R18" s="299">
        <f t="shared" si="1"/>
        <v>1943.31</v>
      </c>
      <c r="S18" s="297">
        <f t="shared" si="1"/>
        <v>692.91</v>
      </c>
      <c r="T18" s="298">
        <f t="shared" si="1"/>
        <v>619.57000000000005</v>
      </c>
      <c r="U18" s="299">
        <f t="shared" si="1"/>
        <v>1943.31</v>
      </c>
      <c r="V18" s="297">
        <f t="shared" si="1"/>
        <v>644.15</v>
      </c>
      <c r="W18" s="298">
        <f t="shared" si="1"/>
        <v>619.57000000000005</v>
      </c>
      <c r="X18" s="299">
        <f t="shared" si="1"/>
        <v>1846.48</v>
      </c>
      <c r="Y18" s="297">
        <f t="shared" si="1"/>
        <v>560.24</v>
      </c>
      <c r="Z18" s="298">
        <f t="shared" si="1"/>
        <v>860.3900000000001</v>
      </c>
      <c r="AA18" s="299">
        <f t="shared" si="1"/>
        <v>1324.6599999999999</v>
      </c>
      <c r="AB18" s="297">
        <f t="shared" si="1"/>
        <v>618.65</v>
      </c>
      <c r="AC18" s="298">
        <f t="shared" si="1"/>
        <v>619.57000000000005</v>
      </c>
      <c r="AD18" s="298">
        <f t="shared" si="1"/>
        <v>775.1</v>
      </c>
      <c r="AE18" s="299">
        <f t="shared" si="1"/>
        <v>1474.6599999999999</v>
      </c>
    </row>
    <row r="19" spans="1:31" x14ac:dyDescent="0.3">
      <c r="C19" s="174"/>
      <c r="D19" s="204" t="s">
        <v>252</v>
      </c>
      <c r="E19" s="174"/>
      <c r="F19" s="170">
        <v>2454</v>
      </c>
      <c r="G19" s="244">
        <v>905</v>
      </c>
      <c r="H19" s="170">
        <v>2454</v>
      </c>
      <c r="I19" s="170">
        <v>2454</v>
      </c>
      <c r="J19" s="244">
        <v>905</v>
      </c>
      <c r="K19" s="170">
        <v>2454</v>
      </c>
      <c r="L19" s="170">
        <v>2488</v>
      </c>
      <c r="M19" s="244">
        <v>984</v>
      </c>
      <c r="N19" s="280">
        <v>2488</v>
      </c>
      <c r="O19" s="170">
        <v>2488</v>
      </c>
    </row>
    <row r="20" spans="1:31" x14ac:dyDescent="0.3">
      <c r="D20" s="204" t="s">
        <v>255</v>
      </c>
      <c r="E20" s="174"/>
      <c r="F20" s="175">
        <f t="shared" ref="F20:O20" si="2">SUM(F19-F18)</f>
        <v>1793.1599999999999</v>
      </c>
      <c r="G20" s="175">
        <f t="shared" si="2"/>
        <v>133.08000000000004</v>
      </c>
      <c r="H20" s="175">
        <f t="shared" si="2"/>
        <v>741.57000000000016</v>
      </c>
      <c r="I20" s="175">
        <f t="shared" si="2"/>
        <v>1666.1999999999998</v>
      </c>
      <c r="J20" s="175">
        <f t="shared" si="2"/>
        <v>-31</v>
      </c>
      <c r="K20" s="175">
        <f t="shared" si="2"/>
        <v>541.57000000000016</v>
      </c>
      <c r="L20" s="175">
        <f t="shared" si="2"/>
        <v>1756.6</v>
      </c>
      <c r="M20" s="175">
        <f t="shared" si="2"/>
        <v>-26</v>
      </c>
      <c r="N20" s="175"/>
      <c r="O20" s="175">
        <f t="shared" si="2"/>
        <v>569.69000000000005</v>
      </c>
    </row>
    <row r="21" spans="1:31" ht="15" x14ac:dyDescent="0.3">
      <c r="A21" s="203"/>
      <c r="B21" s="179"/>
      <c r="C21" s="179"/>
      <c r="D21" s="204" t="s">
        <v>251</v>
      </c>
      <c r="E21" s="174" t="s">
        <v>115</v>
      </c>
      <c r="F21" s="350">
        <f>SUM(F18+H18)</f>
        <v>2373.27</v>
      </c>
      <c r="G21" s="348"/>
      <c r="H21" s="349"/>
      <c r="I21" s="350">
        <f>SUM(I18+K18)</f>
        <v>2700.23</v>
      </c>
      <c r="J21" s="348"/>
      <c r="K21" s="349"/>
      <c r="L21" s="350">
        <f>SUM(L18+O18)</f>
        <v>2649.71</v>
      </c>
      <c r="M21" s="348"/>
      <c r="N21" s="348"/>
      <c r="O21" s="349"/>
    </row>
    <row r="22" spans="1:31" x14ac:dyDescent="0.3">
      <c r="D22" s="204" t="s">
        <v>253</v>
      </c>
      <c r="E22" s="174" t="s">
        <v>115</v>
      </c>
      <c r="F22" s="350">
        <f>SUM(F19:H19)</f>
        <v>5813</v>
      </c>
      <c r="G22" s="348"/>
      <c r="H22" s="349"/>
      <c r="I22" s="350">
        <f>SUM(I19:K19)</f>
        <v>5813</v>
      </c>
      <c r="J22" s="348"/>
      <c r="K22" s="349"/>
      <c r="L22" s="350">
        <f>SUM(L19:O19)</f>
        <v>8448</v>
      </c>
      <c r="M22" s="348"/>
      <c r="N22" s="348"/>
      <c r="O22" s="349"/>
    </row>
    <row r="23" spans="1:31" x14ac:dyDescent="0.3">
      <c r="D23" s="204" t="s">
        <v>254</v>
      </c>
      <c r="E23" s="174" t="s">
        <v>115</v>
      </c>
      <c r="F23" s="346">
        <f>SUM(F22-F21)</f>
        <v>3439.73</v>
      </c>
      <c r="G23" s="344"/>
      <c r="H23" s="345"/>
      <c r="I23" s="346">
        <f>SUM(I22-I21)</f>
        <v>3112.77</v>
      </c>
      <c r="J23" s="344"/>
      <c r="K23" s="345"/>
      <c r="L23" s="346">
        <f>SUM(L22-L21)</f>
        <v>5798.29</v>
      </c>
      <c r="M23" s="344"/>
      <c r="N23" s="344"/>
      <c r="O23" s="345"/>
    </row>
  </sheetData>
  <mergeCells count="12">
    <mergeCell ref="F22:H22"/>
    <mergeCell ref="I22:K22"/>
    <mergeCell ref="L22:O22"/>
    <mergeCell ref="F23:H23"/>
    <mergeCell ref="I23:K23"/>
    <mergeCell ref="L23:O23"/>
    <mergeCell ref="F1:H1"/>
    <mergeCell ref="I1:K1"/>
    <mergeCell ref="L1:O1"/>
    <mergeCell ref="F21:H21"/>
    <mergeCell ref="I21:K21"/>
    <mergeCell ref="L21:O2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25061-D200-46F7-9C4D-2E6B237371C8}">
  <sheetPr>
    <tabColor theme="5" tint="0.39997558519241921"/>
  </sheetPr>
  <dimension ref="A1:BG99"/>
  <sheetViews>
    <sheetView zoomScaleNormal="100" workbookViewId="0">
      <pane xSplit="1" topLeftCell="B1" activePane="topRight" state="frozen"/>
      <selection pane="topRight" activeCell="B10" sqref="B10"/>
    </sheetView>
  </sheetViews>
  <sheetFormatPr defaultColWidth="9.109375" defaultRowHeight="13.2" x14ac:dyDescent="0.3"/>
  <cols>
    <col min="1" max="1" width="23.6640625" style="179" customWidth="1"/>
    <col min="2" max="2" width="24.44140625" style="179" customWidth="1"/>
    <col min="3" max="3" width="31.5546875" style="178" customWidth="1"/>
    <col min="4" max="4" width="6.6640625" style="178" customWidth="1"/>
    <col min="5" max="5" width="5.88671875" style="178" customWidth="1"/>
    <col min="6" max="6" width="8.33203125" style="178" customWidth="1"/>
    <col min="7" max="7" width="5.5546875" style="178" customWidth="1"/>
    <col min="8" max="11" width="9.109375" style="179" customWidth="1"/>
    <col min="12" max="12" width="9.109375" style="209" customWidth="1"/>
    <col min="13" max="22" width="9.109375" style="179" customWidth="1"/>
    <col min="23" max="23" width="10.77734375" style="179" customWidth="1"/>
    <col min="24" max="48" width="9.109375" style="179" customWidth="1"/>
    <col min="49" max="55" width="9.109375" style="179"/>
    <col min="56" max="56" width="9.109375" style="179" customWidth="1"/>
    <col min="57" max="16384" width="9.109375" style="179"/>
  </cols>
  <sheetData>
    <row r="1" spans="1:55" ht="20.100000000000001" customHeight="1" x14ac:dyDescent="0.3">
      <c r="A1" s="176">
        <v>2020</v>
      </c>
      <c r="B1" s="177"/>
      <c r="D1" s="178" t="s">
        <v>176</v>
      </c>
      <c r="E1" s="178" t="s">
        <v>177</v>
      </c>
      <c r="G1" s="178" t="s">
        <v>178</v>
      </c>
      <c r="H1" s="338">
        <v>43831</v>
      </c>
      <c r="I1" s="339"/>
      <c r="J1" s="340"/>
      <c r="K1" s="338">
        <v>43862</v>
      </c>
      <c r="L1" s="339"/>
      <c r="M1" s="340"/>
      <c r="N1" s="338">
        <v>43891</v>
      </c>
      <c r="O1" s="339"/>
      <c r="P1" s="339"/>
      <c r="Q1" s="340"/>
      <c r="R1" s="338">
        <v>43922</v>
      </c>
      <c r="S1" s="339"/>
      <c r="T1" s="340"/>
      <c r="U1" s="341">
        <v>43952</v>
      </c>
      <c r="V1" s="342"/>
      <c r="W1" s="342"/>
      <c r="X1" s="338">
        <v>43983</v>
      </c>
      <c r="Y1" s="339"/>
      <c r="Z1" s="340"/>
      <c r="AA1" s="338">
        <v>44013</v>
      </c>
      <c r="AB1" s="339"/>
      <c r="AC1" s="340"/>
      <c r="AD1" s="338">
        <v>44044</v>
      </c>
      <c r="AE1" s="339"/>
      <c r="AF1" s="340"/>
      <c r="AG1" s="338">
        <v>44075</v>
      </c>
      <c r="AH1" s="339"/>
      <c r="AI1" s="339"/>
      <c r="AJ1" s="340"/>
      <c r="AK1" s="338">
        <v>44105</v>
      </c>
      <c r="AL1" s="339"/>
      <c r="AM1" s="340"/>
      <c r="AN1" s="338">
        <v>44136</v>
      </c>
      <c r="AO1" s="339"/>
      <c r="AP1" s="340"/>
      <c r="AQ1" s="338">
        <v>44166</v>
      </c>
      <c r="AR1" s="339"/>
      <c r="AS1" s="340"/>
      <c r="AT1" s="338">
        <v>44166</v>
      </c>
      <c r="AU1" s="339"/>
      <c r="AV1" s="340"/>
      <c r="AW1" s="338">
        <v>44166</v>
      </c>
      <c r="AX1" s="339"/>
      <c r="AY1" s="340"/>
      <c r="AZ1" s="338">
        <v>44166</v>
      </c>
      <c r="BA1" s="339"/>
      <c r="BB1" s="339"/>
      <c r="BC1" s="340"/>
    </row>
    <row r="2" spans="1:55" ht="20.100000000000001" customHeight="1" x14ac:dyDescent="0.3">
      <c r="A2" s="177"/>
      <c r="B2" s="177"/>
      <c r="H2" s="229" t="s">
        <v>200</v>
      </c>
      <c r="I2" s="178" t="s">
        <v>179</v>
      </c>
      <c r="J2" s="181" t="s">
        <v>503</v>
      </c>
      <c r="K2" s="180" t="s">
        <v>201</v>
      </c>
      <c r="L2" s="174" t="s">
        <v>280</v>
      </c>
      <c r="M2" s="181" t="s">
        <v>184</v>
      </c>
      <c r="N2" s="180" t="s">
        <v>279</v>
      </c>
      <c r="O2" s="178"/>
      <c r="P2" s="178" t="s">
        <v>190</v>
      </c>
      <c r="Q2" s="181" t="s">
        <v>280</v>
      </c>
      <c r="R2" s="180" t="s">
        <v>281</v>
      </c>
      <c r="S2" s="178" t="s">
        <v>186</v>
      </c>
      <c r="T2" s="181" t="s">
        <v>282</v>
      </c>
      <c r="U2" s="180" t="s">
        <v>194</v>
      </c>
      <c r="V2" s="178" t="s">
        <v>184</v>
      </c>
      <c r="W2" s="178" t="s">
        <v>195</v>
      </c>
      <c r="X2" s="180" t="s">
        <v>197</v>
      </c>
      <c r="Y2" s="178" t="s">
        <v>185</v>
      </c>
      <c r="Z2" s="181" t="s">
        <v>198</v>
      </c>
      <c r="AA2" s="180" t="s">
        <v>502</v>
      </c>
      <c r="AB2" s="178" t="s">
        <v>186</v>
      </c>
      <c r="AC2" s="181" t="s">
        <v>503</v>
      </c>
      <c r="AD2" s="180" t="s">
        <v>277</v>
      </c>
      <c r="AE2" s="178" t="s">
        <v>280</v>
      </c>
      <c r="AF2" s="181" t="s">
        <v>504</v>
      </c>
      <c r="AG2" s="180" t="s">
        <v>456</v>
      </c>
      <c r="AH2" s="178" t="s">
        <v>179</v>
      </c>
      <c r="AI2" s="178"/>
      <c r="AJ2" s="181" t="s">
        <v>185</v>
      </c>
      <c r="AK2" s="180" t="s">
        <v>188</v>
      </c>
      <c r="AL2" s="178" t="s">
        <v>278</v>
      </c>
      <c r="AM2" s="181" t="s">
        <v>199</v>
      </c>
      <c r="AN2" s="180" t="s">
        <v>497</v>
      </c>
      <c r="AO2" s="178" t="s">
        <v>190</v>
      </c>
      <c r="AP2" s="181" t="s">
        <v>498</v>
      </c>
      <c r="AQ2" s="180" t="s">
        <v>200</v>
      </c>
      <c r="AR2" s="178" t="s">
        <v>179</v>
      </c>
      <c r="AS2" s="181" t="s">
        <v>276</v>
      </c>
      <c r="AT2" s="180" t="s">
        <v>200</v>
      </c>
      <c r="AU2" s="178" t="s">
        <v>179</v>
      </c>
      <c r="AV2" s="181" t="s">
        <v>276</v>
      </c>
      <c r="AW2" s="180" t="s">
        <v>200</v>
      </c>
      <c r="AX2" s="178" t="s">
        <v>179</v>
      </c>
      <c r="AY2" s="181" t="s">
        <v>276</v>
      </c>
      <c r="AZ2" s="180" t="s">
        <v>200</v>
      </c>
      <c r="BA2" s="178" t="s">
        <v>179</v>
      </c>
      <c r="BB2" s="178"/>
      <c r="BC2" s="181" t="s">
        <v>276</v>
      </c>
    </row>
    <row r="3" spans="1:55" ht="20.100000000000001" customHeight="1" x14ac:dyDescent="0.3">
      <c r="A3" s="179" t="s">
        <v>234</v>
      </c>
      <c r="B3" s="182" t="s">
        <v>370</v>
      </c>
      <c r="C3" s="178" t="s">
        <v>851</v>
      </c>
      <c r="D3" s="178" t="s">
        <v>199</v>
      </c>
      <c r="E3" s="178" t="s">
        <v>200</v>
      </c>
      <c r="F3" s="178">
        <v>4634</v>
      </c>
      <c r="G3" s="178" t="s">
        <v>180</v>
      </c>
      <c r="H3" s="122">
        <v>239.65</v>
      </c>
      <c r="I3" s="174"/>
      <c r="J3" s="183"/>
      <c r="K3" s="122">
        <v>239.65</v>
      </c>
      <c r="L3" s="174"/>
      <c r="M3" s="183"/>
      <c r="N3" s="122">
        <v>239.65</v>
      </c>
      <c r="O3" s="92"/>
      <c r="P3" s="174"/>
      <c r="Q3" s="183"/>
      <c r="R3" s="122">
        <v>239.65</v>
      </c>
      <c r="S3" s="174"/>
      <c r="T3" s="183"/>
      <c r="U3" s="122">
        <v>239.65</v>
      </c>
      <c r="V3" s="174"/>
      <c r="W3" s="174"/>
      <c r="X3" s="122">
        <v>239.65</v>
      </c>
      <c r="Y3" s="174"/>
      <c r="Z3" s="183"/>
      <c r="AA3" s="122">
        <v>239.65</v>
      </c>
      <c r="AB3" s="174"/>
      <c r="AC3" s="183"/>
      <c r="AD3" s="122">
        <v>239.65</v>
      </c>
      <c r="AE3" s="174"/>
      <c r="AF3" s="183"/>
      <c r="AG3" s="122">
        <v>239.65</v>
      </c>
      <c r="AH3" s="174"/>
      <c r="AI3" s="174"/>
      <c r="AJ3" s="183"/>
      <c r="AK3" s="122">
        <v>239.65</v>
      </c>
      <c r="AL3" s="174"/>
      <c r="AM3" s="183"/>
      <c r="AN3" s="92">
        <v>239.65</v>
      </c>
      <c r="AO3" s="174"/>
      <c r="AP3" s="183"/>
      <c r="AQ3" s="122">
        <v>239.65</v>
      </c>
      <c r="AR3" s="174"/>
      <c r="AS3" s="183"/>
      <c r="AT3" s="122">
        <v>239.65</v>
      </c>
      <c r="AU3" s="174"/>
      <c r="AV3" s="183"/>
      <c r="AW3" s="122">
        <v>239.65</v>
      </c>
      <c r="AX3" s="174"/>
      <c r="AY3" s="183"/>
      <c r="AZ3" s="122">
        <v>239.65</v>
      </c>
      <c r="BA3" s="174"/>
      <c r="BB3" s="174"/>
      <c r="BC3" s="183"/>
    </row>
    <row r="4" spans="1:55" x14ac:dyDescent="0.3">
      <c r="A4" s="179" t="s">
        <v>235</v>
      </c>
      <c r="B4" s="182" t="s">
        <v>236</v>
      </c>
      <c r="C4" s="178" t="s">
        <v>838</v>
      </c>
      <c r="D4" s="178" t="s">
        <v>200</v>
      </c>
      <c r="E4" s="178" t="s">
        <v>200</v>
      </c>
      <c r="F4" s="178">
        <v>554.1</v>
      </c>
      <c r="G4" s="178" t="s">
        <v>180</v>
      </c>
      <c r="H4" s="122">
        <v>554.1</v>
      </c>
      <c r="I4" s="174"/>
      <c r="J4" s="185">
        <v>554.1</v>
      </c>
      <c r="K4" s="88"/>
      <c r="L4" s="174"/>
      <c r="M4" s="185">
        <v>554.1</v>
      </c>
      <c r="N4" s="88"/>
      <c r="O4" s="174"/>
      <c r="P4" s="174"/>
      <c r="Q4" s="185">
        <v>554.1</v>
      </c>
      <c r="R4" s="88"/>
      <c r="S4" s="174"/>
      <c r="T4" s="185">
        <v>554.1</v>
      </c>
      <c r="U4" s="88"/>
      <c r="V4" s="174"/>
      <c r="W4" s="92">
        <v>554.1</v>
      </c>
      <c r="X4" s="88"/>
      <c r="Y4" s="174"/>
      <c r="Z4" s="185">
        <v>554.1</v>
      </c>
      <c r="AA4" s="88"/>
      <c r="AB4" s="174"/>
      <c r="AC4" s="185">
        <v>554.1</v>
      </c>
      <c r="AD4" s="88"/>
      <c r="AE4" s="174"/>
      <c r="AF4" s="185">
        <v>554.1</v>
      </c>
      <c r="AG4" s="88"/>
      <c r="AH4" s="174"/>
      <c r="AI4" s="174"/>
      <c r="AJ4" s="185">
        <v>554.1</v>
      </c>
      <c r="AK4" s="88"/>
      <c r="AL4" s="174"/>
      <c r="AM4" s="185">
        <v>554.1</v>
      </c>
      <c r="AN4" s="88"/>
      <c r="AO4" s="174"/>
      <c r="AP4" s="92">
        <v>554.1</v>
      </c>
      <c r="AQ4" s="88"/>
      <c r="AR4" s="174"/>
      <c r="AS4" s="185">
        <v>554.1</v>
      </c>
      <c r="AT4" s="88"/>
      <c r="AU4" s="174"/>
      <c r="AV4" s="185">
        <v>554.1</v>
      </c>
      <c r="AW4" s="88"/>
      <c r="AX4" s="174"/>
      <c r="AY4" s="185">
        <v>554.1</v>
      </c>
      <c r="AZ4" s="88"/>
      <c r="BA4" s="174"/>
      <c r="BB4" s="174"/>
      <c r="BC4" s="185">
        <v>554.1</v>
      </c>
    </row>
    <row r="5" spans="1:55" x14ac:dyDescent="0.3">
      <c r="A5" s="179" t="s">
        <v>939</v>
      </c>
      <c r="B5" s="182"/>
      <c r="E5" s="190" t="s">
        <v>456</v>
      </c>
      <c r="F5" s="178">
        <v>76.849999999999994</v>
      </c>
      <c r="G5" s="178" t="s">
        <v>181</v>
      </c>
      <c r="H5" s="122"/>
      <c r="I5" s="174"/>
      <c r="J5" s="185"/>
      <c r="K5" s="88"/>
      <c r="L5" s="174"/>
      <c r="M5" s="185"/>
      <c r="N5" s="88"/>
      <c r="O5" s="174"/>
      <c r="P5" s="174"/>
      <c r="Q5" s="185"/>
      <c r="R5" s="88"/>
      <c r="S5" s="174"/>
      <c r="T5" s="185"/>
      <c r="U5" s="88"/>
      <c r="V5" s="174"/>
      <c r="W5" s="174"/>
      <c r="X5" s="88"/>
      <c r="Y5" s="174"/>
      <c r="Z5" s="183"/>
      <c r="AA5" s="88"/>
      <c r="AB5" s="174"/>
      <c r="AC5" s="183"/>
      <c r="AD5" s="88"/>
      <c r="AE5" s="174"/>
      <c r="AF5" s="183"/>
      <c r="AG5" s="122">
        <v>76.849999999999994</v>
      </c>
      <c r="AH5" s="174"/>
      <c r="AI5" s="174"/>
      <c r="AJ5" s="183"/>
      <c r="AK5" s="122">
        <v>69.95</v>
      </c>
      <c r="AL5" s="174"/>
      <c r="AM5" s="185">
        <v>69.95</v>
      </c>
      <c r="AN5" s="88"/>
      <c r="AO5" s="174"/>
      <c r="AP5" s="92">
        <v>69.95</v>
      </c>
      <c r="AQ5" s="88"/>
      <c r="AR5" s="174"/>
      <c r="AS5" s="185">
        <v>69.95</v>
      </c>
      <c r="AT5" s="88"/>
      <c r="AU5" s="174"/>
      <c r="AV5" s="185">
        <v>69.95</v>
      </c>
      <c r="AW5" s="88"/>
      <c r="AX5" s="174"/>
      <c r="AY5" s="185">
        <v>69.95</v>
      </c>
      <c r="AZ5" s="88"/>
      <c r="BA5" s="174"/>
      <c r="BB5" s="174"/>
      <c r="BC5" s="185">
        <v>69.95</v>
      </c>
    </row>
    <row r="6" spans="1:55" x14ac:dyDescent="0.3">
      <c r="A6" s="179" t="s">
        <v>934</v>
      </c>
      <c r="B6" s="182"/>
      <c r="C6" s="178" t="s">
        <v>935</v>
      </c>
      <c r="F6" s="178">
        <v>118</v>
      </c>
      <c r="G6" s="178" t="s">
        <v>181</v>
      </c>
      <c r="H6" s="122"/>
      <c r="I6" s="174"/>
      <c r="J6" s="185"/>
      <c r="K6" s="88"/>
      <c r="L6" s="174"/>
      <c r="M6" s="185"/>
      <c r="N6" s="88"/>
      <c r="O6" s="174"/>
      <c r="P6" s="174"/>
      <c r="Q6" s="185"/>
      <c r="R6" s="88"/>
      <c r="S6" s="174"/>
      <c r="T6" s="185"/>
      <c r="U6" s="88"/>
      <c r="V6" s="174"/>
      <c r="W6" s="174"/>
      <c r="X6" s="88"/>
      <c r="Y6" s="174"/>
      <c r="Z6" s="272">
        <v>269.89999999999998</v>
      </c>
      <c r="AA6" s="88"/>
      <c r="AB6" s="174"/>
      <c r="AC6" s="183"/>
      <c r="AD6" s="88"/>
      <c r="AE6" s="174"/>
      <c r="AF6" s="183"/>
      <c r="AG6" s="88"/>
      <c r="AH6" s="174"/>
      <c r="AI6" s="174"/>
      <c r="AJ6" s="183"/>
      <c r="AK6" s="88"/>
      <c r="AL6" s="174"/>
      <c r="AM6" s="183"/>
      <c r="AN6" s="88"/>
      <c r="AO6" s="174"/>
      <c r="AP6" s="174"/>
      <c r="AQ6" s="88"/>
      <c r="AR6" s="174"/>
      <c r="AS6" s="183"/>
      <c r="AT6" s="88"/>
      <c r="AU6" s="174"/>
      <c r="AV6" s="183"/>
      <c r="AW6" s="88"/>
      <c r="AX6" s="174"/>
      <c r="AY6" s="183"/>
      <c r="AZ6" s="88"/>
      <c r="BA6" s="174"/>
      <c r="BB6" s="174"/>
      <c r="BC6" s="183"/>
    </row>
    <row r="7" spans="1:55" x14ac:dyDescent="0.3">
      <c r="A7" s="179" t="s">
        <v>602</v>
      </c>
      <c r="B7" s="182" t="s">
        <v>619</v>
      </c>
      <c r="D7" s="178" t="s">
        <v>186</v>
      </c>
      <c r="F7" s="178" t="s">
        <v>697</v>
      </c>
      <c r="G7" s="246" t="s">
        <v>181</v>
      </c>
      <c r="H7" s="122">
        <v>97.23</v>
      </c>
      <c r="I7" s="174"/>
      <c r="J7" s="183"/>
      <c r="K7" s="122">
        <v>99.92</v>
      </c>
      <c r="L7" s="174"/>
      <c r="M7" s="183"/>
      <c r="N7" s="122">
        <v>99.92</v>
      </c>
      <c r="O7" s="92"/>
      <c r="P7" s="174"/>
      <c r="Q7" s="183"/>
      <c r="R7" s="122">
        <v>99.92</v>
      </c>
      <c r="S7" s="174"/>
      <c r="T7" s="183"/>
      <c r="U7" s="122">
        <v>99.92</v>
      </c>
      <c r="V7" s="174"/>
      <c r="W7" s="174"/>
      <c r="X7" s="88"/>
      <c r="Y7" s="174"/>
      <c r="Z7" s="183"/>
      <c r="AA7" s="88"/>
      <c r="AB7" s="174"/>
      <c r="AC7" s="183"/>
      <c r="AD7" s="88"/>
      <c r="AE7" s="174"/>
      <c r="AF7" s="183"/>
      <c r="AG7" s="88"/>
      <c r="AH7" s="174"/>
      <c r="AI7" s="174"/>
      <c r="AJ7" s="183"/>
      <c r="AK7" s="88"/>
      <c r="AL7" s="174"/>
      <c r="AM7" s="183"/>
      <c r="AN7" s="88"/>
      <c r="AO7" s="174"/>
      <c r="AP7" s="183"/>
      <c r="AQ7" s="88"/>
      <c r="AR7" s="174"/>
      <c r="AS7" s="183"/>
      <c r="AT7" s="88"/>
      <c r="AU7" s="174"/>
      <c r="AV7" s="183"/>
      <c r="AW7" s="88"/>
      <c r="AX7" s="174"/>
      <c r="AY7" s="183"/>
      <c r="AZ7" s="88"/>
      <c r="BA7" s="174"/>
      <c r="BB7" s="174"/>
      <c r="BC7" s="183"/>
    </row>
    <row r="8" spans="1:55" x14ac:dyDescent="0.3">
      <c r="A8" s="179" t="s">
        <v>42</v>
      </c>
      <c r="B8" s="182" t="s">
        <v>239</v>
      </c>
      <c r="C8" s="178" t="s">
        <v>933</v>
      </c>
      <c r="D8" s="178" t="s">
        <v>194</v>
      </c>
      <c r="F8" s="178">
        <v>263</v>
      </c>
      <c r="G8" s="246" t="s">
        <v>181</v>
      </c>
      <c r="H8" s="122">
        <v>229.44</v>
      </c>
      <c r="I8" s="174"/>
      <c r="J8" s="183"/>
      <c r="K8" s="122">
        <v>229.2</v>
      </c>
      <c r="L8" s="174"/>
      <c r="M8" s="183"/>
      <c r="N8" s="122">
        <v>206.29</v>
      </c>
      <c r="O8" s="92"/>
      <c r="P8" s="174"/>
      <c r="Q8" s="183"/>
      <c r="R8" s="122">
        <v>211.99</v>
      </c>
      <c r="S8" s="174"/>
      <c r="T8" s="183"/>
      <c r="U8" s="122">
        <v>242.61</v>
      </c>
      <c r="V8" s="174"/>
      <c r="W8" s="174"/>
      <c r="X8" s="122">
        <v>242.61</v>
      </c>
      <c r="Y8" s="174"/>
      <c r="Z8" s="183"/>
      <c r="AA8" s="122">
        <v>236.13</v>
      </c>
      <c r="AB8" s="174"/>
      <c r="AC8" s="183"/>
      <c r="AD8" s="122">
        <v>242.61</v>
      </c>
      <c r="AE8" s="174"/>
      <c r="AF8" s="183"/>
      <c r="AG8" s="122">
        <v>234.63</v>
      </c>
      <c r="AH8" s="174"/>
      <c r="AI8" s="174"/>
      <c r="AJ8" s="183"/>
      <c r="AK8" s="122">
        <v>234.63</v>
      </c>
      <c r="AL8" s="174"/>
      <c r="AM8" s="183"/>
      <c r="AN8" s="122">
        <v>234.63</v>
      </c>
      <c r="AO8" s="174"/>
      <c r="AP8" s="183"/>
      <c r="AQ8" s="122">
        <v>234.63</v>
      </c>
      <c r="AR8" s="174"/>
      <c r="AS8" s="183"/>
      <c r="AT8" s="122">
        <v>234.63</v>
      </c>
      <c r="AU8" s="174"/>
      <c r="AV8" s="183"/>
      <c r="AW8" s="122">
        <v>234.63</v>
      </c>
      <c r="AX8" s="174"/>
      <c r="AY8" s="183"/>
      <c r="AZ8" s="122">
        <v>234.63</v>
      </c>
      <c r="BA8" s="174"/>
      <c r="BB8" s="174"/>
      <c r="BC8" s="183"/>
    </row>
    <row r="9" spans="1:55" x14ac:dyDescent="0.3">
      <c r="A9" s="179" t="s">
        <v>241</v>
      </c>
      <c r="B9" s="182" t="s">
        <v>522</v>
      </c>
      <c r="C9" s="178" t="s">
        <v>896</v>
      </c>
      <c r="D9" s="178" t="s">
        <v>282</v>
      </c>
      <c r="F9" s="178">
        <v>212</v>
      </c>
      <c r="G9" s="178" t="s">
        <v>180</v>
      </c>
      <c r="H9" s="88"/>
      <c r="I9" s="92">
        <v>100</v>
      </c>
      <c r="J9" s="185">
        <v>111.01</v>
      </c>
      <c r="K9" s="122">
        <v>211.01</v>
      </c>
      <c r="L9" s="174"/>
      <c r="M9" s="183"/>
      <c r="N9" s="122">
        <v>220.99</v>
      </c>
      <c r="O9" s="92"/>
      <c r="P9" s="174"/>
      <c r="Q9" s="183"/>
      <c r="R9" s="88"/>
      <c r="S9" s="92">
        <v>366.19</v>
      </c>
      <c r="T9" s="183"/>
      <c r="U9" s="122">
        <v>226.93</v>
      </c>
      <c r="V9" s="174"/>
      <c r="W9" s="174"/>
      <c r="X9" s="122">
        <v>216.95</v>
      </c>
      <c r="Y9" s="174"/>
      <c r="Z9" s="183"/>
      <c r="AA9" s="122">
        <v>221.77</v>
      </c>
      <c r="AB9" s="174"/>
      <c r="AC9" s="183"/>
      <c r="AD9" s="122">
        <v>197.21</v>
      </c>
      <c r="AE9" s="174"/>
      <c r="AF9" s="183"/>
      <c r="AG9" s="122">
        <v>221.79</v>
      </c>
      <c r="AH9" s="174"/>
      <c r="AI9" s="174"/>
      <c r="AJ9" s="183"/>
      <c r="AK9" s="122">
        <v>213.67</v>
      </c>
      <c r="AL9" s="174"/>
      <c r="AM9" s="183"/>
      <c r="AN9" s="122">
        <v>217.82</v>
      </c>
      <c r="AO9" s="174"/>
      <c r="AP9" s="183"/>
      <c r="AQ9" s="122">
        <v>217.82</v>
      </c>
      <c r="AR9" s="174"/>
      <c r="AS9" s="183"/>
      <c r="AT9" s="122">
        <v>217.82</v>
      </c>
      <c r="AU9" s="174"/>
      <c r="AV9" s="183"/>
      <c r="AW9" s="122">
        <v>217.82</v>
      </c>
      <c r="AX9" s="174"/>
      <c r="AY9" s="183"/>
      <c r="AZ9" s="122">
        <v>217.82</v>
      </c>
      <c r="BA9" s="174"/>
      <c r="BB9" s="174"/>
      <c r="BC9" s="183"/>
    </row>
    <row r="10" spans="1:55" x14ac:dyDescent="0.3">
      <c r="A10" s="179" t="s">
        <v>86</v>
      </c>
      <c r="B10" s="182" t="s">
        <v>459</v>
      </c>
      <c r="C10" s="178" t="s">
        <v>895</v>
      </c>
      <c r="D10" s="178" t="s">
        <v>190</v>
      </c>
      <c r="F10" s="178">
        <v>100</v>
      </c>
      <c r="G10" s="178" t="s">
        <v>180</v>
      </c>
      <c r="H10" s="88"/>
      <c r="I10" s="92">
        <v>125.11</v>
      </c>
      <c r="J10" s="183"/>
      <c r="K10" s="122">
        <v>148.84</v>
      </c>
      <c r="L10" s="174"/>
      <c r="M10" s="183"/>
      <c r="N10" s="122">
        <v>120.25</v>
      </c>
      <c r="O10" s="92"/>
      <c r="P10" s="174"/>
      <c r="Q10" s="183"/>
      <c r="R10" s="122">
        <v>99.9</v>
      </c>
      <c r="S10" s="174"/>
      <c r="T10" s="183"/>
      <c r="U10" s="122">
        <v>116.06</v>
      </c>
      <c r="V10" s="174"/>
      <c r="W10" s="174"/>
      <c r="X10" s="122">
        <v>97.72</v>
      </c>
      <c r="Y10" s="174"/>
      <c r="Z10" s="183"/>
      <c r="AA10" s="122">
        <v>142.62</v>
      </c>
      <c r="AB10" s="174"/>
      <c r="AC10" s="183"/>
      <c r="AD10" s="122">
        <v>167.84</v>
      </c>
      <c r="AE10" s="174"/>
      <c r="AF10" s="183"/>
      <c r="AG10" s="122">
        <v>154.36000000000001</v>
      </c>
      <c r="AH10" s="174"/>
      <c r="AI10" s="174"/>
      <c r="AJ10" s="183"/>
      <c r="AK10" s="122">
        <v>137.62</v>
      </c>
      <c r="AL10" s="174"/>
      <c r="AM10" s="183"/>
      <c r="AN10" s="122">
        <v>116.58</v>
      </c>
      <c r="AO10" s="174"/>
      <c r="AP10" s="183"/>
      <c r="AQ10" s="122">
        <v>109.88</v>
      </c>
      <c r="AR10" s="174"/>
      <c r="AS10" s="183"/>
      <c r="AT10" s="122">
        <v>109.88</v>
      </c>
      <c r="AU10" s="174"/>
      <c r="AV10" s="183"/>
      <c r="AW10" s="122">
        <v>109.88</v>
      </c>
      <c r="AX10" s="174"/>
      <c r="AY10" s="183"/>
      <c r="AZ10" s="122">
        <v>109.88</v>
      </c>
      <c r="BA10" s="174"/>
      <c r="BB10" s="174"/>
      <c r="BC10" s="183"/>
    </row>
    <row r="11" spans="1:55" x14ac:dyDescent="0.3">
      <c r="A11" s="189" t="s">
        <v>54</v>
      </c>
      <c r="B11" s="182" t="s">
        <v>256</v>
      </c>
      <c r="C11" s="178" t="s">
        <v>245</v>
      </c>
      <c r="D11" s="178" t="s">
        <v>278</v>
      </c>
      <c r="F11" s="178">
        <v>1100</v>
      </c>
      <c r="G11" s="178" t="s">
        <v>180</v>
      </c>
      <c r="H11" s="88"/>
      <c r="I11" s="174"/>
      <c r="J11" s="183"/>
      <c r="K11" s="88"/>
      <c r="L11" s="174"/>
      <c r="M11" s="183"/>
      <c r="N11" s="88">
        <v>25</v>
      </c>
      <c r="O11" s="174"/>
      <c r="P11" s="174"/>
      <c r="Q11" s="183"/>
      <c r="R11" s="88"/>
      <c r="S11" s="174"/>
      <c r="T11" s="183"/>
      <c r="U11" s="88"/>
      <c r="V11" s="174"/>
      <c r="W11" s="174"/>
      <c r="X11" s="88"/>
      <c r="Y11" s="174"/>
      <c r="Z11" s="183"/>
      <c r="AA11" s="88"/>
      <c r="AB11" s="174"/>
      <c r="AC11" s="183"/>
      <c r="AD11" s="88"/>
      <c r="AE11" s="174"/>
      <c r="AF11" s="183"/>
      <c r="AG11" s="88"/>
      <c r="AH11" s="174"/>
      <c r="AI11" s="174"/>
      <c r="AJ11" s="183"/>
      <c r="AK11" s="88"/>
      <c r="AL11" s="174"/>
      <c r="AM11" s="183"/>
      <c r="AN11" s="88"/>
      <c r="AO11" s="174"/>
      <c r="AP11" s="183"/>
      <c r="AQ11" s="88"/>
      <c r="AR11" s="174">
        <v>100</v>
      </c>
      <c r="AS11" s="183"/>
      <c r="AT11" s="88"/>
      <c r="AU11" s="174">
        <v>100</v>
      </c>
      <c r="AV11" s="183"/>
      <c r="AW11" s="88"/>
      <c r="AX11" s="174">
        <v>100</v>
      </c>
      <c r="AY11" s="183"/>
      <c r="AZ11" s="88"/>
      <c r="BA11" s="174">
        <v>100</v>
      </c>
      <c r="BB11" s="174"/>
      <c r="BC11" s="183"/>
    </row>
    <row r="12" spans="1:55" x14ac:dyDescent="0.3">
      <c r="A12" s="179" t="s">
        <v>854</v>
      </c>
      <c r="B12" s="182" t="s">
        <v>926</v>
      </c>
      <c r="C12" s="178" t="s">
        <v>927</v>
      </c>
      <c r="D12" s="273" t="s">
        <v>281</v>
      </c>
      <c r="E12" s="178">
        <v>1561</v>
      </c>
      <c r="F12" s="178">
        <v>1700</v>
      </c>
      <c r="G12" s="178" t="s">
        <v>180</v>
      </c>
      <c r="H12" s="88"/>
      <c r="I12" s="174"/>
      <c r="J12" s="185">
        <v>78</v>
      </c>
      <c r="K12" s="122">
        <v>200</v>
      </c>
      <c r="L12" s="174"/>
      <c r="M12" s="183"/>
      <c r="N12" s="122">
        <v>300</v>
      </c>
      <c r="O12" s="92"/>
      <c r="P12" s="174"/>
      <c r="Q12" s="183"/>
      <c r="R12" s="122">
        <v>100</v>
      </c>
      <c r="S12" s="174"/>
      <c r="T12" s="183"/>
      <c r="U12" s="122">
        <v>200</v>
      </c>
      <c r="V12" s="92">
        <v>300</v>
      </c>
      <c r="W12" s="174"/>
      <c r="X12" s="122">
        <v>200</v>
      </c>
      <c r="Y12" s="174"/>
      <c r="Z12" s="183"/>
      <c r="AA12" s="88"/>
      <c r="AB12" s="174"/>
      <c r="AC12" s="185">
        <v>41</v>
      </c>
      <c r="AD12" s="88"/>
      <c r="AE12" s="174"/>
      <c r="AF12" s="183"/>
      <c r="AG12" s="122">
        <v>100</v>
      </c>
      <c r="AH12" s="92">
        <v>100</v>
      </c>
      <c r="AI12" s="92"/>
      <c r="AJ12" s="183"/>
      <c r="AK12" s="88"/>
      <c r="AL12" s="174"/>
      <c r="AM12" s="183"/>
      <c r="AN12" s="88"/>
      <c r="AO12" s="174"/>
      <c r="AP12" s="185">
        <v>50</v>
      </c>
      <c r="AQ12" s="122">
        <v>50</v>
      </c>
      <c r="AR12" s="174"/>
      <c r="AS12" s="183"/>
      <c r="AT12" s="122">
        <v>50</v>
      </c>
      <c r="AU12" s="174"/>
      <c r="AV12" s="183"/>
      <c r="AW12" s="122">
        <v>50</v>
      </c>
      <c r="AX12" s="174"/>
      <c r="AY12" s="183"/>
      <c r="AZ12" s="122">
        <v>50</v>
      </c>
      <c r="BA12" s="174"/>
      <c r="BB12" s="174"/>
      <c r="BC12" s="183"/>
    </row>
    <row r="13" spans="1:55" x14ac:dyDescent="0.3">
      <c r="A13" s="179" t="s">
        <v>853</v>
      </c>
      <c r="B13" s="182" t="s">
        <v>937</v>
      </c>
      <c r="C13" s="274" t="s">
        <v>938</v>
      </c>
      <c r="D13" s="178" t="s">
        <v>188</v>
      </c>
      <c r="E13" s="178" t="s">
        <v>280</v>
      </c>
      <c r="F13" s="178">
        <v>1084</v>
      </c>
      <c r="G13" s="246" t="s">
        <v>181</v>
      </c>
      <c r="H13" s="88"/>
      <c r="I13" s="174"/>
      <c r="J13" s="185">
        <v>1084.99</v>
      </c>
      <c r="K13" s="88"/>
      <c r="L13" s="174"/>
      <c r="M13" s="185">
        <v>1084.99</v>
      </c>
      <c r="N13" s="88"/>
      <c r="O13" s="174"/>
      <c r="P13" s="174"/>
      <c r="Q13" s="185">
        <v>1016.5</v>
      </c>
      <c r="R13" s="88"/>
      <c r="S13" s="174"/>
      <c r="T13" s="185">
        <v>1016.5</v>
      </c>
      <c r="U13" s="88"/>
      <c r="V13" s="174"/>
      <c r="W13" s="185">
        <v>1016.5</v>
      </c>
      <c r="X13" s="88"/>
      <c r="Y13" s="174"/>
      <c r="Z13" s="185">
        <v>1084.99</v>
      </c>
      <c r="AA13" s="88"/>
      <c r="AB13" s="174"/>
      <c r="AC13" s="185">
        <v>1084.99</v>
      </c>
      <c r="AD13" s="88"/>
      <c r="AE13" s="174"/>
      <c r="AF13" s="185">
        <v>981.05</v>
      </c>
      <c r="AG13" s="88"/>
      <c r="AH13" s="174"/>
      <c r="AI13" s="174"/>
      <c r="AJ13" s="185">
        <v>981.05</v>
      </c>
      <c r="AK13" s="88"/>
      <c r="AL13" s="174"/>
      <c r="AM13" s="185">
        <v>981.05</v>
      </c>
      <c r="AN13" s="88"/>
      <c r="AO13" s="174"/>
      <c r="AP13" s="185">
        <v>981.05</v>
      </c>
      <c r="AQ13" s="88"/>
      <c r="AR13" s="174"/>
      <c r="AS13" s="185">
        <v>1113.94</v>
      </c>
      <c r="AT13" s="88"/>
      <c r="AU13" s="174"/>
      <c r="AV13" s="185">
        <v>1113.94</v>
      </c>
      <c r="AW13" s="88"/>
      <c r="AX13" s="174"/>
      <c r="AY13" s="185">
        <v>1113.94</v>
      </c>
      <c r="AZ13" s="88"/>
      <c r="BA13" s="174"/>
      <c r="BB13" s="174"/>
      <c r="BC13" s="185">
        <v>1113.94</v>
      </c>
    </row>
    <row r="14" spans="1:55" ht="15" thickBot="1" x14ac:dyDescent="0.35">
      <c r="A14" s="179" t="s">
        <v>704</v>
      </c>
      <c r="B14" s="277" t="s">
        <v>943</v>
      </c>
      <c r="C14" t="s">
        <v>929</v>
      </c>
      <c r="D14" s="178" t="s">
        <v>186</v>
      </c>
      <c r="F14" s="178">
        <v>776</v>
      </c>
      <c r="G14" s="246" t="s">
        <v>181</v>
      </c>
      <c r="H14" s="122">
        <v>200.69</v>
      </c>
      <c r="I14" s="174"/>
      <c r="J14" s="183"/>
      <c r="K14" s="122">
        <v>200.69</v>
      </c>
      <c r="L14" s="174"/>
      <c r="M14" s="183"/>
      <c r="N14" s="122">
        <v>200.69</v>
      </c>
      <c r="O14" s="92"/>
      <c r="P14" s="174"/>
      <c r="Q14" s="183"/>
      <c r="R14" s="122">
        <v>200.69</v>
      </c>
      <c r="S14" s="174"/>
      <c r="T14" s="183"/>
      <c r="U14" s="122">
        <v>200.69</v>
      </c>
      <c r="V14" s="174"/>
      <c r="W14" s="174"/>
      <c r="X14" s="122">
        <v>200.69</v>
      </c>
      <c r="Y14" s="174"/>
      <c r="Z14" s="183"/>
      <c r="AA14" s="122">
        <v>200.69</v>
      </c>
      <c r="AB14" s="174"/>
      <c r="AC14" s="183"/>
      <c r="AD14" s="122">
        <v>200.69</v>
      </c>
      <c r="AE14" s="174"/>
      <c r="AF14" s="183"/>
      <c r="AG14" s="122">
        <v>200.69</v>
      </c>
      <c r="AH14" s="174"/>
      <c r="AI14" s="174"/>
      <c r="AJ14" s="183"/>
      <c r="AK14" s="122">
        <v>200.69</v>
      </c>
      <c r="AL14" s="174"/>
      <c r="AM14" s="183"/>
      <c r="AN14" s="122">
        <v>200.69</v>
      </c>
      <c r="AO14" s="174"/>
      <c r="AP14" s="174"/>
      <c r="AQ14" s="122">
        <v>194.58</v>
      </c>
      <c r="AR14" s="174"/>
      <c r="AS14" s="183"/>
      <c r="AT14" s="122">
        <v>194.58</v>
      </c>
      <c r="AU14" s="174"/>
      <c r="AV14" s="183"/>
      <c r="AW14" s="122">
        <v>194.58</v>
      </c>
      <c r="AX14" s="174"/>
      <c r="AY14" s="183"/>
      <c r="AZ14" s="122">
        <v>194.58</v>
      </c>
      <c r="BA14" s="174"/>
      <c r="BB14" s="174"/>
      <c r="BC14" s="183"/>
    </row>
    <row r="15" spans="1:55" x14ac:dyDescent="0.3">
      <c r="A15" s="179" t="s">
        <v>409</v>
      </c>
      <c r="B15" s="182" t="s">
        <v>409</v>
      </c>
      <c r="C15" s="237" t="s">
        <v>802</v>
      </c>
      <c r="D15" s="178" t="s">
        <v>276</v>
      </c>
      <c r="F15" s="178" t="s">
        <v>936</v>
      </c>
      <c r="G15" s="178" t="s">
        <v>180</v>
      </c>
      <c r="H15" s="88"/>
      <c r="I15" s="174"/>
      <c r="J15" s="185">
        <v>25</v>
      </c>
      <c r="K15" s="88"/>
      <c r="L15" s="92">
        <v>100</v>
      </c>
      <c r="M15" s="183"/>
      <c r="N15" s="88"/>
      <c r="O15" s="174"/>
      <c r="P15" s="92">
        <v>100</v>
      </c>
      <c r="Q15" s="183"/>
      <c r="R15" s="88"/>
      <c r="S15" s="174"/>
      <c r="T15" s="183"/>
      <c r="U15" s="88"/>
      <c r="V15" s="174"/>
      <c r="W15" s="174"/>
      <c r="X15" s="88"/>
      <c r="Y15" s="174"/>
      <c r="Z15" s="183"/>
      <c r="AA15" s="88"/>
      <c r="AB15" s="174"/>
      <c r="AC15" s="183"/>
      <c r="AD15" s="88"/>
      <c r="AE15" s="174"/>
      <c r="AF15" s="183"/>
      <c r="AG15" s="88"/>
      <c r="AH15" s="174"/>
      <c r="AI15" s="174"/>
      <c r="AJ15" s="183"/>
      <c r="AK15" s="88"/>
      <c r="AL15" s="174"/>
      <c r="AM15" s="183"/>
      <c r="AN15" s="88"/>
      <c r="AO15" s="174">
        <v>50</v>
      </c>
      <c r="AP15" s="174"/>
      <c r="AQ15" s="88"/>
      <c r="AR15" s="174"/>
      <c r="AS15" s="183"/>
      <c r="AT15" s="88"/>
      <c r="AU15" s="174"/>
      <c r="AV15" s="183"/>
      <c r="AW15" s="88"/>
      <c r="AX15" s="174"/>
      <c r="AY15" s="183"/>
      <c r="AZ15" s="88"/>
      <c r="BA15" s="174"/>
      <c r="BB15" s="174"/>
      <c r="BC15" s="183"/>
    </row>
    <row r="16" spans="1:55" x14ac:dyDescent="0.3">
      <c r="A16" s="179" t="s">
        <v>543</v>
      </c>
      <c r="B16" s="193" t="s">
        <v>264</v>
      </c>
      <c r="C16" s="194" t="s">
        <v>544</v>
      </c>
      <c r="F16" s="178">
        <v>762.84</v>
      </c>
      <c r="H16" s="88"/>
      <c r="I16" s="174"/>
      <c r="J16" s="183"/>
      <c r="K16" s="122">
        <v>589.76</v>
      </c>
      <c r="L16" s="174"/>
      <c r="M16" s="183"/>
      <c r="N16" s="88"/>
      <c r="O16" s="174"/>
      <c r="P16" s="92">
        <v>704.22</v>
      </c>
      <c r="Q16" s="183"/>
      <c r="R16" s="88"/>
      <c r="T16" s="183"/>
      <c r="U16" s="88"/>
      <c r="V16" s="92">
        <v>94.24</v>
      </c>
      <c r="W16" s="174"/>
      <c r="X16" s="88"/>
      <c r="Y16" s="92">
        <v>94.24</v>
      </c>
      <c r="Z16" s="183"/>
      <c r="AA16" s="88"/>
      <c r="AB16" s="174"/>
      <c r="AC16" s="183"/>
      <c r="AD16" s="88"/>
      <c r="AE16" s="174"/>
      <c r="AF16" s="183"/>
      <c r="AG16" s="88"/>
      <c r="AH16" s="174"/>
      <c r="AI16" s="174"/>
      <c r="AJ16" s="183"/>
      <c r="AK16" s="88"/>
      <c r="AL16" s="174"/>
      <c r="AM16" s="183"/>
      <c r="AN16" s="88"/>
      <c r="AO16" s="174"/>
      <c r="AP16" s="183"/>
      <c r="AQ16" s="88"/>
      <c r="AR16" s="174"/>
      <c r="AS16" s="183"/>
      <c r="AT16" s="88"/>
      <c r="AU16" s="174"/>
      <c r="AV16" s="183"/>
      <c r="AW16" s="88"/>
      <c r="AX16" s="174"/>
      <c r="AY16" s="183"/>
      <c r="AZ16" s="88"/>
      <c r="BA16" s="174"/>
      <c r="BB16" s="174"/>
      <c r="BC16" s="183"/>
    </row>
    <row r="17" spans="1:55" x14ac:dyDescent="0.25">
      <c r="A17" s="179" t="s">
        <v>85</v>
      </c>
      <c r="B17" s="182" t="s">
        <v>257</v>
      </c>
      <c r="C17" s="87" t="s">
        <v>826</v>
      </c>
      <c r="G17" s="178" t="s">
        <v>180</v>
      </c>
      <c r="H17" s="195"/>
      <c r="I17" s="196">
        <v>448.14</v>
      </c>
      <c r="J17" s="197"/>
      <c r="K17" s="88"/>
      <c r="L17" s="174"/>
      <c r="M17" s="183"/>
      <c r="N17" s="88"/>
      <c r="O17" s="174"/>
      <c r="P17" s="174"/>
      <c r="Q17" s="183"/>
      <c r="R17" s="88"/>
      <c r="S17" s="174"/>
      <c r="T17" s="183"/>
      <c r="U17" s="88"/>
      <c r="V17" s="174"/>
      <c r="W17" s="174"/>
      <c r="X17" s="195"/>
      <c r="Y17" s="174"/>
      <c r="Z17" s="183"/>
      <c r="AA17" s="88"/>
      <c r="AB17" s="174"/>
      <c r="AC17" s="183"/>
      <c r="AD17" s="88"/>
      <c r="AE17" s="174"/>
      <c r="AF17" s="183"/>
      <c r="AG17" s="88"/>
      <c r="AH17" s="174"/>
      <c r="AI17" s="174"/>
      <c r="AJ17" s="183"/>
      <c r="AK17" s="88"/>
      <c r="AL17" s="92">
        <v>268.36</v>
      </c>
      <c r="AM17" s="183"/>
      <c r="AN17" s="88"/>
      <c r="AO17" s="174"/>
      <c r="AP17" s="183"/>
      <c r="AQ17" s="195"/>
      <c r="AR17" s="196">
        <v>458.82</v>
      </c>
      <c r="AS17" s="197"/>
      <c r="AT17" s="195"/>
      <c r="AU17" s="196">
        <v>458.82</v>
      </c>
      <c r="AV17" s="197"/>
      <c r="AW17" s="195"/>
      <c r="AX17" s="196">
        <v>458.82</v>
      </c>
      <c r="AY17" s="197"/>
      <c r="AZ17" s="195"/>
      <c r="BA17" s="196">
        <v>458.82</v>
      </c>
      <c r="BB17" s="196"/>
      <c r="BC17" s="197"/>
    </row>
    <row r="18" spans="1:55" ht="13.8" x14ac:dyDescent="0.3">
      <c r="A18" s="179" t="s">
        <v>930</v>
      </c>
      <c r="C18" s="93" t="s">
        <v>826</v>
      </c>
      <c r="D18" s="179"/>
      <c r="E18" s="179"/>
      <c r="F18" s="201" t="s">
        <v>509</v>
      </c>
      <c r="H18" s="202">
        <f t="shared" ref="H18:R18" si="0">SUM(H3:H17)</f>
        <v>1321.1100000000001</v>
      </c>
      <c r="I18" s="202">
        <f t="shared" si="0"/>
        <v>673.25</v>
      </c>
      <c r="J18" s="202">
        <f t="shared" si="0"/>
        <v>1853.1</v>
      </c>
      <c r="K18" s="202">
        <f t="shared" si="0"/>
        <v>1919.07</v>
      </c>
      <c r="L18" s="202">
        <f t="shared" si="0"/>
        <v>100</v>
      </c>
      <c r="M18" s="202">
        <f t="shared" si="0"/>
        <v>1639.0900000000001</v>
      </c>
      <c r="N18" s="202">
        <f t="shared" si="0"/>
        <v>1412.79</v>
      </c>
      <c r="O18" s="202"/>
      <c r="P18" s="202">
        <f t="shared" si="0"/>
        <v>804.22</v>
      </c>
      <c r="Q18" s="202">
        <f t="shared" si="0"/>
        <v>1570.6</v>
      </c>
      <c r="R18" s="202">
        <f t="shared" si="0"/>
        <v>952.14999999999986</v>
      </c>
      <c r="S18" s="202">
        <f t="shared" ref="S18:AR18" si="1">SUM(S3:S17)</f>
        <v>366.19</v>
      </c>
      <c r="T18" s="202">
        <f t="shared" si="1"/>
        <v>1570.6</v>
      </c>
      <c r="U18" s="202">
        <f t="shared" si="1"/>
        <v>1325.8600000000001</v>
      </c>
      <c r="V18" s="202">
        <f t="shared" si="1"/>
        <v>394.24</v>
      </c>
      <c r="W18" s="202">
        <f t="shared" si="1"/>
        <v>1570.6</v>
      </c>
      <c r="X18" s="202">
        <f t="shared" si="1"/>
        <v>1197.6200000000001</v>
      </c>
      <c r="Y18" s="202">
        <f t="shared" si="1"/>
        <v>94.24</v>
      </c>
      <c r="Z18" s="202">
        <f t="shared" si="1"/>
        <v>1908.99</v>
      </c>
      <c r="AA18" s="202">
        <f t="shared" si="1"/>
        <v>1040.8599999999999</v>
      </c>
      <c r="AB18" s="202">
        <f t="shared" si="1"/>
        <v>0</v>
      </c>
      <c r="AC18" s="202">
        <f t="shared" si="1"/>
        <v>1680.0900000000001</v>
      </c>
      <c r="AD18" s="202">
        <f t="shared" si="1"/>
        <v>1048</v>
      </c>
      <c r="AE18" s="202">
        <f t="shared" si="1"/>
        <v>0</v>
      </c>
      <c r="AF18" s="202">
        <f t="shared" si="1"/>
        <v>1535.15</v>
      </c>
      <c r="AG18" s="202">
        <f t="shared" si="1"/>
        <v>1227.97</v>
      </c>
      <c r="AH18" s="202">
        <f t="shared" si="1"/>
        <v>100</v>
      </c>
      <c r="AI18" s="202"/>
      <c r="AJ18" s="202">
        <f t="shared" si="1"/>
        <v>1535.15</v>
      </c>
      <c r="AK18" s="202">
        <f t="shared" si="1"/>
        <v>1096.21</v>
      </c>
      <c r="AL18" s="202"/>
      <c r="AM18" s="202">
        <f t="shared" si="1"/>
        <v>1605.1</v>
      </c>
      <c r="AN18" s="202">
        <f t="shared" si="1"/>
        <v>1009.3699999999999</v>
      </c>
      <c r="AO18" s="202">
        <f t="shared" si="1"/>
        <v>50</v>
      </c>
      <c r="AP18" s="202">
        <f t="shared" si="1"/>
        <v>1655.1</v>
      </c>
      <c r="AQ18" s="202">
        <f t="shared" si="1"/>
        <v>1046.56</v>
      </c>
      <c r="AR18" s="202">
        <f t="shared" si="1"/>
        <v>558.81999999999994</v>
      </c>
      <c r="AS18" s="223">
        <f>SUM(AS3:AS17)</f>
        <v>1737.9900000000002</v>
      </c>
      <c r="AT18" s="202">
        <f t="shared" ref="AT18:AU18" si="2">SUM(AT3:AT17)</f>
        <v>1046.56</v>
      </c>
      <c r="AU18" s="202">
        <f t="shared" si="2"/>
        <v>558.81999999999994</v>
      </c>
      <c r="AV18" s="223">
        <f>SUM(AV3:AV17)</f>
        <v>1737.9900000000002</v>
      </c>
      <c r="AW18" s="202">
        <f t="shared" ref="AW18:AX18" si="3">SUM(AW3:AW17)</f>
        <v>1046.56</v>
      </c>
      <c r="AX18" s="202">
        <f t="shared" si="3"/>
        <v>558.81999999999994</v>
      </c>
      <c r="AY18" s="223">
        <f>SUM(AY3:AY17)</f>
        <v>1737.9900000000002</v>
      </c>
      <c r="AZ18" s="202">
        <f t="shared" ref="AZ18:BA18" si="4">SUM(AZ3:AZ17)</f>
        <v>1046.56</v>
      </c>
      <c r="BA18" s="202">
        <f t="shared" si="4"/>
        <v>558.81999999999994</v>
      </c>
      <c r="BB18" s="202"/>
      <c r="BC18" s="223">
        <f>SUM(BC3:BC17)</f>
        <v>1737.9900000000002</v>
      </c>
    </row>
    <row r="19" spans="1:55" x14ac:dyDescent="0.3">
      <c r="A19" s="179" t="s">
        <v>931</v>
      </c>
      <c r="B19" s="275" t="s">
        <v>942</v>
      </c>
      <c r="C19" s="276" t="s">
        <v>932</v>
      </c>
      <c r="E19" s="174"/>
      <c r="F19" s="204" t="s">
        <v>252</v>
      </c>
      <c r="G19" s="174"/>
      <c r="H19" s="169">
        <v>2201</v>
      </c>
      <c r="I19" s="170">
        <v>831</v>
      </c>
      <c r="J19" s="170">
        <v>2201</v>
      </c>
      <c r="K19" s="169">
        <v>2202</v>
      </c>
      <c r="L19" s="170">
        <v>833</v>
      </c>
      <c r="M19" s="170">
        <v>2202</v>
      </c>
      <c r="N19" s="169">
        <v>2202</v>
      </c>
      <c r="O19" s="169"/>
      <c r="P19" s="170">
        <v>844</v>
      </c>
      <c r="Q19" s="170">
        <v>2202</v>
      </c>
      <c r="R19" s="169">
        <v>2202</v>
      </c>
      <c r="S19" s="170">
        <v>844</v>
      </c>
      <c r="T19" s="170">
        <v>2202</v>
      </c>
      <c r="U19" s="244">
        <v>2159</v>
      </c>
      <c r="V19" s="170">
        <v>831</v>
      </c>
      <c r="W19" s="244">
        <v>2202</v>
      </c>
      <c r="X19" s="244">
        <v>2202.69</v>
      </c>
      <c r="Y19" s="170">
        <v>844</v>
      </c>
      <c r="Z19" s="170">
        <v>2202</v>
      </c>
      <c r="AA19" s="169">
        <v>2159</v>
      </c>
      <c r="AB19" s="170">
        <v>844</v>
      </c>
      <c r="AC19" s="170">
        <v>2159</v>
      </c>
      <c r="AD19" s="170">
        <v>2159</v>
      </c>
      <c r="AE19" s="170">
        <v>844</v>
      </c>
      <c r="AF19" s="170">
        <v>2159</v>
      </c>
      <c r="AG19" s="170">
        <v>2159</v>
      </c>
      <c r="AH19" s="170">
        <v>844</v>
      </c>
      <c r="AI19" s="170"/>
      <c r="AJ19" s="170">
        <v>2159</v>
      </c>
      <c r="AK19" s="170">
        <v>2202</v>
      </c>
      <c r="AL19" s="170">
        <v>845</v>
      </c>
      <c r="AM19" s="170">
        <v>2390</v>
      </c>
      <c r="AN19" s="170">
        <v>2159</v>
      </c>
      <c r="AO19" s="170">
        <v>844</v>
      </c>
      <c r="AP19" s="170">
        <v>2159</v>
      </c>
      <c r="AQ19" s="170">
        <v>2202</v>
      </c>
      <c r="AR19" s="244">
        <v>844</v>
      </c>
      <c r="AS19" s="170">
        <v>2159</v>
      </c>
      <c r="AT19" s="170">
        <v>2202</v>
      </c>
      <c r="AU19" s="244">
        <v>844</v>
      </c>
      <c r="AV19" s="170">
        <v>2159</v>
      </c>
      <c r="AW19" s="170">
        <v>2202</v>
      </c>
      <c r="AX19" s="244">
        <v>844</v>
      </c>
      <c r="AY19" s="170">
        <v>2159</v>
      </c>
      <c r="AZ19" s="170">
        <v>2202</v>
      </c>
      <c r="BA19" s="244">
        <v>844</v>
      </c>
      <c r="BB19" s="280"/>
      <c r="BC19" s="170">
        <v>2159</v>
      </c>
    </row>
    <row r="20" spans="1:55" x14ac:dyDescent="0.3">
      <c r="B20" s="179" t="s">
        <v>941</v>
      </c>
      <c r="C20" s="178" t="s">
        <v>940</v>
      </c>
      <c r="F20" s="204" t="s">
        <v>255</v>
      </c>
      <c r="G20" s="174"/>
      <c r="H20" s="175">
        <f>SUM(H19-H18)</f>
        <v>879.88999999999987</v>
      </c>
      <c r="I20" s="175">
        <f t="shared" ref="I20:AS20" si="5">SUM(I19-I18)</f>
        <v>157.75</v>
      </c>
      <c r="J20" s="175">
        <f t="shared" si="5"/>
        <v>347.90000000000009</v>
      </c>
      <c r="K20" s="175">
        <f t="shared" si="5"/>
        <v>282.93000000000006</v>
      </c>
      <c r="L20" s="175">
        <f t="shared" si="5"/>
        <v>733</v>
      </c>
      <c r="M20" s="175">
        <f t="shared" si="5"/>
        <v>562.90999999999985</v>
      </c>
      <c r="N20" s="175">
        <f t="shared" si="5"/>
        <v>789.21</v>
      </c>
      <c r="O20" s="175"/>
      <c r="P20" s="175">
        <f t="shared" si="5"/>
        <v>39.779999999999973</v>
      </c>
      <c r="Q20" s="175">
        <f t="shared" si="5"/>
        <v>631.40000000000009</v>
      </c>
      <c r="R20" s="175">
        <f t="shared" si="5"/>
        <v>1249.8500000000001</v>
      </c>
      <c r="S20" s="175">
        <f t="shared" si="5"/>
        <v>477.81</v>
      </c>
      <c r="T20" s="175">
        <f t="shared" si="5"/>
        <v>631.40000000000009</v>
      </c>
      <c r="U20" s="227">
        <f t="shared" si="5"/>
        <v>833.13999999999987</v>
      </c>
      <c r="V20" s="227">
        <f t="shared" si="5"/>
        <v>436.76</v>
      </c>
      <c r="W20" s="227">
        <f t="shared" si="5"/>
        <v>631.40000000000009</v>
      </c>
      <c r="X20" s="227">
        <f t="shared" si="5"/>
        <v>1005.0699999999999</v>
      </c>
      <c r="Y20" s="175">
        <f t="shared" si="5"/>
        <v>749.76</v>
      </c>
      <c r="Z20" s="175">
        <f t="shared" si="5"/>
        <v>293.01</v>
      </c>
      <c r="AA20" s="175">
        <f t="shared" si="5"/>
        <v>1118.1400000000001</v>
      </c>
      <c r="AB20" s="175">
        <f t="shared" si="5"/>
        <v>844</v>
      </c>
      <c r="AC20" s="175">
        <f t="shared" si="5"/>
        <v>478.90999999999985</v>
      </c>
      <c r="AD20" s="175">
        <f t="shared" si="5"/>
        <v>1111</v>
      </c>
      <c r="AE20" s="175">
        <f t="shared" si="5"/>
        <v>844</v>
      </c>
      <c r="AF20" s="175">
        <f t="shared" si="5"/>
        <v>623.84999999999991</v>
      </c>
      <c r="AG20" s="175">
        <f t="shared" si="5"/>
        <v>931.03</v>
      </c>
      <c r="AH20" s="175">
        <f t="shared" si="5"/>
        <v>744</v>
      </c>
      <c r="AI20" s="175"/>
      <c r="AJ20" s="175">
        <f t="shared" si="5"/>
        <v>623.84999999999991</v>
      </c>
      <c r="AK20" s="175">
        <f t="shared" si="5"/>
        <v>1105.79</v>
      </c>
      <c r="AL20" s="175">
        <f t="shared" si="5"/>
        <v>845</v>
      </c>
      <c r="AM20" s="175">
        <f t="shared" si="5"/>
        <v>784.90000000000009</v>
      </c>
      <c r="AN20" s="175">
        <f t="shared" si="5"/>
        <v>1149.6300000000001</v>
      </c>
      <c r="AO20" s="175">
        <f t="shared" si="5"/>
        <v>794</v>
      </c>
      <c r="AP20" s="175">
        <f t="shared" si="5"/>
        <v>503.90000000000009</v>
      </c>
      <c r="AQ20" s="227">
        <f>SUM(AQ19-AQ18)</f>
        <v>1155.44</v>
      </c>
      <c r="AR20" s="175">
        <f t="shared" si="5"/>
        <v>285.18000000000006</v>
      </c>
      <c r="AS20" s="175">
        <f t="shared" si="5"/>
        <v>421.00999999999976</v>
      </c>
      <c r="AT20" s="227">
        <f>SUM(AT19-AT18)</f>
        <v>1155.44</v>
      </c>
      <c r="AU20" s="175">
        <f t="shared" ref="AU20:AV20" si="6">SUM(AU19-AU18)</f>
        <v>285.18000000000006</v>
      </c>
      <c r="AV20" s="175">
        <f t="shared" si="6"/>
        <v>421.00999999999976</v>
      </c>
      <c r="AW20" s="227">
        <f>SUM(AW19-AW18)</f>
        <v>1155.44</v>
      </c>
      <c r="AX20" s="175">
        <f t="shared" ref="AX20:AY20" si="7">SUM(AX19-AX18)</f>
        <v>285.18000000000006</v>
      </c>
      <c r="AY20" s="175">
        <f t="shared" si="7"/>
        <v>421.00999999999976</v>
      </c>
      <c r="AZ20" s="227">
        <f>SUM(AZ19-AZ18)</f>
        <v>1155.44</v>
      </c>
      <c r="BA20" s="175">
        <f t="shared" ref="BA20:BC20" si="8">SUM(BA19-BA18)</f>
        <v>285.18000000000006</v>
      </c>
      <c r="BB20" s="175"/>
      <c r="BC20" s="175">
        <f t="shared" si="8"/>
        <v>421.00999999999976</v>
      </c>
    </row>
    <row r="21" spans="1:55" ht="15" x14ac:dyDescent="0.3">
      <c r="A21" s="203"/>
      <c r="D21" s="179"/>
      <c r="E21" s="179"/>
      <c r="F21" s="204" t="s">
        <v>251</v>
      </c>
      <c r="G21" s="174" t="s">
        <v>115</v>
      </c>
      <c r="H21" s="348">
        <f>SUM(H18+J18)</f>
        <v>3174.21</v>
      </c>
      <c r="I21" s="348"/>
      <c r="J21" s="349"/>
      <c r="K21" s="348">
        <f>SUM(K18+M18)</f>
        <v>3558.16</v>
      </c>
      <c r="L21" s="348"/>
      <c r="M21" s="349"/>
      <c r="N21" s="348">
        <f>SUM(N18+Q18)</f>
        <v>2983.39</v>
      </c>
      <c r="O21" s="348"/>
      <c r="P21" s="348"/>
      <c r="Q21" s="349"/>
      <c r="R21" s="348">
        <f>SUM(R18+T18)</f>
        <v>2522.75</v>
      </c>
      <c r="S21" s="348"/>
      <c r="T21" s="349"/>
      <c r="U21" s="351">
        <f>SUM(U18+W18)</f>
        <v>2896.46</v>
      </c>
      <c r="V21" s="351"/>
      <c r="W21" s="351"/>
      <c r="X21" s="348">
        <f>SUM(X18+Z18)</f>
        <v>3106.61</v>
      </c>
      <c r="Y21" s="348"/>
      <c r="Z21" s="349"/>
      <c r="AA21" s="348">
        <f>SUM(AA18+AC18)</f>
        <v>2720.95</v>
      </c>
      <c r="AB21" s="348"/>
      <c r="AC21" s="349"/>
      <c r="AD21" s="348">
        <f>SUM(AD18+AF18)</f>
        <v>2583.15</v>
      </c>
      <c r="AE21" s="348"/>
      <c r="AF21" s="349"/>
      <c r="AG21" s="348">
        <f>SUM(AG18+AJ18)</f>
        <v>2763.12</v>
      </c>
      <c r="AH21" s="348"/>
      <c r="AI21" s="348"/>
      <c r="AJ21" s="349"/>
      <c r="AK21" s="348">
        <f>SUM(AK18+AM18)</f>
        <v>2701.31</v>
      </c>
      <c r="AL21" s="348"/>
      <c r="AM21" s="349"/>
      <c r="AN21" s="350">
        <f>SUM(AN18:AP18)</f>
        <v>2714.47</v>
      </c>
      <c r="AO21" s="348"/>
      <c r="AP21" s="349"/>
      <c r="AQ21" s="350">
        <f>SUM(AQ18+AS18)</f>
        <v>2784.55</v>
      </c>
      <c r="AR21" s="348"/>
      <c r="AS21" s="349"/>
      <c r="AT21" s="350">
        <f>SUM(AT18+AV18)</f>
        <v>2784.55</v>
      </c>
      <c r="AU21" s="348"/>
      <c r="AV21" s="349"/>
      <c r="AW21" s="350">
        <f>SUM(AW18+AY18)</f>
        <v>2784.55</v>
      </c>
      <c r="AX21" s="348"/>
      <c r="AY21" s="349"/>
      <c r="AZ21" s="350">
        <f>SUM(AZ18+BC18)</f>
        <v>2784.55</v>
      </c>
      <c r="BA21" s="348"/>
      <c r="BB21" s="348"/>
      <c r="BC21" s="349"/>
    </row>
    <row r="22" spans="1:55" x14ac:dyDescent="0.3">
      <c r="F22" s="204" t="s">
        <v>253</v>
      </c>
      <c r="G22" s="174" t="s">
        <v>115</v>
      </c>
      <c r="H22" s="348">
        <f>SUM(H19:J19)</f>
        <v>5233</v>
      </c>
      <c r="I22" s="348"/>
      <c r="J22" s="349"/>
      <c r="K22" s="348">
        <f>SUM(K19:M19)</f>
        <v>5237</v>
      </c>
      <c r="L22" s="348"/>
      <c r="M22" s="349"/>
      <c r="N22" s="348">
        <f>SUM(N19:Q19)</f>
        <v>5248</v>
      </c>
      <c r="O22" s="348"/>
      <c r="P22" s="348"/>
      <c r="Q22" s="349"/>
      <c r="R22" s="348">
        <f>SUM(R19:T19)</f>
        <v>5248</v>
      </c>
      <c r="S22" s="348"/>
      <c r="T22" s="349"/>
      <c r="U22" s="351">
        <f>SUM(U19:W19)</f>
        <v>5192</v>
      </c>
      <c r="V22" s="351"/>
      <c r="W22" s="351"/>
      <c r="X22" s="348">
        <f>SUM(X19:Z19)</f>
        <v>5248.6900000000005</v>
      </c>
      <c r="Y22" s="348"/>
      <c r="Z22" s="349"/>
      <c r="AA22" s="348">
        <f>SUM(AA19:AC19)</f>
        <v>5162</v>
      </c>
      <c r="AB22" s="348"/>
      <c r="AC22" s="349"/>
      <c r="AD22" s="348">
        <f>SUM(AD19:AF19)</f>
        <v>5162</v>
      </c>
      <c r="AE22" s="348"/>
      <c r="AF22" s="349"/>
      <c r="AG22" s="348">
        <f>SUM(AG19:AJ19)</f>
        <v>5162</v>
      </c>
      <c r="AH22" s="348"/>
      <c r="AI22" s="348"/>
      <c r="AJ22" s="349"/>
      <c r="AK22" s="348">
        <f>SUM(AK19:AM19)</f>
        <v>5437</v>
      </c>
      <c r="AL22" s="348"/>
      <c r="AM22" s="349"/>
      <c r="AN22" s="350">
        <f>SUM(AN19:AP19)</f>
        <v>5162</v>
      </c>
      <c r="AO22" s="348"/>
      <c r="AP22" s="349"/>
      <c r="AQ22" s="350">
        <f>SUM(AQ19:AS19)</f>
        <v>5205</v>
      </c>
      <c r="AR22" s="348"/>
      <c r="AS22" s="349"/>
      <c r="AT22" s="350">
        <f>SUM(AT19:AV19)</f>
        <v>5205</v>
      </c>
      <c r="AU22" s="348"/>
      <c r="AV22" s="349"/>
      <c r="AW22" s="350">
        <f>SUM(AW19:AY19)</f>
        <v>5205</v>
      </c>
      <c r="AX22" s="348"/>
      <c r="AY22" s="349"/>
      <c r="AZ22" s="350">
        <f>SUM(AZ19:BC19)</f>
        <v>5205</v>
      </c>
      <c r="BA22" s="348"/>
      <c r="BB22" s="348"/>
      <c r="BC22" s="349"/>
    </row>
    <row r="23" spans="1:55" x14ac:dyDescent="0.3">
      <c r="F23" s="204" t="s">
        <v>254</v>
      </c>
      <c r="G23" s="174" t="s">
        <v>115</v>
      </c>
      <c r="H23" s="344">
        <f>SUM(H22-H21)</f>
        <v>2058.79</v>
      </c>
      <c r="I23" s="344"/>
      <c r="J23" s="345"/>
      <c r="K23" s="344">
        <f>SUM(K22-K21)</f>
        <v>1678.8400000000001</v>
      </c>
      <c r="L23" s="344"/>
      <c r="M23" s="345"/>
      <c r="N23" s="344">
        <f>SUM(N22-N21)</f>
        <v>2264.61</v>
      </c>
      <c r="O23" s="344"/>
      <c r="P23" s="344"/>
      <c r="Q23" s="345"/>
      <c r="R23" s="344">
        <f>SUM(R22-R21)</f>
        <v>2725.25</v>
      </c>
      <c r="S23" s="344"/>
      <c r="T23" s="345"/>
      <c r="U23" s="347">
        <f>SUM(U22-U21)</f>
        <v>2295.54</v>
      </c>
      <c r="V23" s="347"/>
      <c r="W23" s="347"/>
      <c r="X23" s="344">
        <f>SUM(X22-X21)</f>
        <v>2142.0800000000004</v>
      </c>
      <c r="Y23" s="344"/>
      <c r="Z23" s="345"/>
      <c r="AA23" s="344">
        <f>SUM(AA22-AA21)</f>
        <v>2441.0500000000002</v>
      </c>
      <c r="AB23" s="344"/>
      <c r="AC23" s="345"/>
      <c r="AD23" s="344">
        <f>SUM(AD22-AD21)</f>
        <v>2578.85</v>
      </c>
      <c r="AE23" s="344"/>
      <c r="AF23" s="345"/>
      <c r="AG23" s="344">
        <f>SUM(AG22-AG21)</f>
        <v>2398.88</v>
      </c>
      <c r="AH23" s="344"/>
      <c r="AI23" s="344"/>
      <c r="AJ23" s="345"/>
      <c r="AK23" s="344">
        <f>SUM(AK22-AK21)</f>
        <v>2735.69</v>
      </c>
      <c r="AL23" s="344"/>
      <c r="AM23" s="345"/>
      <c r="AN23" s="346">
        <f>SUM(AN22-AN21)</f>
        <v>2447.5300000000002</v>
      </c>
      <c r="AO23" s="344"/>
      <c r="AP23" s="345"/>
      <c r="AQ23" s="346">
        <f>SUM(AQ22-AQ21)</f>
        <v>2420.4499999999998</v>
      </c>
      <c r="AR23" s="344"/>
      <c r="AS23" s="345"/>
      <c r="AT23" s="346">
        <f>SUM(AT22-AT21)</f>
        <v>2420.4499999999998</v>
      </c>
      <c r="AU23" s="344"/>
      <c r="AV23" s="345"/>
      <c r="AW23" s="346">
        <f>SUM(AW22-AW21)</f>
        <v>2420.4499999999998</v>
      </c>
      <c r="AX23" s="344"/>
      <c r="AY23" s="345"/>
      <c r="AZ23" s="346">
        <f>SUM(AZ22-AZ21)</f>
        <v>2420.4499999999998</v>
      </c>
      <c r="BA23" s="344"/>
      <c r="BB23" s="344"/>
      <c r="BC23" s="345"/>
    </row>
    <row r="88" spans="1:59" s="178" customFormat="1" x14ac:dyDescent="0.3">
      <c r="A88" s="179"/>
      <c r="B88" s="179"/>
      <c r="H88" s="179"/>
      <c r="I88" s="179"/>
      <c r="J88" s="179"/>
      <c r="K88" s="179"/>
      <c r="L88" s="209"/>
      <c r="M88" s="179"/>
      <c r="N88" s="179"/>
      <c r="O88" s="179"/>
      <c r="P88" s="179"/>
      <c r="Q88" s="179"/>
      <c r="R88" s="179"/>
      <c r="S88" s="179"/>
      <c r="T88" s="179"/>
      <c r="U88" s="179"/>
      <c r="V88" s="179"/>
      <c r="W88" s="179"/>
      <c r="X88" s="179"/>
      <c r="Y88" s="179"/>
      <c r="Z88" s="179"/>
      <c r="AA88" s="179"/>
      <c r="AB88" s="179"/>
      <c r="AC88" s="179"/>
      <c r="AD88" s="179"/>
      <c r="AE88" s="179"/>
      <c r="AF88" s="179"/>
      <c r="AG88" s="179"/>
      <c r="AH88" s="179"/>
      <c r="AI88" s="179"/>
      <c r="AJ88" s="179"/>
      <c r="AK88" s="179"/>
      <c r="AL88" s="179"/>
      <c r="AM88" s="179"/>
      <c r="AN88" s="179"/>
      <c r="AO88" s="179"/>
      <c r="AP88" s="179"/>
      <c r="AQ88" s="179"/>
      <c r="AR88" s="179"/>
      <c r="AS88" s="179"/>
      <c r="AT88" s="179"/>
      <c r="AU88" s="179"/>
      <c r="AV88" s="179"/>
      <c r="AW88" s="179"/>
      <c r="AX88" s="179"/>
      <c r="AY88" s="179"/>
      <c r="AZ88" s="179"/>
      <c r="BA88" s="179"/>
      <c r="BB88" s="179"/>
      <c r="BC88" s="179"/>
      <c r="BD88" s="179"/>
      <c r="BE88" s="179"/>
      <c r="BF88" s="179"/>
      <c r="BG88" s="179"/>
    </row>
    <row r="89" spans="1:59" s="178" customFormat="1" x14ac:dyDescent="0.3">
      <c r="A89" s="179"/>
      <c r="B89" s="179"/>
      <c r="H89" s="179"/>
      <c r="I89" s="179"/>
      <c r="J89" s="179"/>
      <c r="K89" s="179"/>
      <c r="L89" s="209"/>
      <c r="M89" s="179"/>
      <c r="N89" s="179"/>
      <c r="O89" s="179"/>
      <c r="P89" s="179"/>
      <c r="Q89" s="179"/>
      <c r="R89" s="179"/>
      <c r="S89" s="179"/>
      <c r="T89" s="179"/>
      <c r="U89" s="179"/>
      <c r="V89" s="179"/>
      <c r="W89" s="179"/>
      <c r="X89" s="179"/>
      <c r="Y89" s="179"/>
      <c r="Z89" s="179"/>
      <c r="AA89" s="179"/>
      <c r="AB89" s="179"/>
      <c r="AC89" s="179"/>
      <c r="AD89" s="179"/>
      <c r="AE89" s="179"/>
      <c r="AF89" s="179"/>
      <c r="AG89" s="179"/>
      <c r="AH89" s="179"/>
      <c r="AI89" s="179"/>
      <c r="AJ89" s="179"/>
      <c r="AK89" s="179"/>
      <c r="AL89" s="179"/>
      <c r="AM89" s="179"/>
      <c r="AN89" s="179"/>
      <c r="AO89" s="179"/>
      <c r="AP89" s="179"/>
      <c r="AQ89" s="179"/>
      <c r="AR89" s="179"/>
      <c r="AS89" s="179"/>
      <c r="AT89" s="179"/>
      <c r="AU89" s="179"/>
      <c r="AV89" s="179"/>
      <c r="AW89" s="179"/>
      <c r="AX89" s="179"/>
      <c r="AY89" s="179"/>
      <c r="AZ89" s="179"/>
      <c r="BA89" s="179"/>
      <c r="BB89" s="179"/>
      <c r="BC89" s="179"/>
      <c r="BD89" s="179"/>
      <c r="BE89" s="179"/>
      <c r="BF89" s="179"/>
      <c r="BG89" s="179"/>
    </row>
    <row r="90" spans="1:59" s="178" customFormat="1" x14ac:dyDescent="0.3">
      <c r="A90" s="179"/>
      <c r="B90" s="179"/>
      <c r="H90" s="179"/>
      <c r="I90" s="179"/>
      <c r="J90" s="179"/>
      <c r="K90" s="179"/>
      <c r="L90" s="209"/>
      <c r="M90" s="179"/>
      <c r="N90" s="179"/>
      <c r="O90" s="179"/>
      <c r="P90" s="179"/>
      <c r="Q90" s="179"/>
      <c r="R90" s="179"/>
      <c r="S90" s="179"/>
      <c r="T90" s="179"/>
      <c r="U90" s="179"/>
      <c r="V90" s="179"/>
      <c r="W90" s="179"/>
      <c r="X90" s="179"/>
      <c r="Y90" s="179"/>
      <c r="Z90" s="179"/>
      <c r="AA90" s="179"/>
      <c r="AB90" s="179"/>
      <c r="AC90" s="179"/>
      <c r="AD90" s="179"/>
      <c r="AE90" s="179"/>
      <c r="AF90" s="179"/>
      <c r="AG90" s="179"/>
      <c r="AH90" s="179"/>
      <c r="AI90" s="179"/>
      <c r="AJ90" s="179"/>
      <c r="AK90" s="179"/>
      <c r="AL90" s="179"/>
      <c r="AM90" s="179"/>
      <c r="AN90" s="179"/>
      <c r="AO90" s="179"/>
      <c r="AP90" s="179"/>
      <c r="AQ90" s="179"/>
      <c r="AR90" s="179"/>
      <c r="AS90" s="179"/>
      <c r="AT90" s="179"/>
      <c r="AU90" s="179"/>
      <c r="AV90" s="179"/>
      <c r="AW90" s="179"/>
      <c r="AX90" s="179"/>
      <c r="AY90" s="179"/>
      <c r="AZ90" s="179"/>
      <c r="BA90" s="179"/>
      <c r="BB90" s="179"/>
      <c r="BC90" s="179"/>
      <c r="BD90" s="179"/>
      <c r="BE90" s="179"/>
      <c r="BF90" s="179"/>
      <c r="BG90" s="179"/>
    </row>
    <row r="91" spans="1:59" s="178" customFormat="1" x14ac:dyDescent="0.3">
      <c r="A91" s="179"/>
      <c r="B91" s="179"/>
      <c r="H91" s="179"/>
      <c r="I91" s="179"/>
      <c r="J91" s="179"/>
      <c r="K91" s="179"/>
      <c r="L91" s="209"/>
      <c r="M91" s="179"/>
      <c r="N91" s="179"/>
      <c r="O91" s="179"/>
      <c r="P91" s="179"/>
      <c r="Q91" s="179"/>
      <c r="R91" s="179"/>
      <c r="S91" s="179"/>
      <c r="T91" s="179"/>
      <c r="U91" s="179"/>
      <c r="V91" s="179"/>
      <c r="W91" s="179"/>
      <c r="X91" s="179"/>
      <c r="Y91" s="179"/>
      <c r="Z91" s="179"/>
      <c r="AA91" s="179"/>
      <c r="AB91" s="179"/>
      <c r="AC91" s="179"/>
      <c r="AD91" s="179"/>
      <c r="AE91" s="179"/>
      <c r="AF91" s="179"/>
      <c r="AG91" s="179"/>
      <c r="AH91" s="179"/>
      <c r="AI91" s="179"/>
      <c r="AJ91" s="179"/>
      <c r="AK91" s="179"/>
      <c r="AL91" s="179"/>
      <c r="AM91" s="179"/>
      <c r="AN91" s="179"/>
      <c r="AO91" s="179"/>
      <c r="AP91" s="179"/>
      <c r="AQ91" s="179"/>
      <c r="AR91" s="179"/>
      <c r="AS91" s="179"/>
      <c r="AT91" s="179"/>
      <c r="AU91" s="179"/>
      <c r="AV91" s="179"/>
      <c r="AW91" s="179"/>
      <c r="AX91" s="179"/>
      <c r="AY91" s="179"/>
      <c r="AZ91" s="179"/>
      <c r="BA91" s="179"/>
      <c r="BB91" s="179"/>
      <c r="BC91" s="179"/>
      <c r="BD91" s="179"/>
      <c r="BE91" s="179"/>
      <c r="BF91" s="179"/>
      <c r="BG91" s="179"/>
    </row>
    <row r="92" spans="1:59" s="178" customFormat="1" x14ac:dyDescent="0.3">
      <c r="A92" s="179"/>
      <c r="B92" s="179"/>
      <c r="H92" s="179"/>
      <c r="I92" s="179"/>
      <c r="J92" s="179"/>
      <c r="K92" s="179"/>
      <c r="L92" s="209"/>
      <c r="M92" s="179"/>
      <c r="N92" s="179"/>
      <c r="O92" s="179"/>
      <c r="P92" s="179"/>
      <c r="Q92" s="179"/>
      <c r="R92" s="179"/>
      <c r="S92" s="179"/>
      <c r="T92" s="179"/>
      <c r="U92" s="179"/>
      <c r="V92" s="179"/>
      <c r="W92" s="179"/>
      <c r="X92" s="179"/>
      <c r="Y92" s="179"/>
      <c r="Z92" s="179"/>
      <c r="AA92" s="179"/>
      <c r="AB92" s="179"/>
      <c r="AC92" s="179"/>
      <c r="AD92" s="179"/>
      <c r="AE92" s="179"/>
      <c r="AF92" s="179"/>
      <c r="AG92" s="179"/>
      <c r="AH92" s="179"/>
      <c r="AI92" s="179"/>
      <c r="AJ92" s="179"/>
      <c r="AK92" s="179"/>
      <c r="AL92" s="179"/>
      <c r="AM92" s="179"/>
      <c r="AN92" s="179"/>
      <c r="AO92" s="179"/>
      <c r="AP92" s="179"/>
      <c r="AQ92" s="179"/>
      <c r="AR92" s="179"/>
      <c r="AS92" s="179"/>
      <c r="AT92" s="179"/>
      <c r="AU92" s="179"/>
      <c r="AV92" s="179"/>
      <c r="AW92" s="179"/>
      <c r="AX92" s="179"/>
      <c r="AY92" s="179"/>
      <c r="AZ92" s="179"/>
      <c r="BA92" s="179"/>
      <c r="BB92" s="179"/>
      <c r="BC92" s="179"/>
      <c r="BD92" s="179"/>
      <c r="BE92" s="179"/>
      <c r="BF92" s="179"/>
      <c r="BG92" s="179"/>
    </row>
    <row r="93" spans="1:59" s="178" customFormat="1" x14ac:dyDescent="0.3">
      <c r="A93" s="179"/>
      <c r="B93" s="179"/>
      <c r="H93" s="179"/>
      <c r="I93" s="179"/>
      <c r="J93" s="179"/>
      <c r="K93" s="179"/>
      <c r="L93" s="209"/>
      <c r="M93" s="179"/>
      <c r="N93" s="179"/>
      <c r="O93" s="179"/>
      <c r="P93" s="179"/>
      <c r="Q93" s="179"/>
      <c r="R93" s="179"/>
      <c r="S93" s="179"/>
      <c r="T93" s="179"/>
      <c r="U93" s="179"/>
      <c r="V93" s="179"/>
      <c r="W93" s="179"/>
      <c r="X93" s="179"/>
      <c r="Y93" s="179"/>
      <c r="Z93" s="179"/>
      <c r="AA93" s="179"/>
      <c r="AB93" s="179"/>
      <c r="AC93" s="179"/>
      <c r="AD93" s="179"/>
      <c r="AE93" s="179"/>
      <c r="AF93" s="179"/>
      <c r="AG93" s="179"/>
      <c r="AH93" s="179"/>
      <c r="AI93" s="179"/>
      <c r="AJ93" s="179"/>
      <c r="AK93" s="179"/>
      <c r="AL93" s="179"/>
      <c r="AM93" s="179"/>
      <c r="AN93" s="179"/>
      <c r="AO93" s="179"/>
      <c r="AP93" s="179"/>
      <c r="AQ93" s="179"/>
      <c r="AR93" s="179"/>
      <c r="AS93" s="179"/>
      <c r="AT93" s="179"/>
      <c r="AU93" s="179"/>
      <c r="AV93" s="179"/>
      <c r="AW93" s="179"/>
      <c r="AX93" s="179"/>
      <c r="AY93" s="179"/>
      <c r="AZ93" s="179"/>
      <c r="BA93" s="179"/>
      <c r="BB93" s="179"/>
      <c r="BC93" s="179"/>
      <c r="BD93" s="179"/>
      <c r="BE93" s="179"/>
      <c r="BF93" s="179"/>
      <c r="BG93" s="179"/>
    </row>
    <row r="94" spans="1:59" s="178" customFormat="1" x14ac:dyDescent="0.3">
      <c r="A94" s="179"/>
      <c r="B94" s="179"/>
      <c r="H94" s="179"/>
      <c r="I94" s="179"/>
      <c r="J94" s="179"/>
      <c r="K94" s="179"/>
      <c r="L94" s="209"/>
      <c r="M94" s="179"/>
      <c r="N94" s="179"/>
      <c r="O94" s="179"/>
      <c r="P94" s="179"/>
      <c r="Q94" s="179"/>
      <c r="R94" s="179"/>
      <c r="S94" s="179"/>
      <c r="T94" s="179"/>
      <c r="U94" s="179"/>
      <c r="V94" s="179"/>
      <c r="W94" s="179"/>
      <c r="X94" s="179"/>
      <c r="Y94" s="179"/>
      <c r="Z94" s="179"/>
      <c r="AA94" s="179"/>
      <c r="AB94" s="179"/>
      <c r="AC94" s="179"/>
      <c r="AD94" s="179"/>
      <c r="AE94" s="179"/>
      <c r="AF94" s="179"/>
      <c r="AG94" s="179"/>
      <c r="AH94" s="179"/>
      <c r="AI94" s="179"/>
      <c r="AJ94" s="179"/>
      <c r="AK94" s="179"/>
      <c r="AL94" s="179"/>
      <c r="AM94" s="179"/>
      <c r="AN94" s="179"/>
      <c r="AO94" s="179"/>
      <c r="AP94" s="179"/>
      <c r="AQ94" s="179"/>
      <c r="AR94" s="179"/>
      <c r="AS94" s="179"/>
      <c r="AT94" s="179"/>
      <c r="AU94" s="179"/>
      <c r="AV94" s="179"/>
      <c r="AW94" s="179"/>
      <c r="AX94" s="179"/>
      <c r="AY94" s="179"/>
      <c r="AZ94" s="179"/>
      <c r="BA94" s="179"/>
      <c r="BB94" s="179"/>
      <c r="BC94" s="179"/>
      <c r="BD94" s="179"/>
      <c r="BE94" s="179"/>
      <c r="BF94" s="179"/>
      <c r="BG94" s="179"/>
    </row>
    <row r="95" spans="1:59" s="178" customFormat="1" x14ac:dyDescent="0.3">
      <c r="A95" s="179"/>
      <c r="B95" s="179"/>
      <c r="H95" s="179"/>
      <c r="I95" s="179"/>
      <c r="J95" s="179"/>
      <c r="K95" s="179"/>
      <c r="L95" s="209"/>
      <c r="M95" s="179"/>
      <c r="N95" s="179"/>
      <c r="O95" s="179"/>
      <c r="P95" s="179"/>
      <c r="Q95" s="179"/>
      <c r="R95" s="179"/>
      <c r="S95" s="179"/>
      <c r="T95" s="179"/>
      <c r="U95" s="179"/>
      <c r="V95" s="179"/>
      <c r="W95" s="179"/>
      <c r="X95" s="179"/>
      <c r="Y95" s="179"/>
      <c r="Z95" s="179"/>
      <c r="AA95" s="179"/>
      <c r="AB95" s="179"/>
      <c r="AC95" s="179"/>
      <c r="AD95" s="179"/>
      <c r="AE95" s="179"/>
      <c r="AF95" s="179"/>
      <c r="AG95" s="179"/>
      <c r="AH95" s="179"/>
      <c r="AI95" s="179"/>
      <c r="AJ95" s="179"/>
      <c r="AK95" s="179"/>
      <c r="AL95" s="179"/>
      <c r="AM95" s="179"/>
      <c r="AN95" s="179"/>
      <c r="AO95" s="179"/>
      <c r="AP95" s="179"/>
      <c r="AQ95" s="179"/>
      <c r="AR95" s="179"/>
      <c r="AS95" s="179"/>
      <c r="AT95" s="179"/>
      <c r="AU95" s="179"/>
      <c r="AV95" s="179"/>
      <c r="AW95" s="179"/>
      <c r="AX95" s="179"/>
      <c r="AY95" s="179"/>
      <c r="AZ95" s="179"/>
      <c r="BA95" s="179"/>
      <c r="BB95" s="179"/>
      <c r="BC95" s="179"/>
      <c r="BD95" s="179"/>
      <c r="BE95" s="179"/>
      <c r="BF95" s="179"/>
      <c r="BG95" s="179"/>
    </row>
    <row r="96" spans="1:59" s="178" customFormat="1" x14ac:dyDescent="0.3">
      <c r="A96" s="179"/>
      <c r="B96" s="179"/>
      <c r="H96" s="179"/>
      <c r="I96" s="179"/>
      <c r="J96" s="179"/>
      <c r="K96" s="179"/>
      <c r="L96" s="209"/>
      <c r="M96" s="179"/>
      <c r="N96" s="179"/>
      <c r="O96" s="179"/>
      <c r="P96" s="179"/>
      <c r="Q96" s="179"/>
      <c r="R96" s="179"/>
      <c r="S96" s="179"/>
      <c r="T96" s="179"/>
      <c r="U96" s="179"/>
      <c r="V96" s="179"/>
      <c r="W96" s="179"/>
      <c r="X96" s="179"/>
      <c r="Y96" s="179"/>
      <c r="Z96" s="179"/>
      <c r="AA96" s="179"/>
      <c r="AB96" s="179"/>
      <c r="AC96" s="179"/>
      <c r="AD96" s="179"/>
      <c r="AE96" s="179"/>
      <c r="AF96" s="179"/>
      <c r="AG96" s="179"/>
      <c r="AH96" s="179"/>
      <c r="AI96" s="179"/>
      <c r="AJ96" s="179"/>
      <c r="AK96" s="179"/>
      <c r="AL96" s="179"/>
      <c r="AM96" s="179"/>
      <c r="AN96" s="179"/>
      <c r="AO96" s="179"/>
      <c r="AP96" s="179"/>
      <c r="AQ96" s="179"/>
      <c r="AR96" s="179"/>
      <c r="AS96" s="179"/>
      <c r="AT96" s="179"/>
      <c r="AU96" s="179"/>
      <c r="AV96" s="179"/>
      <c r="AW96" s="179"/>
      <c r="AX96" s="179"/>
      <c r="AY96" s="179"/>
      <c r="AZ96" s="179"/>
      <c r="BA96" s="179"/>
      <c r="BB96" s="179"/>
      <c r="BC96" s="179"/>
      <c r="BD96" s="179"/>
      <c r="BE96" s="179"/>
      <c r="BF96" s="179"/>
      <c r="BG96" s="179"/>
    </row>
    <row r="99" spans="1:59" s="178" customFormat="1" x14ac:dyDescent="0.3">
      <c r="A99" s="179"/>
      <c r="B99" s="182" t="s">
        <v>955</v>
      </c>
      <c r="H99" s="179"/>
      <c r="I99" s="179"/>
      <c r="J99" s="179"/>
      <c r="K99" s="179"/>
      <c r="L99" s="209"/>
      <c r="M99" s="179"/>
      <c r="N99" s="179"/>
      <c r="O99" s="179"/>
      <c r="P99" s="179"/>
      <c r="Q99" s="179"/>
      <c r="R99" s="179"/>
      <c r="S99" s="179"/>
      <c r="T99" s="179"/>
      <c r="U99" s="179"/>
      <c r="V99" s="179"/>
      <c r="W99" s="179"/>
      <c r="X99" s="179"/>
      <c r="Y99" s="179"/>
      <c r="Z99" s="179"/>
      <c r="AA99" s="179"/>
      <c r="AB99" s="179"/>
      <c r="AC99" s="179"/>
      <c r="AD99" s="179"/>
      <c r="AE99" s="179"/>
      <c r="AF99" s="179"/>
      <c r="AG99" s="179"/>
      <c r="AH99" s="179"/>
      <c r="AI99" s="179"/>
      <c r="AJ99" s="179"/>
      <c r="AK99" s="179"/>
      <c r="AL99" s="179"/>
      <c r="AM99" s="179"/>
      <c r="AN99" s="179"/>
      <c r="AO99" s="179"/>
      <c r="AP99" s="179"/>
      <c r="AQ99" s="179"/>
      <c r="AR99" s="179"/>
      <c r="AS99" s="179"/>
      <c r="AT99" s="179"/>
      <c r="AU99" s="179"/>
      <c r="AV99" s="179"/>
      <c r="AW99" s="179"/>
      <c r="AX99" s="179"/>
      <c r="AY99" s="179"/>
      <c r="AZ99" s="179"/>
      <c r="BA99" s="179"/>
      <c r="BB99" s="179"/>
      <c r="BC99" s="179"/>
      <c r="BD99" s="179"/>
      <c r="BE99" s="179"/>
      <c r="BF99" s="179"/>
      <c r="BG99" s="179"/>
    </row>
  </sheetData>
  <mergeCells count="60">
    <mergeCell ref="AQ1:AS1"/>
    <mergeCell ref="H1:J1"/>
    <mergeCell ref="K1:M1"/>
    <mergeCell ref="N1:Q1"/>
    <mergeCell ref="R1:T1"/>
    <mergeCell ref="U1:W1"/>
    <mergeCell ref="X1:Z1"/>
    <mergeCell ref="AT21:AV21"/>
    <mergeCell ref="AT1:AV1"/>
    <mergeCell ref="AW1:AY1"/>
    <mergeCell ref="AZ1:BC1"/>
    <mergeCell ref="H21:J21"/>
    <mergeCell ref="K21:M21"/>
    <mergeCell ref="N21:Q21"/>
    <mergeCell ref="R21:T21"/>
    <mergeCell ref="U21:W21"/>
    <mergeCell ref="X21:Z21"/>
    <mergeCell ref="AA21:AC21"/>
    <mergeCell ref="AA1:AC1"/>
    <mergeCell ref="AD1:AF1"/>
    <mergeCell ref="AG1:AJ1"/>
    <mergeCell ref="AK1:AM1"/>
    <mergeCell ref="AN1:AP1"/>
    <mergeCell ref="AW22:AY22"/>
    <mergeCell ref="AW21:AY21"/>
    <mergeCell ref="AZ21:BC21"/>
    <mergeCell ref="H22:J22"/>
    <mergeCell ref="K22:M22"/>
    <mergeCell ref="N22:Q22"/>
    <mergeCell ref="R22:T22"/>
    <mergeCell ref="U22:W22"/>
    <mergeCell ref="X22:Z22"/>
    <mergeCell ref="AA22:AC22"/>
    <mergeCell ref="AD22:AF22"/>
    <mergeCell ref="AD21:AF21"/>
    <mergeCell ref="AG21:AJ21"/>
    <mergeCell ref="AK21:AM21"/>
    <mergeCell ref="AN21:AP21"/>
    <mergeCell ref="AQ21:AS21"/>
    <mergeCell ref="AZ23:BC23"/>
    <mergeCell ref="AZ22:BC22"/>
    <mergeCell ref="H23:J23"/>
    <mergeCell ref="K23:M23"/>
    <mergeCell ref="N23:Q23"/>
    <mergeCell ref="R23:T23"/>
    <mergeCell ref="U23:W23"/>
    <mergeCell ref="X23:Z23"/>
    <mergeCell ref="AA23:AC23"/>
    <mergeCell ref="AD23:AF23"/>
    <mergeCell ref="AG23:AJ23"/>
    <mergeCell ref="AG22:AJ22"/>
    <mergeCell ref="AK22:AM22"/>
    <mergeCell ref="AN22:AP22"/>
    <mergeCell ref="AQ22:AS22"/>
    <mergeCell ref="AT22:AV22"/>
    <mergeCell ref="AK23:AM23"/>
    <mergeCell ref="AN23:AP23"/>
    <mergeCell ref="AQ23:AS23"/>
    <mergeCell ref="AT23:AV23"/>
    <mergeCell ref="AW23:AY23"/>
  </mergeCells>
  <hyperlinks>
    <hyperlink ref="B17" r:id="rId1" xr:uid="{55E959E2-C679-4B60-9DE8-1D9D38BEC035}"/>
    <hyperlink ref="B3" r:id="rId2" xr:uid="{E1E96B2A-C36F-429C-8D7B-92D502B2FF1D}"/>
    <hyperlink ref="B4" r:id="rId3" xr:uid="{12323E42-8A96-4302-88FF-7486004B5CE8}"/>
    <hyperlink ref="B8" r:id="rId4" xr:uid="{D36E652A-E1C5-44D6-9074-F4F34988B341}"/>
    <hyperlink ref="B9" r:id="rId5" location="/?CMP=ILC:MA:GNV:SUB:COM:BP:INT56128531b25b0" xr:uid="{9B7E5F2C-C1D9-466C-9484-9946E36F0097}"/>
    <hyperlink ref="B11" r:id="rId6" xr:uid="{7B748098-12A7-4C67-B6BC-07EE90A24B5F}"/>
    <hyperlink ref="B13" r:id="rId7" xr:uid="{2A52ADC0-2A92-4735-93D1-8F439B528ADA}"/>
    <hyperlink ref="B10" r:id="rId8" xr:uid="{F8A5FDBB-2B1B-4AEF-9758-0C32E6E81601}"/>
    <hyperlink ref="B15" r:id="rId9" location="signoff" xr:uid="{DE4A613A-3E16-485E-A75B-4C921753E591}"/>
    <hyperlink ref="B12" r:id="rId10" location="/authentication/login" xr:uid="{7509167E-2AEA-49A8-B6E2-41EEDFF9991D}"/>
    <hyperlink ref="C17" r:id="rId11" xr:uid="{177BEF02-8203-4590-97CC-95B442422BD8}"/>
    <hyperlink ref="B14" r:id="rId12" xr:uid="{9B59EA2F-6562-4DE3-BB4C-E27ADAA96C8F}"/>
    <hyperlink ref="B99" r:id="rId13" xr:uid="{30D6CDFD-2B5D-4657-9DEF-279EC1DE767A}"/>
  </hyperlinks>
  <pageMargins left="0.7" right="0.7" top="0.75" bottom="0.75" header="0.3" footer="0.3"/>
  <pageSetup orientation="portrait" verticalDpi="300" r:id="rId14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DC8D1-F683-4C52-BDCF-C46D046808D4}">
  <sheetPr>
    <tabColor theme="5" tint="0.39997558519241921"/>
  </sheetPr>
  <dimension ref="A1:BG26"/>
  <sheetViews>
    <sheetView zoomScaleNormal="100" workbookViewId="0">
      <pane xSplit="1" topLeftCell="B1" activePane="topRight" state="frozen"/>
      <selection pane="topRight"/>
    </sheetView>
  </sheetViews>
  <sheetFormatPr defaultColWidth="9.109375" defaultRowHeight="13.2" x14ac:dyDescent="0.3"/>
  <cols>
    <col min="1" max="1" width="23.6640625" style="179" customWidth="1"/>
    <col min="2" max="2" width="24.44140625" style="179" customWidth="1"/>
    <col min="3" max="3" width="31.5546875" style="178" customWidth="1"/>
    <col min="4" max="4" width="6.6640625" style="178" customWidth="1"/>
    <col min="5" max="5" width="5.88671875" style="178" customWidth="1"/>
    <col min="6" max="6" width="8.33203125" style="178" customWidth="1"/>
    <col min="7" max="7" width="5.5546875" style="178" customWidth="1"/>
    <col min="8" max="11" width="9.109375" style="179" customWidth="1"/>
    <col min="12" max="12" width="9.109375" style="209" customWidth="1"/>
    <col min="13" max="22" width="9.109375" style="179" customWidth="1"/>
    <col min="23" max="23" width="10.77734375" style="179" customWidth="1"/>
    <col min="24" max="48" width="9.109375" style="179" customWidth="1"/>
    <col min="49" max="55" width="9.109375" style="179"/>
    <col min="56" max="56" width="9.109375" style="179" customWidth="1"/>
    <col min="57" max="16384" width="9.109375" style="179"/>
  </cols>
  <sheetData>
    <row r="1" spans="1:55" ht="20.100000000000001" customHeight="1" x14ac:dyDescent="0.3">
      <c r="A1" s="176">
        <v>2021</v>
      </c>
      <c r="B1" s="177">
        <v>2390</v>
      </c>
      <c r="C1" s="178">
        <v>855</v>
      </c>
      <c r="D1" s="178" t="s">
        <v>176</v>
      </c>
      <c r="E1" s="178" t="s">
        <v>177</v>
      </c>
      <c r="G1" s="178" t="s">
        <v>178</v>
      </c>
      <c r="H1" s="338">
        <v>44197</v>
      </c>
      <c r="I1" s="339"/>
      <c r="J1" s="340"/>
      <c r="K1" s="338">
        <v>44228</v>
      </c>
      <c r="L1" s="339"/>
      <c r="M1" s="340"/>
      <c r="N1" s="338">
        <v>44256</v>
      </c>
      <c r="O1" s="339"/>
      <c r="P1" s="339"/>
      <c r="Q1" s="340"/>
      <c r="R1" s="338">
        <v>44287</v>
      </c>
      <c r="S1" s="339"/>
      <c r="T1" s="340"/>
      <c r="U1" s="341">
        <v>44317</v>
      </c>
      <c r="V1" s="342"/>
      <c r="W1" s="342"/>
      <c r="X1" s="338">
        <v>44348</v>
      </c>
      <c r="Y1" s="339"/>
      <c r="Z1" s="340"/>
      <c r="AA1" s="338">
        <v>44378</v>
      </c>
      <c r="AB1" s="339"/>
      <c r="AC1" s="340"/>
      <c r="AD1" s="338">
        <v>44409</v>
      </c>
      <c r="AE1" s="339"/>
      <c r="AF1" s="340"/>
      <c r="AG1" s="338">
        <v>44440</v>
      </c>
      <c r="AH1" s="339"/>
      <c r="AI1" s="339"/>
      <c r="AJ1" s="340"/>
      <c r="AK1" s="338">
        <v>44470</v>
      </c>
      <c r="AL1" s="339"/>
      <c r="AM1" s="340"/>
      <c r="AN1" s="338">
        <v>44501</v>
      </c>
      <c r="AO1" s="339"/>
      <c r="AP1" s="340"/>
      <c r="AQ1" s="338">
        <v>44531</v>
      </c>
      <c r="AR1" s="339"/>
      <c r="AS1" s="340"/>
      <c r="AT1" s="338">
        <v>44531</v>
      </c>
      <c r="AU1" s="339"/>
      <c r="AV1" s="340"/>
      <c r="AW1" s="338">
        <v>44531</v>
      </c>
      <c r="AX1" s="339"/>
      <c r="AY1" s="340"/>
      <c r="AZ1" s="338">
        <v>44531</v>
      </c>
      <c r="BA1" s="339"/>
      <c r="BB1" s="339"/>
      <c r="BC1" s="340"/>
    </row>
    <row r="2" spans="1:55" ht="20.100000000000001" customHeight="1" x14ac:dyDescent="0.3">
      <c r="A2" s="177"/>
      <c r="B2" s="177"/>
      <c r="H2" s="229" t="s">
        <v>201</v>
      </c>
      <c r="I2" s="178" t="s">
        <v>184</v>
      </c>
      <c r="J2" s="181" t="s">
        <v>278</v>
      </c>
      <c r="K2" s="180" t="s">
        <v>196</v>
      </c>
      <c r="L2" s="174" t="s">
        <v>185</v>
      </c>
      <c r="M2" s="181" t="s">
        <v>190</v>
      </c>
      <c r="N2" s="180" t="s">
        <v>196</v>
      </c>
      <c r="O2" s="178"/>
      <c r="P2" s="178" t="s">
        <v>185</v>
      </c>
      <c r="Q2" s="181" t="s">
        <v>190</v>
      </c>
      <c r="R2" s="180" t="s">
        <v>188</v>
      </c>
      <c r="S2" s="178" t="s">
        <v>278</v>
      </c>
      <c r="T2" s="181" t="s">
        <v>199</v>
      </c>
      <c r="U2" s="180" t="s">
        <v>194</v>
      </c>
      <c r="V2" s="178" t="s">
        <v>184</v>
      </c>
      <c r="W2" s="178" t="s">
        <v>195</v>
      </c>
      <c r="X2" s="180" t="s">
        <v>197</v>
      </c>
      <c r="Y2" s="178" t="s">
        <v>185</v>
      </c>
      <c r="Z2" s="181" t="s">
        <v>198</v>
      </c>
      <c r="AA2" s="180" t="s">
        <v>502</v>
      </c>
      <c r="AB2" s="178" t="s">
        <v>186</v>
      </c>
      <c r="AC2" s="181" t="s">
        <v>503</v>
      </c>
      <c r="AD2" s="180" t="s">
        <v>277</v>
      </c>
      <c r="AE2" s="178" t="s">
        <v>280</v>
      </c>
      <c r="AF2" s="181" t="s">
        <v>280</v>
      </c>
      <c r="AG2" s="180" t="s">
        <v>281</v>
      </c>
      <c r="AH2" s="178" t="s">
        <v>186</v>
      </c>
      <c r="AI2" s="178" t="s">
        <v>179</v>
      </c>
      <c r="AJ2" s="181" t="s">
        <v>282</v>
      </c>
      <c r="AK2" s="180" t="s">
        <v>194</v>
      </c>
      <c r="AL2" s="178" t="s">
        <v>184</v>
      </c>
      <c r="AM2" s="181" t="s">
        <v>195</v>
      </c>
      <c r="AN2" s="180" t="s">
        <v>197</v>
      </c>
      <c r="AO2" s="178" t="s">
        <v>185</v>
      </c>
      <c r="AP2" s="181" t="s">
        <v>198</v>
      </c>
      <c r="AQ2" s="180" t="s">
        <v>502</v>
      </c>
      <c r="AR2" s="178" t="s">
        <v>186</v>
      </c>
      <c r="AS2" s="181" t="s">
        <v>503</v>
      </c>
      <c r="AT2" s="180" t="s">
        <v>502</v>
      </c>
      <c r="AU2" s="178" t="s">
        <v>186</v>
      </c>
      <c r="AV2" s="181" t="s">
        <v>503</v>
      </c>
      <c r="AW2" s="180" t="s">
        <v>502</v>
      </c>
      <c r="AX2" s="178" t="s">
        <v>186</v>
      </c>
      <c r="AY2" s="181" t="s">
        <v>503</v>
      </c>
      <c r="AZ2" s="180" t="s">
        <v>502</v>
      </c>
      <c r="BA2" s="178" t="s">
        <v>186</v>
      </c>
      <c r="BB2" s="178"/>
      <c r="BC2" s="181" t="s">
        <v>503</v>
      </c>
    </row>
    <row r="3" spans="1:55" ht="20.100000000000001" customHeight="1" x14ac:dyDescent="0.3">
      <c r="A3" s="179" t="s">
        <v>234</v>
      </c>
      <c r="B3" s="182" t="s">
        <v>370</v>
      </c>
      <c r="C3" s="178" t="s">
        <v>851</v>
      </c>
      <c r="D3" s="178" t="s">
        <v>199</v>
      </c>
      <c r="E3" s="178" t="s">
        <v>200</v>
      </c>
      <c r="F3" s="178">
        <v>4634</v>
      </c>
      <c r="G3" s="178" t="s">
        <v>180</v>
      </c>
      <c r="H3" s="122">
        <v>239.65</v>
      </c>
      <c r="I3" s="174"/>
      <c r="J3" s="183"/>
      <c r="K3" s="122">
        <v>239.65</v>
      </c>
      <c r="L3" s="174"/>
      <c r="M3" s="183"/>
      <c r="N3" s="122">
        <v>239.65</v>
      </c>
      <c r="O3" s="92"/>
      <c r="P3" s="174"/>
      <c r="Q3" s="185">
        <v>239.65</v>
      </c>
      <c r="R3" s="88"/>
      <c r="S3" s="174"/>
      <c r="T3" s="185">
        <v>239.65</v>
      </c>
      <c r="U3" s="88"/>
      <c r="V3" s="174"/>
      <c r="W3" s="174"/>
      <c r="X3" s="122">
        <v>239.65</v>
      </c>
      <c r="Y3" s="174"/>
      <c r="Z3" s="183"/>
      <c r="AA3" s="122">
        <v>239.65</v>
      </c>
      <c r="AB3" s="174"/>
      <c r="AC3" s="183"/>
      <c r="AD3" s="122">
        <v>239.65</v>
      </c>
      <c r="AE3" s="174"/>
      <c r="AF3" s="183"/>
      <c r="AG3" s="88"/>
      <c r="AH3" s="174"/>
      <c r="AI3" s="92">
        <v>239.65</v>
      </c>
      <c r="AJ3" s="183"/>
      <c r="AK3" s="122">
        <v>239.65</v>
      </c>
      <c r="AL3" s="174"/>
      <c r="AM3" s="183"/>
      <c r="AN3" s="92">
        <v>239.65</v>
      </c>
      <c r="AO3" s="174"/>
      <c r="AP3" s="183"/>
      <c r="AQ3" s="122">
        <v>239.65</v>
      </c>
      <c r="AR3" s="174"/>
      <c r="AS3" s="183"/>
      <c r="AT3" s="122">
        <v>239.65</v>
      </c>
      <c r="AU3" s="174"/>
      <c r="AV3" s="183"/>
      <c r="AW3" s="122">
        <v>239.65</v>
      </c>
      <c r="AX3" s="174"/>
      <c r="AY3" s="183"/>
      <c r="AZ3" s="122">
        <v>239.65</v>
      </c>
      <c r="BA3" s="174"/>
      <c r="BB3" s="174"/>
      <c r="BC3" s="183"/>
    </row>
    <row r="4" spans="1:55" ht="20.100000000000001" customHeight="1" x14ac:dyDescent="0.3">
      <c r="A4" s="179" t="s">
        <v>235</v>
      </c>
      <c r="B4" s="182" t="s">
        <v>236</v>
      </c>
      <c r="C4" s="178" t="s">
        <v>838</v>
      </c>
      <c r="D4" s="178" t="s">
        <v>200</v>
      </c>
      <c r="E4" s="178" t="s">
        <v>200</v>
      </c>
      <c r="F4" s="178">
        <v>554.1</v>
      </c>
      <c r="G4" s="178" t="s">
        <v>180</v>
      </c>
      <c r="H4" s="88"/>
      <c r="I4" s="174"/>
      <c r="J4" s="185">
        <v>554.1</v>
      </c>
      <c r="K4" s="88"/>
      <c r="L4" s="174"/>
      <c r="M4" s="183">
        <v>554.1</v>
      </c>
      <c r="N4" s="88"/>
      <c r="O4" s="174"/>
      <c r="P4" s="174"/>
      <c r="Q4" s="183"/>
      <c r="R4" s="88"/>
      <c r="S4" s="174"/>
      <c r="T4" s="183"/>
      <c r="U4" s="88"/>
      <c r="V4" s="174"/>
      <c r="W4" s="174"/>
      <c r="X4" s="88"/>
      <c r="Y4" s="174"/>
      <c r="Z4" s="183"/>
      <c r="AA4" s="88"/>
      <c r="AB4" s="174"/>
      <c r="AC4" s="183"/>
      <c r="AD4" s="88"/>
      <c r="AE4" s="174"/>
      <c r="AF4" s="183"/>
      <c r="AG4" s="88"/>
      <c r="AH4" s="174"/>
      <c r="AI4" s="174"/>
      <c r="AJ4" s="183"/>
      <c r="AK4" s="88"/>
      <c r="AL4" s="174"/>
      <c r="AM4" s="183"/>
      <c r="AN4" s="88"/>
      <c r="AO4" s="174"/>
      <c r="AP4" s="174"/>
      <c r="AQ4" s="88"/>
      <c r="AR4" s="174"/>
      <c r="AS4" s="183"/>
      <c r="AT4" s="88"/>
      <c r="AU4" s="174"/>
      <c r="AV4" s="183"/>
      <c r="AW4" s="88"/>
      <c r="AX4" s="174"/>
      <c r="AY4" s="183"/>
      <c r="AZ4" s="88"/>
      <c r="BA4" s="174"/>
      <c r="BB4" s="174"/>
      <c r="BC4" s="183"/>
    </row>
    <row r="5" spans="1:55" ht="20.100000000000001" customHeight="1" x14ac:dyDescent="0.3">
      <c r="A5" s="179" t="s">
        <v>945</v>
      </c>
      <c r="B5" s="182" t="s">
        <v>946</v>
      </c>
      <c r="C5" s="187" t="s">
        <v>947</v>
      </c>
      <c r="D5" s="178" t="s">
        <v>200</v>
      </c>
      <c r="F5" s="178">
        <v>518.65</v>
      </c>
      <c r="G5" s="178" t="s">
        <v>181</v>
      </c>
      <c r="H5" s="88"/>
      <c r="I5" s="174"/>
      <c r="J5" s="185"/>
      <c r="K5" s="88"/>
      <c r="L5" s="174"/>
      <c r="M5" s="183"/>
      <c r="N5" s="88"/>
      <c r="O5" s="174"/>
      <c r="P5" s="174"/>
      <c r="Q5" s="183"/>
      <c r="R5" s="122">
        <v>518.65</v>
      </c>
      <c r="S5" s="174"/>
      <c r="T5" s="185">
        <v>518.65</v>
      </c>
      <c r="U5" s="88"/>
      <c r="V5" s="174"/>
      <c r="W5" s="92">
        <v>518.65</v>
      </c>
      <c r="X5" s="88"/>
      <c r="Y5" s="174"/>
      <c r="Z5" s="185">
        <v>518.65</v>
      </c>
      <c r="AA5" s="88"/>
      <c r="AB5" s="174"/>
      <c r="AC5" s="185">
        <v>518.65</v>
      </c>
      <c r="AD5" s="88"/>
      <c r="AE5" s="174"/>
      <c r="AF5" s="183"/>
      <c r="AG5" s="122">
        <v>518.65</v>
      </c>
      <c r="AH5" s="174"/>
      <c r="AI5" s="174"/>
      <c r="AJ5" s="185">
        <v>518.65</v>
      </c>
      <c r="AK5" s="88"/>
      <c r="AL5" s="174"/>
      <c r="AM5" s="185">
        <f>F5</f>
        <v>518.65</v>
      </c>
      <c r="AN5" s="88"/>
      <c r="AO5" s="174"/>
      <c r="AP5" s="92">
        <f>F5</f>
        <v>518.65</v>
      </c>
      <c r="AQ5" s="88"/>
      <c r="AR5" s="174"/>
      <c r="AS5" s="185">
        <f>F5</f>
        <v>518.65</v>
      </c>
      <c r="AT5" s="88"/>
      <c r="AU5" s="174"/>
      <c r="AV5" s="185">
        <f>I5</f>
        <v>0</v>
      </c>
      <c r="AW5" s="88"/>
      <c r="AX5" s="174"/>
      <c r="AY5" s="185">
        <f>L5</f>
        <v>0</v>
      </c>
      <c r="AZ5" s="88"/>
      <c r="BA5" s="174"/>
      <c r="BB5" s="174"/>
      <c r="BC5" s="185">
        <f>O5</f>
        <v>0</v>
      </c>
    </row>
    <row r="6" spans="1:55" ht="20.100000000000001" customHeight="1" x14ac:dyDescent="0.3">
      <c r="A6" s="179" t="s">
        <v>939</v>
      </c>
      <c r="B6" s="182"/>
      <c r="E6" s="190" t="s">
        <v>456</v>
      </c>
      <c r="F6" s="178">
        <v>76.849999999999994</v>
      </c>
      <c r="G6" s="178" t="s">
        <v>181</v>
      </c>
      <c r="H6" s="122">
        <v>70.87</v>
      </c>
      <c r="I6" s="174"/>
      <c r="J6" s="183"/>
      <c r="K6" s="122">
        <v>70.87</v>
      </c>
      <c r="L6" s="174"/>
      <c r="M6" s="183"/>
      <c r="N6" s="122">
        <v>70.87</v>
      </c>
      <c r="O6" s="92"/>
      <c r="P6" s="174"/>
      <c r="Q6" s="183"/>
      <c r="R6" s="122">
        <v>70.87</v>
      </c>
      <c r="S6" s="174"/>
      <c r="T6" s="183"/>
      <c r="U6" s="122">
        <v>70.87</v>
      </c>
      <c r="V6" s="174"/>
      <c r="W6" s="174"/>
      <c r="X6" s="88"/>
      <c r="Y6" s="174"/>
      <c r="Z6" s="183"/>
      <c r="AA6" s="88"/>
      <c r="AB6" s="174"/>
      <c r="AC6" s="183"/>
      <c r="AD6" s="88"/>
      <c r="AE6" s="174"/>
      <c r="AF6" s="183"/>
      <c r="AG6" s="88"/>
      <c r="AH6" s="174"/>
      <c r="AI6" s="92">
        <v>76.849999999999994</v>
      </c>
      <c r="AJ6" s="183"/>
      <c r="AK6" s="122">
        <v>70.900000000000006</v>
      </c>
      <c r="AL6" s="174"/>
      <c r="AM6" s="183"/>
      <c r="AN6" s="88"/>
      <c r="AO6" s="174"/>
      <c r="AP6" s="92">
        <v>70.900000000000006</v>
      </c>
      <c r="AQ6" s="88"/>
      <c r="AR6" s="174"/>
      <c r="AS6" s="185">
        <v>69.95</v>
      </c>
      <c r="AT6" s="88"/>
      <c r="AU6" s="174"/>
      <c r="AV6" s="185">
        <v>69.95</v>
      </c>
      <c r="AW6" s="88"/>
      <c r="AX6" s="174"/>
      <c r="AY6" s="185">
        <v>69.95</v>
      </c>
      <c r="AZ6" s="88"/>
      <c r="BA6" s="174"/>
      <c r="BB6" s="174"/>
      <c r="BC6" s="185">
        <v>69.95</v>
      </c>
    </row>
    <row r="7" spans="1:55" ht="20.100000000000001" customHeight="1" x14ac:dyDescent="0.3">
      <c r="A7" s="179" t="s">
        <v>42</v>
      </c>
      <c r="B7" s="182" t="s">
        <v>239</v>
      </c>
      <c r="C7" s="178" t="s">
        <v>933</v>
      </c>
      <c r="D7" s="178" t="s">
        <v>194</v>
      </c>
      <c r="F7" s="178">
        <v>263</v>
      </c>
      <c r="G7" s="246" t="s">
        <v>181</v>
      </c>
      <c r="H7" s="122">
        <v>281.86</v>
      </c>
      <c r="I7" s="174"/>
      <c r="J7" s="183"/>
      <c r="K7" s="122">
        <v>229.2</v>
      </c>
      <c r="L7" s="174"/>
      <c r="M7" s="183"/>
      <c r="N7" s="122">
        <v>206.29</v>
      </c>
      <c r="O7" s="92"/>
      <c r="P7" s="174"/>
      <c r="Q7" s="183"/>
      <c r="R7" s="122">
        <v>262.05</v>
      </c>
      <c r="S7" s="174"/>
      <c r="T7" s="183"/>
      <c r="U7" s="122">
        <v>262.05</v>
      </c>
      <c r="V7" s="174"/>
      <c r="W7" s="174"/>
      <c r="X7" s="122">
        <v>262.11</v>
      </c>
      <c r="Y7" s="174"/>
      <c r="Z7" s="183"/>
      <c r="AA7" s="122">
        <v>296.83</v>
      </c>
      <c r="AB7" s="174"/>
      <c r="AC7" s="183"/>
      <c r="AD7" s="122">
        <v>242.61</v>
      </c>
      <c r="AE7" s="174"/>
      <c r="AF7" s="183"/>
      <c r="AG7" s="88"/>
      <c r="AH7" s="174"/>
      <c r="AI7" s="92">
        <v>247.21</v>
      </c>
      <c r="AJ7" s="183"/>
      <c r="AK7" s="122">
        <v>246.95</v>
      </c>
      <c r="AL7" s="174"/>
      <c r="AM7" s="183"/>
      <c r="AN7" s="122">
        <v>234.63</v>
      </c>
      <c r="AO7" s="174"/>
      <c r="AP7" s="183"/>
      <c r="AQ7" s="122">
        <v>246.73</v>
      </c>
      <c r="AR7" s="174"/>
      <c r="AS7" s="183"/>
      <c r="AT7" s="122">
        <v>246.73</v>
      </c>
      <c r="AU7" s="174"/>
      <c r="AV7" s="183"/>
      <c r="AW7" s="122">
        <v>246.73</v>
      </c>
      <c r="AX7" s="174"/>
      <c r="AY7" s="183"/>
      <c r="AZ7" s="122">
        <v>246.73</v>
      </c>
      <c r="BA7" s="174"/>
      <c r="BB7" s="174"/>
      <c r="BC7" s="183"/>
    </row>
    <row r="8" spans="1:55" ht="20.100000000000001" customHeight="1" x14ac:dyDescent="0.3">
      <c r="A8" s="179" t="s">
        <v>241</v>
      </c>
      <c r="B8" s="182" t="s">
        <v>522</v>
      </c>
      <c r="C8" s="178" t="s">
        <v>896</v>
      </c>
      <c r="D8" s="178" t="s">
        <v>282</v>
      </c>
      <c r="F8" s="178">
        <v>212</v>
      </c>
      <c r="G8" s="178" t="s">
        <v>180</v>
      </c>
      <c r="H8" s="122">
        <v>220.37</v>
      </c>
      <c r="I8" s="174"/>
      <c r="J8" s="183"/>
      <c r="K8" s="122">
        <v>222.26</v>
      </c>
      <c r="L8" s="174"/>
      <c r="M8" s="183"/>
      <c r="N8" s="122">
        <v>222.26</v>
      </c>
      <c r="O8" s="92"/>
      <c r="P8" s="174"/>
      <c r="Q8" s="183"/>
      <c r="R8" s="122">
        <v>242.72</v>
      </c>
      <c r="S8" s="174"/>
      <c r="T8" s="183"/>
      <c r="U8" s="122">
        <v>22276</v>
      </c>
      <c r="V8" s="174"/>
      <c r="W8" s="174"/>
      <c r="X8" s="122">
        <v>179.95</v>
      </c>
      <c r="Y8" s="174"/>
      <c r="Z8" s="183"/>
      <c r="AA8" s="122">
        <v>230.24</v>
      </c>
      <c r="AB8" s="174"/>
      <c r="AC8" s="183"/>
      <c r="AD8" s="122">
        <v>230.07</v>
      </c>
      <c r="AE8" s="174"/>
      <c r="AF8" s="183"/>
      <c r="AG8" s="88"/>
      <c r="AH8" s="174"/>
      <c r="AI8" s="92">
        <v>233.1</v>
      </c>
      <c r="AJ8" s="183"/>
      <c r="AK8" s="122">
        <v>262.66000000000003</v>
      </c>
      <c r="AL8" s="174"/>
      <c r="AM8" s="183"/>
      <c r="AN8" s="122">
        <v>219.75</v>
      </c>
      <c r="AO8" s="174"/>
      <c r="AP8" s="183"/>
      <c r="AQ8" s="122">
        <v>229.78</v>
      </c>
      <c r="AR8" s="174"/>
      <c r="AS8" s="183"/>
      <c r="AT8" s="122">
        <v>229.78</v>
      </c>
      <c r="AU8" s="174"/>
      <c r="AV8" s="183"/>
      <c r="AW8" s="122">
        <v>229.78</v>
      </c>
      <c r="AX8" s="174"/>
      <c r="AY8" s="183"/>
      <c r="AZ8" s="122">
        <v>229.78</v>
      </c>
      <c r="BA8" s="174"/>
      <c r="BB8" s="174"/>
      <c r="BC8" s="183"/>
    </row>
    <row r="9" spans="1:55" ht="20.100000000000001" customHeight="1" x14ac:dyDescent="0.3">
      <c r="A9" s="179" t="s">
        <v>86</v>
      </c>
      <c r="B9" s="182" t="s">
        <v>459</v>
      </c>
      <c r="C9" s="178" t="s">
        <v>895</v>
      </c>
      <c r="D9" s="178" t="s">
        <v>190</v>
      </c>
      <c r="G9" s="178" t="s">
        <v>180</v>
      </c>
      <c r="H9" s="122">
        <v>145.28</v>
      </c>
      <c r="I9" s="174"/>
      <c r="J9" s="183"/>
      <c r="K9" s="122">
        <v>124.82</v>
      </c>
      <c r="L9" s="174"/>
      <c r="M9" s="183"/>
      <c r="N9" s="122">
        <v>147.75</v>
      </c>
      <c r="O9" s="92"/>
      <c r="P9" s="174"/>
      <c r="Q9" s="183"/>
      <c r="R9" s="122">
        <v>116.12</v>
      </c>
      <c r="S9" s="174"/>
      <c r="T9" s="183"/>
      <c r="U9" s="122">
        <v>112.21</v>
      </c>
      <c r="V9" s="174"/>
      <c r="W9" s="174"/>
      <c r="X9" s="122">
        <v>100.02</v>
      </c>
      <c r="Y9" s="174"/>
      <c r="Z9" s="183"/>
      <c r="AA9" s="122">
        <v>174.88</v>
      </c>
      <c r="AB9" s="174"/>
      <c r="AC9" s="183"/>
      <c r="AD9" s="122">
        <v>206.06</v>
      </c>
      <c r="AE9" s="174"/>
      <c r="AF9" s="183"/>
      <c r="AG9" s="88"/>
      <c r="AH9" s="174"/>
      <c r="AI9" s="92">
        <v>209.83</v>
      </c>
      <c r="AJ9" s="183"/>
      <c r="AK9" s="122">
        <v>185.77</v>
      </c>
      <c r="AL9" s="174"/>
      <c r="AM9" s="183"/>
      <c r="AN9" s="122">
        <v>117.43</v>
      </c>
      <c r="AO9" s="174"/>
      <c r="AP9" s="183"/>
      <c r="AQ9" s="122">
        <v>116.5</v>
      </c>
      <c r="AR9" s="174"/>
      <c r="AS9" s="183"/>
      <c r="AT9" s="122">
        <v>116.5</v>
      </c>
      <c r="AU9" s="174"/>
      <c r="AV9" s="183"/>
      <c r="AW9" s="122">
        <v>116.5</v>
      </c>
      <c r="AX9" s="174"/>
      <c r="AY9" s="183"/>
      <c r="AZ9" s="122">
        <v>116.5</v>
      </c>
      <c r="BA9" s="174"/>
      <c r="BB9" s="174"/>
      <c r="BC9" s="183"/>
    </row>
    <row r="10" spans="1:55" ht="20.100000000000001" customHeight="1" x14ac:dyDescent="0.3">
      <c r="A10" s="189" t="s">
        <v>54</v>
      </c>
      <c r="B10" s="182" t="s">
        <v>948</v>
      </c>
      <c r="C10" s="178" t="s">
        <v>245</v>
      </c>
      <c r="D10" s="178" t="s">
        <v>278</v>
      </c>
      <c r="F10" s="178">
        <v>1100</v>
      </c>
      <c r="G10" s="178" t="s">
        <v>180</v>
      </c>
      <c r="H10" s="278">
        <v>100</v>
      </c>
      <c r="I10" s="174"/>
      <c r="J10" s="183"/>
      <c r="K10" s="88"/>
      <c r="L10" s="174"/>
      <c r="M10" s="183"/>
      <c r="N10" s="88"/>
      <c r="O10" s="174"/>
      <c r="P10" s="174"/>
      <c r="Q10" s="183"/>
      <c r="R10" s="122">
        <v>100</v>
      </c>
      <c r="S10" s="174"/>
      <c r="T10" s="183"/>
      <c r="U10" s="88">
        <v>100</v>
      </c>
      <c r="V10" s="174"/>
      <c r="W10" s="174"/>
      <c r="X10" s="88"/>
      <c r="Y10" s="174"/>
      <c r="Z10" s="183"/>
      <c r="AA10" s="88"/>
      <c r="AB10" s="174"/>
      <c r="AC10" s="183"/>
      <c r="AD10" s="88"/>
      <c r="AE10" s="174"/>
      <c r="AF10" s="183"/>
      <c r="AG10" s="88"/>
      <c r="AH10" s="174"/>
      <c r="AI10" s="174"/>
      <c r="AJ10" s="183"/>
      <c r="AK10" s="88"/>
      <c r="AL10" s="92">
        <v>80</v>
      </c>
      <c r="AM10" s="183"/>
      <c r="AN10" s="88"/>
      <c r="AO10" s="92">
        <v>120</v>
      </c>
      <c r="AP10" s="183"/>
      <c r="AQ10" s="88"/>
      <c r="AR10" s="92">
        <v>120</v>
      </c>
      <c r="AS10" s="183"/>
      <c r="AT10" s="88"/>
      <c r="AU10" s="92">
        <v>120</v>
      </c>
      <c r="AV10" s="183"/>
      <c r="AW10" s="88"/>
      <c r="AX10" s="92">
        <v>120</v>
      </c>
      <c r="AY10" s="183"/>
      <c r="AZ10" s="88"/>
      <c r="BA10" s="92">
        <v>120</v>
      </c>
      <c r="BB10" s="92"/>
      <c r="BC10" s="183"/>
    </row>
    <row r="11" spans="1:55" ht="20.100000000000001" customHeight="1" x14ac:dyDescent="0.3">
      <c r="A11" s="179" t="s">
        <v>854</v>
      </c>
      <c r="B11" s="182" t="s">
        <v>926</v>
      </c>
      <c r="C11" s="178" t="s">
        <v>927</v>
      </c>
      <c r="D11" s="273" t="s">
        <v>281</v>
      </c>
      <c r="E11" s="178">
        <v>1561</v>
      </c>
      <c r="F11" s="178">
        <v>0</v>
      </c>
      <c r="G11" s="178" t="s">
        <v>180</v>
      </c>
      <c r="H11" s="122">
        <v>200</v>
      </c>
      <c r="I11" s="174"/>
      <c r="J11" s="183"/>
      <c r="K11" s="122">
        <v>200</v>
      </c>
      <c r="L11" s="174"/>
      <c r="M11" s="183"/>
      <c r="N11" s="122">
        <v>200</v>
      </c>
      <c r="O11" s="92"/>
      <c r="P11" s="92">
        <v>800</v>
      </c>
      <c r="Q11" s="183"/>
      <c r="R11" s="122">
        <v>200</v>
      </c>
      <c r="S11" s="174"/>
      <c r="T11" s="183"/>
      <c r="U11" s="88"/>
      <c r="V11" s="174"/>
      <c r="W11" s="174"/>
      <c r="X11" s="88"/>
      <c r="Y11" s="174"/>
      <c r="Z11" s="183"/>
      <c r="AA11" s="88"/>
      <c r="AB11" s="174"/>
      <c r="AC11" s="183"/>
      <c r="AD11" s="88"/>
      <c r="AE11" s="174"/>
      <c r="AF11" s="183"/>
      <c r="AG11" s="88"/>
      <c r="AH11" s="174"/>
      <c r="AI11" s="174"/>
      <c r="AJ11" s="183"/>
      <c r="AK11" s="88"/>
      <c r="AL11" s="174"/>
      <c r="AM11" s="183"/>
      <c r="AN11" s="88"/>
      <c r="AO11" s="174"/>
      <c r="AP11" s="183"/>
      <c r="AQ11" s="88"/>
      <c r="AR11" s="174"/>
      <c r="AS11" s="183"/>
      <c r="AT11" s="88"/>
      <c r="AU11" s="174"/>
      <c r="AV11" s="183"/>
      <c r="AW11" s="88"/>
      <c r="AX11" s="174"/>
      <c r="AY11" s="183"/>
      <c r="AZ11" s="88"/>
      <c r="BA11" s="174"/>
      <c r="BB11" s="174"/>
      <c r="BC11" s="183"/>
    </row>
    <row r="12" spans="1:55" ht="20.100000000000001" customHeight="1" x14ac:dyDescent="0.3">
      <c r="A12" s="179" t="s">
        <v>853</v>
      </c>
      <c r="B12" s="182" t="s">
        <v>937</v>
      </c>
      <c r="C12" s="274" t="s">
        <v>938</v>
      </c>
      <c r="D12" s="178" t="s">
        <v>188</v>
      </c>
      <c r="E12" s="178" t="s">
        <v>280</v>
      </c>
      <c r="F12" s="178">
        <v>1224</v>
      </c>
      <c r="G12" s="246" t="s">
        <v>181</v>
      </c>
      <c r="H12" s="88"/>
      <c r="I12" s="174"/>
      <c r="J12" s="185">
        <v>1113.94</v>
      </c>
      <c r="K12" s="88"/>
      <c r="L12" s="174"/>
      <c r="M12" s="185">
        <v>1113.94</v>
      </c>
      <c r="N12" s="88"/>
      <c r="O12" s="174"/>
      <c r="P12" s="174"/>
      <c r="Q12" s="185">
        <v>1113.94</v>
      </c>
      <c r="R12" s="88"/>
      <c r="S12" s="174"/>
      <c r="T12" s="185">
        <v>1016.5</v>
      </c>
      <c r="U12" s="88"/>
      <c r="V12" s="174"/>
      <c r="W12" s="185">
        <v>1016.5</v>
      </c>
      <c r="X12" s="88"/>
      <c r="Y12" s="174"/>
      <c r="Z12" s="185">
        <v>1084.99</v>
      </c>
      <c r="AA12" s="88"/>
      <c r="AB12" s="174"/>
      <c r="AC12" s="185">
        <v>1084.99</v>
      </c>
      <c r="AD12" s="88"/>
      <c r="AE12" s="174"/>
      <c r="AF12" s="183"/>
      <c r="AG12" s="122">
        <v>1149</v>
      </c>
      <c r="AH12" s="174"/>
      <c r="AI12" s="174"/>
      <c r="AJ12" s="185">
        <v>1049</v>
      </c>
      <c r="AK12" s="88"/>
      <c r="AL12" s="174"/>
      <c r="AM12" s="183"/>
      <c r="AN12" s="88"/>
      <c r="AO12" s="174"/>
      <c r="AP12" s="185">
        <v>1224.49</v>
      </c>
      <c r="AQ12" s="88"/>
      <c r="AR12" s="174"/>
      <c r="AS12" s="185">
        <v>1224.49</v>
      </c>
      <c r="AT12" s="88"/>
      <c r="AU12" s="174"/>
      <c r="AV12" s="185">
        <v>1224.49</v>
      </c>
      <c r="AW12" s="88"/>
      <c r="AX12" s="174"/>
      <c r="AY12" s="185">
        <v>1224.49</v>
      </c>
      <c r="AZ12" s="88"/>
      <c r="BA12" s="174"/>
      <c r="BB12" s="174"/>
      <c r="BC12" s="185">
        <v>1224.49</v>
      </c>
    </row>
    <row r="13" spans="1:55" ht="20.100000000000001" customHeight="1" x14ac:dyDescent="0.3">
      <c r="A13" s="179" t="s">
        <v>543</v>
      </c>
      <c r="B13" s="193" t="s">
        <v>264</v>
      </c>
      <c r="C13" s="194" t="s">
        <v>544</v>
      </c>
      <c r="F13" s="178">
        <v>762.84</v>
      </c>
      <c r="H13" s="88"/>
      <c r="I13" s="174"/>
      <c r="J13" s="183"/>
      <c r="K13" s="88"/>
      <c r="L13" s="92">
        <v>606</v>
      </c>
      <c r="M13" s="183"/>
      <c r="N13" s="88"/>
      <c r="O13" s="174"/>
      <c r="P13" s="174"/>
      <c r="Q13" s="183"/>
      <c r="R13" s="88"/>
      <c r="S13" s="178"/>
      <c r="T13" s="183"/>
      <c r="U13" s="88"/>
      <c r="V13" s="174">
        <v>800</v>
      </c>
      <c r="W13" s="174"/>
      <c r="X13" s="88"/>
      <c r="Y13" s="174"/>
      <c r="Z13" s="183"/>
      <c r="AA13" s="88"/>
      <c r="AB13" s="174">
        <v>247</v>
      </c>
      <c r="AC13" s="183"/>
      <c r="AD13" s="88"/>
      <c r="AE13" s="174"/>
      <c r="AF13" s="183"/>
      <c r="AG13" s="88"/>
      <c r="AH13" s="174"/>
      <c r="AI13" s="174"/>
      <c r="AJ13" s="183"/>
      <c r="AK13" s="88"/>
      <c r="AL13" s="92">
        <v>699</v>
      </c>
      <c r="AM13" s="183"/>
      <c r="AN13" s="88"/>
      <c r="AO13" s="174"/>
      <c r="AP13" s="183"/>
      <c r="AQ13" s="88"/>
      <c r="AR13" s="174"/>
      <c r="AS13" s="183"/>
      <c r="AT13" s="88"/>
      <c r="AU13" s="174"/>
      <c r="AV13" s="183"/>
      <c r="AW13" s="88"/>
      <c r="AX13" s="174"/>
      <c r="AY13" s="183"/>
      <c r="AZ13" s="88"/>
      <c r="BA13" s="174"/>
      <c r="BB13" s="174"/>
      <c r="BC13" s="183"/>
    </row>
    <row r="14" spans="1:55" ht="20.100000000000001" customHeight="1" thickBot="1" x14ac:dyDescent="0.3">
      <c r="A14" s="179" t="s">
        <v>85</v>
      </c>
      <c r="B14" s="182" t="s">
        <v>257</v>
      </c>
      <c r="C14" s="87" t="s">
        <v>826</v>
      </c>
      <c r="G14" s="178" t="s">
        <v>180</v>
      </c>
      <c r="H14" s="195"/>
      <c r="I14" s="196">
        <v>635.5</v>
      </c>
      <c r="J14" s="197"/>
      <c r="K14" s="88"/>
      <c r="L14" s="92">
        <v>600.95000000000005</v>
      </c>
      <c r="M14" s="183"/>
      <c r="N14" s="88"/>
      <c r="O14" s="174"/>
      <c r="P14" s="174"/>
      <c r="Q14" s="183"/>
      <c r="R14" s="88"/>
      <c r="S14" s="92">
        <v>585.80999999999995</v>
      </c>
      <c r="T14" s="183"/>
      <c r="U14" s="88"/>
      <c r="V14" s="174"/>
      <c r="W14" s="174"/>
      <c r="X14" s="195"/>
      <c r="Y14" s="174"/>
      <c r="Z14" s="183"/>
      <c r="AA14" s="88"/>
      <c r="AB14" s="174"/>
      <c r="AC14" s="183"/>
      <c r="AD14" s="88"/>
      <c r="AE14" s="174"/>
      <c r="AF14" s="183"/>
      <c r="AG14" s="88"/>
      <c r="AH14" s="174"/>
      <c r="AI14" s="174"/>
      <c r="AJ14" s="183"/>
      <c r="AK14" s="88"/>
      <c r="AL14" s="174"/>
      <c r="AM14" s="183"/>
      <c r="AN14" s="88"/>
      <c r="AO14" s="92">
        <v>332.57</v>
      </c>
      <c r="AP14" s="183"/>
      <c r="AQ14" s="195"/>
      <c r="AR14" s="196">
        <v>609.29999999999995</v>
      </c>
      <c r="AS14" s="197"/>
      <c r="AT14" s="195"/>
      <c r="AU14" s="196">
        <v>609.29999999999995</v>
      </c>
      <c r="AV14" s="197"/>
      <c r="AW14" s="195"/>
      <c r="AX14" s="196">
        <v>609.29999999999995</v>
      </c>
      <c r="AY14" s="197"/>
      <c r="AZ14" s="195"/>
      <c r="BA14" s="196">
        <v>609.29999999999995</v>
      </c>
      <c r="BB14" s="196"/>
      <c r="BC14" s="197"/>
    </row>
    <row r="15" spans="1:55" ht="20.100000000000001" customHeight="1" thickBot="1" x14ac:dyDescent="0.35">
      <c r="A15" s="179" t="s">
        <v>930</v>
      </c>
      <c r="C15" s="93" t="s">
        <v>826</v>
      </c>
      <c r="D15" s="179"/>
      <c r="E15" s="179"/>
      <c r="F15" s="201" t="s">
        <v>509</v>
      </c>
      <c r="H15" s="202">
        <f t="shared" ref="H15:R15" si="0">SUM(H3:H14)</f>
        <v>1258.03</v>
      </c>
      <c r="I15" s="202">
        <f t="shared" si="0"/>
        <v>635.5</v>
      </c>
      <c r="J15" s="202">
        <f t="shared" si="0"/>
        <v>1668.04</v>
      </c>
      <c r="K15" s="202">
        <f t="shared" si="0"/>
        <v>1086.8</v>
      </c>
      <c r="L15" s="202">
        <f t="shared" si="0"/>
        <v>1206.95</v>
      </c>
      <c r="M15" s="202">
        <f t="shared" si="0"/>
        <v>1668.04</v>
      </c>
      <c r="N15" s="202">
        <f t="shared" si="0"/>
        <v>1086.82</v>
      </c>
      <c r="O15" s="202"/>
      <c r="P15" s="202">
        <f t="shared" si="0"/>
        <v>800</v>
      </c>
      <c r="Q15" s="202">
        <f t="shared" si="0"/>
        <v>1353.5900000000001</v>
      </c>
      <c r="R15" s="202">
        <f t="shared" si="0"/>
        <v>1510.4099999999999</v>
      </c>
      <c r="S15" s="202">
        <f t="shared" ref="S15:AK15" si="1">SUM(S3:S14)</f>
        <v>585.80999999999995</v>
      </c>
      <c r="T15" s="202">
        <f t="shared" si="1"/>
        <v>1774.8</v>
      </c>
      <c r="U15" s="202">
        <f t="shared" si="1"/>
        <v>22821.129999999997</v>
      </c>
      <c r="V15" s="202">
        <f t="shared" si="1"/>
        <v>800</v>
      </c>
      <c r="W15" s="202">
        <f>SUM(W3:W13)</f>
        <v>1535.15</v>
      </c>
      <c r="X15" s="202">
        <f t="shared" si="1"/>
        <v>781.73</v>
      </c>
      <c r="Y15" s="202">
        <f t="shared" si="1"/>
        <v>0</v>
      </c>
      <c r="Z15" s="202">
        <f t="shared" si="1"/>
        <v>1603.6399999999999</v>
      </c>
      <c r="AA15" s="202">
        <f t="shared" si="1"/>
        <v>941.6</v>
      </c>
      <c r="AB15" s="202">
        <f t="shared" si="1"/>
        <v>247</v>
      </c>
      <c r="AC15" s="202">
        <f t="shared" si="1"/>
        <v>1603.6399999999999</v>
      </c>
      <c r="AD15" s="202">
        <f t="shared" si="1"/>
        <v>918.38999999999987</v>
      </c>
      <c r="AE15" s="202">
        <f t="shared" si="1"/>
        <v>0</v>
      </c>
      <c r="AF15" s="202">
        <f t="shared" si="1"/>
        <v>0</v>
      </c>
      <c r="AG15" s="202">
        <f t="shared" si="1"/>
        <v>1667.65</v>
      </c>
      <c r="AH15" s="202">
        <f t="shared" si="1"/>
        <v>0</v>
      </c>
      <c r="AI15" s="202">
        <f t="shared" si="1"/>
        <v>1006.6400000000001</v>
      </c>
      <c r="AJ15" s="202">
        <f t="shared" si="1"/>
        <v>1567.65</v>
      </c>
      <c r="AK15" s="202">
        <f t="shared" si="1"/>
        <v>1005.9300000000001</v>
      </c>
      <c r="AL15" s="202"/>
      <c r="AM15" s="202">
        <f t="shared" ref="AM15:BC15" si="2">SUM(AM3:AM14)</f>
        <v>518.65</v>
      </c>
      <c r="AN15" s="202">
        <f t="shared" si="2"/>
        <v>811.46</v>
      </c>
      <c r="AO15" s="202">
        <f t="shared" si="2"/>
        <v>452.57</v>
      </c>
      <c r="AP15" s="202">
        <f t="shared" si="2"/>
        <v>1814.04</v>
      </c>
      <c r="AQ15" s="202">
        <f t="shared" si="2"/>
        <v>832.66</v>
      </c>
      <c r="AR15" s="202">
        <f t="shared" si="2"/>
        <v>729.3</v>
      </c>
      <c r="AS15" s="223">
        <f t="shared" si="2"/>
        <v>1813.0900000000001</v>
      </c>
      <c r="AT15" s="202">
        <f t="shared" si="2"/>
        <v>832.66</v>
      </c>
      <c r="AU15" s="202">
        <f t="shared" si="2"/>
        <v>729.3</v>
      </c>
      <c r="AV15" s="223">
        <f t="shared" si="2"/>
        <v>1294.44</v>
      </c>
      <c r="AW15" s="202">
        <f t="shared" si="2"/>
        <v>832.66</v>
      </c>
      <c r="AX15" s="202">
        <f t="shared" si="2"/>
        <v>729.3</v>
      </c>
      <c r="AY15" s="223">
        <f t="shared" si="2"/>
        <v>1294.44</v>
      </c>
      <c r="AZ15" s="202">
        <f t="shared" si="2"/>
        <v>832.66</v>
      </c>
      <c r="BA15" s="202">
        <f t="shared" si="2"/>
        <v>729.3</v>
      </c>
      <c r="BB15" s="202"/>
      <c r="BC15" s="223">
        <f t="shared" si="2"/>
        <v>1294.44</v>
      </c>
    </row>
    <row r="16" spans="1:55" ht="20.100000000000001" customHeight="1" x14ac:dyDescent="0.3">
      <c r="A16" s="179" t="s">
        <v>931</v>
      </c>
      <c r="B16" s="275" t="s">
        <v>942</v>
      </c>
      <c r="C16" s="276" t="s">
        <v>944</v>
      </c>
      <c r="E16" s="174"/>
      <c r="F16" s="204" t="s">
        <v>252</v>
      </c>
      <c r="G16" s="174"/>
      <c r="H16" s="169">
        <v>2229</v>
      </c>
      <c r="I16" s="170">
        <v>855</v>
      </c>
      <c r="J16" s="170">
        <v>2229</v>
      </c>
      <c r="K16" s="169">
        <v>2229</v>
      </c>
      <c r="L16" s="170">
        <v>855</v>
      </c>
      <c r="M16" s="170">
        <v>2229</v>
      </c>
      <c r="N16" s="169">
        <v>2229</v>
      </c>
      <c r="O16" s="169"/>
      <c r="P16" s="170">
        <v>855</v>
      </c>
      <c r="Q16" s="170">
        <v>2229</v>
      </c>
      <c r="R16" s="169">
        <v>2229</v>
      </c>
      <c r="S16" s="170">
        <v>855</v>
      </c>
      <c r="T16" s="170">
        <v>2229</v>
      </c>
      <c r="U16" s="244">
        <v>2229</v>
      </c>
      <c r="V16" s="170">
        <v>855</v>
      </c>
      <c r="W16" s="244">
        <v>2229</v>
      </c>
      <c r="X16" s="244">
        <v>2202.69</v>
      </c>
      <c r="Y16" s="170">
        <v>844</v>
      </c>
      <c r="Z16" s="170">
        <v>2202</v>
      </c>
      <c r="AA16" s="169">
        <v>2159</v>
      </c>
      <c r="AB16" s="170">
        <v>855</v>
      </c>
      <c r="AC16" s="170">
        <v>2159</v>
      </c>
      <c r="AD16" s="170">
        <v>2159</v>
      </c>
      <c r="AE16" s="170">
        <v>855</v>
      </c>
      <c r="AF16" s="170">
        <v>2159</v>
      </c>
      <c r="AG16" s="170">
        <v>2390</v>
      </c>
      <c r="AH16" s="170">
        <v>855</v>
      </c>
      <c r="AI16" s="170">
        <v>2390</v>
      </c>
      <c r="AJ16" s="170">
        <v>2390</v>
      </c>
      <c r="AK16" s="170">
        <f>B1</f>
        <v>2390</v>
      </c>
      <c r="AL16" s="170">
        <f>C1</f>
        <v>855</v>
      </c>
      <c r="AM16" s="170">
        <f>B1</f>
        <v>2390</v>
      </c>
      <c r="AN16" s="170">
        <f>B1</f>
        <v>2390</v>
      </c>
      <c r="AO16" s="170">
        <f>C1</f>
        <v>855</v>
      </c>
      <c r="AP16" s="170">
        <f>B1</f>
        <v>2390</v>
      </c>
      <c r="AQ16" s="170">
        <f>B1</f>
        <v>2390</v>
      </c>
      <c r="AR16" s="244">
        <f>C1</f>
        <v>855</v>
      </c>
      <c r="AS16" s="170">
        <f>B1</f>
        <v>2390</v>
      </c>
      <c r="AT16" s="170" t="str">
        <f>E1</f>
        <v>Late</v>
      </c>
      <c r="AU16" s="244">
        <f>F1</f>
        <v>0</v>
      </c>
      <c r="AV16" s="170" t="str">
        <f>E1</f>
        <v>Late</v>
      </c>
      <c r="AW16" s="170">
        <f>H1</f>
        <v>44197</v>
      </c>
      <c r="AX16" s="244">
        <f>I1</f>
        <v>0</v>
      </c>
      <c r="AY16" s="170">
        <f>H1</f>
        <v>44197</v>
      </c>
      <c r="AZ16" s="170">
        <f>K1</f>
        <v>44228</v>
      </c>
      <c r="BA16" s="244">
        <f>L1</f>
        <v>0</v>
      </c>
      <c r="BB16" s="280"/>
      <c r="BC16" s="170">
        <f>K1</f>
        <v>44228</v>
      </c>
    </row>
    <row r="17" spans="1:59" ht="20.100000000000001" customHeight="1" x14ac:dyDescent="0.3">
      <c r="F17" s="204" t="s">
        <v>255</v>
      </c>
      <c r="G17" s="174"/>
      <c r="H17" s="175">
        <f>SUM(H16-H15)</f>
        <v>970.97</v>
      </c>
      <c r="I17" s="175">
        <f t="shared" ref="I17:AP17" si="3">SUM(I16-I15)</f>
        <v>219.5</v>
      </c>
      <c r="J17" s="175">
        <f t="shared" si="3"/>
        <v>560.96</v>
      </c>
      <c r="K17" s="175">
        <f t="shared" si="3"/>
        <v>1142.2</v>
      </c>
      <c r="L17" s="175">
        <f t="shared" si="3"/>
        <v>-351.95000000000005</v>
      </c>
      <c r="M17" s="175">
        <f t="shared" si="3"/>
        <v>560.96</v>
      </c>
      <c r="N17" s="175">
        <f t="shared" si="3"/>
        <v>1142.18</v>
      </c>
      <c r="O17" s="175"/>
      <c r="P17" s="175">
        <f t="shared" si="3"/>
        <v>55</v>
      </c>
      <c r="Q17" s="175">
        <f t="shared" si="3"/>
        <v>875.40999999999985</v>
      </c>
      <c r="R17" s="175">
        <f t="shared" si="3"/>
        <v>718.59000000000015</v>
      </c>
      <c r="S17" s="175">
        <f t="shared" si="3"/>
        <v>269.19000000000005</v>
      </c>
      <c r="T17" s="175">
        <f t="shared" si="3"/>
        <v>454.20000000000005</v>
      </c>
      <c r="U17" s="227">
        <f t="shared" si="3"/>
        <v>-20592.129999999997</v>
      </c>
      <c r="V17" s="227">
        <f t="shared" si="3"/>
        <v>55</v>
      </c>
      <c r="W17" s="227">
        <f t="shared" si="3"/>
        <v>693.84999999999991</v>
      </c>
      <c r="X17" s="227">
        <f t="shared" si="3"/>
        <v>1420.96</v>
      </c>
      <c r="Y17" s="175">
        <f t="shared" si="3"/>
        <v>844</v>
      </c>
      <c r="Z17" s="175">
        <f t="shared" si="3"/>
        <v>598.36000000000013</v>
      </c>
      <c r="AA17" s="175">
        <f t="shared" si="3"/>
        <v>1217.4000000000001</v>
      </c>
      <c r="AB17" s="175">
        <f t="shared" si="3"/>
        <v>608</v>
      </c>
      <c r="AC17" s="175">
        <f t="shared" si="3"/>
        <v>555.36000000000013</v>
      </c>
      <c r="AD17" s="175">
        <f t="shared" si="3"/>
        <v>1240.6100000000001</v>
      </c>
      <c r="AE17" s="175">
        <f t="shared" si="3"/>
        <v>855</v>
      </c>
      <c r="AF17" s="175">
        <f t="shared" si="3"/>
        <v>2159</v>
      </c>
      <c r="AG17" s="175">
        <f t="shared" si="3"/>
        <v>722.34999999999991</v>
      </c>
      <c r="AH17" s="175">
        <f t="shared" si="3"/>
        <v>855</v>
      </c>
      <c r="AI17" s="175">
        <f t="shared" si="3"/>
        <v>1383.36</v>
      </c>
      <c r="AJ17" s="175">
        <f t="shared" si="3"/>
        <v>822.34999999999991</v>
      </c>
      <c r="AK17" s="175">
        <v>0</v>
      </c>
      <c r="AL17" s="175">
        <f t="shared" si="3"/>
        <v>855</v>
      </c>
      <c r="AM17" s="175">
        <f t="shared" si="3"/>
        <v>1871.35</v>
      </c>
      <c r="AN17" s="175">
        <f t="shared" si="3"/>
        <v>1578.54</v>
      </c>
      <c r="AO17" s="175">
        <f t="shared" si="3"/>
        <v>402.43</v>
      </c>
      <c r="AP17" s="175">
        <f t="shared" si="3"/>
        <v>575.96</v>
      </c>
      <c r="AQ17" s="227">
        <f>SUM(AQ16-AQ15)</f>
        <v>1557.3400000000001</v>
      </c>
      <c r="AR17" s="175">
        <f t="shared" ref="AR17:AS17" si="4">SUM(AR16-AR15)</f>
        <v>125.70000000000005</v>
      </c>
      <c r="AS17" s="175">
        <f t="shared" si="4"/>
        <v>576.90999999999985</v>
      </c>
      <c r="AT17" s="227" t="e">
        <f>SUM(AT16-AT15)</f>
        <v>#VALUE!</v>
      </c>
      <c r="AU17" s="175">
        <f t="shared" ref="AU17:AV17" si="5">SUM(AU16-AU15)</f>
        <v>-729.3</v>
      </c>
      <c r="AV17" s="175" t="e">
        <f t="shared" si="5"/>
        <v>#VALUE!</v>
      </c>
      <c r="AW17" s="227">
        <f>SUM(AW16-AW15)</f>
        <v>43364.34</v>
      </c>
      <c r="AX17" s="175">
        <f t="shared" ref="AX17:AY17" si="6">SUM(AX16-AX15)</f>
        <v>-729.3</v>
      </c>
      <c r="AY17" s="175">
        <f t="shared" si="6"/>
        <v>42902.559999999998</v>
      </c>
      <c r="AZ17" s="227">
        <f>SUM(AZ16-AZ15)</f>
        <v>43395.34</v>
      </c>
      <c r="BA17" s="175">
        <f t="shared" ref="BA17:BC17" si="7">SUM(BA16-BA15)</f>
        <v>-729.3</v>
      </c>
      <c r="BB17" s="175"/>
      <c r="BC17" s="175">
        <f t="shared" si="7"/>
        <v>42933.56</v>
      </c>
    </row>
    <row r="18" spans="1:59" ht="20.100000000000001" customHeight="1" x14ac:dyDescent="0.3">
      <c r="A18" s="203"/>
      <c r="D18" s="179"/>
      <c r="E18" s="179"/>
      <c r="F18" s="204" t="s">
        <v>251</v>
      </c>
      <c r="G18" s="174" t="s">
        <v>115</v>
      </c>
      <c r="H18" s="348">
        <f>SUM(H15+J15)</f>
        <v>2926.0699999999997</v>
      </c>
      <c r="I18" s="348"/>
      <c r="J18" s="349"/>
      <c r="K18" s="348">
        <f>SUM(K15+M15)</f>
        <v>2754.84</v>
      </c>
      <c r="L18" s="348"/>
      <c r="M18" s="349"/>
      <c r="N18" s="348">
        <f>SUM(N15+Q15)</f>
        <v>2440.41</v>
      </c>
      <c r="O18" s="348"/>
      <c r="P18" s="348"/>
      <c r="Q18" s="349"/>
      <c r="R18" s="348">
        <f>SUM(R15+T15)</f>
        <v>3285.21</v>
      </c>
      <c r="S18" s="348"/>
      <c r="T18" s="349"/>
      <c r="U18" s="351">
        <f>SUM(U15+W15)</f>
        <v>24356.28</v>
      </c>
      <c r="V18" s="351"/>
      <c r="W18" s="351"/>
      <c r="X18" s="348">
        <f>SUM(X15+Z15)</f>
        <v>2385.37</v>
      </c>
      <c r="Y18" s="348"/>
      <c r="Z18" s="349"/>
      <c r="AA18" s="348">
        <f>SUM(AA15+AC15)</f>
        <v>2545.2399999999998</v>
      </c>
      <c r="AB18" s="348"/>
      <c r="AC18" s="349"/>
      <c r="AD18" s="348">
        <f>SUM(AD15+AF15)</f>
        <v>918.38999999999987</v>
      </c>
      <c r="AE18" s="348"/>
      <c r="AF18" s="349"/>
      <c r="AG18" s="348">
        <f>SUM(AG15+AJ15)</f>
        <v>3235.3</v>
      </c>
      <c r="AH18" s="348"/>
      <c r="AI18" s="348"/>
      <c r="AJ18" s="349"/>
      <c r="AK18" s="348">
        <f>SUM(AK15+AM15)</f>
        <v>1524.58</v>
      </c>
      <c r="AL18" s="348"/>
      <c r="AM18" s="349"/>
      <c r="AN18" s="350">
        <f>SUM(AN15:AP15)</f>
        <v>3078.0699999999997</v>
      </c>
      <c r="AO18" s="348"/>
      <c r="AP18" s="349"/>
      <c r="AQ18" s="350">
        <f>SUM(AQ15+AS15)</f>
        <v>2645.75</v>
      </c>
      <c r="AR18" s="348"/>
      <c r="AS18" s="349"/>
      <c r="AT18" s="350">
        <f>SUM(AT15+AV15)</f>
        <v>2127.1</v>
      </c>
      <c r="AU18" s="348"/>
      <c r="AV18" s="349"/>
      <c r="AW18" s="350">
        <f>SUM(AW15+AY15)</f>
        <v>2127.1</v>
      </c>
      <c r="AX18" s="348"/>
      <c r="AY18" s="349"/>
      <c r="AZ18" s="350">
        <f>SUM(AZ15+BC15)</f>
        <v>2127.1</v>
      </c>
      <c r="BA18" s="348"/>
      <c r="BB18" s="348"/>
      <c r="BC18" s="349"/>
    </row>
    <row r="19" spans="1:59" ht="20.100000000000001" customHeight="1" x14ac:dyDescent="0.3">
      <c r="F19" s="204" t="s">
        <v>253</v>
      </c>
      <c r="G19" s="174" t="s">
        <v>115</v>
      </c>
      <c r="H19" s="348">
        <f>SUM(H16:J16)</f>
        <v>5313</v>
      </c>
      <c r="I19" s="348"/>
      <c r="J19" s="349"/>
      <c r="K19" s="348">
        <f>SUM(K16:M16)</f>
        <v>5313</v>
      </c>
      <c r="L19" s="348"/>
      <c r="M19" s="349"/>
      <c r="N19" s="348">
        <f>SUM(N16:Q16)</f>
        <v>5313</v>
      </c>
      <c r="O19" s="348"/>
      <c r="P19" s="348"/>
      <c r="Q19" s="349"/>
      <c r="R19" s="348">
        <f>SUM(R16:T16)</f>
        <v>5313</v>
      </c>
      <c r="S19" s="348"/>
      <c r="T19" s="349"/>
      <c r="U19" s="351">
        <f>SUM(U16:W16)</f>
        <v>5313</v>
      </c>
      <c r="V19" s="351"/>
      <c r="W19" s="351"/>
      <c r="X19" s="348">
        <f>SUM(X16:Z16)</f>
        <v>5248.6900000000005</v>
      </c>
      <c r="Y19" s="348"/>
      <c r="Z19" s="349"/>
      <c r="AA19" s="348">
        <f>SUM(AA16:AC16)</f>
        <v>5173</v>
      </c>
      <c r="AB19" s="348"/>
      <c r="AC19" s="349"/>
      <c r="AD19" s="348">
        <f>SUM(AD16:AF16)</f>
        <v>5173</v>
      </c>
      <c r="AE19" s="348"/>
      <c r="AF19" s="349"/>
      <c r="AG19" s="348">
        <f>SUM(AG16:AJ16)</f>
        <v>8025</v>
      </c>
      <c r="AH19" s="348"/>
      <c r="AI19" s="348"/>
      <c r="AJ19" s="349"/>
      <c r="AK19" s="348">
        <f>SUM(AK16:AM16)</f>
        <v>5635</v>
      </c>
      <c r="AL19" s="348"/>
      <c r="AM19" s="349"/>
      <c r="AN19" s="350">
        <f>SUM(AN16:AP16)</f>
        <v>5635</v>
      </c>
      <c r="AO19" s="348"/>
      <c r="AP19" s="349"/>
      <c r="AQ19" s="350">
        <f>SUM(AQ16:AS16)</f>
        <v>5635</v>
      </c>
      <c r="AR19" s="348"/>
      <c r="AS19" s="349"/>
      <c r="AT19" s="350">
        <f>SUM(AT16:AV16)</f>
        <v>0</v>
      </c>
      <c r="AU19" s="348"/>
      <c r="AV19" s="349"/>
      <c r="AW19" s="350">
        <f>SUM(AW16:AY16)</f>
        <v>88394</v>
      </c>
      <c r="AX19" s="348"/>
      <c r="AY19" s="349"/>
      <c r="AZ19" s="350">
        <f>SUM(AZ16:BC16)</f>
        <v>88456</v>
      </c>
      <c r="BA19" s="348"/>
      <c r="BB19" s="348"/>
      <c r="BC19" s="349"/>
    </row>
    <row r="20" spans="1:59" ht="20.100000000000001" customHeight="1" x14ac:dyDescent="0.3">
      <c r="F20" s="204" t="s">
        <v>254</v>
      </c>
      <c r="G20" s="174" t="s">
        <v>115</v>
      </c>
      <c r="H20" s="344">
        <f>SUM(H19-H18)</f>
        <v>2386.9300000000003</v>
      </c>
      <c r="I20" s="344"/>
      <c r="J20" s="345"/>
      <c r="K20" s="344">
        <f>SUM(K19-K18)</f>
        <v>2558.16</v>
      </c>
      <c r="L20" s="344"/>
      <c r="M20" s="345"/>
      <c r="N20" s="344">
        <f>SUM(N19-N18)</f>
        <v>2872.59</v>
      </c>
      <c r="O20" s="344"/>
      <c r="P20" s="344"/>
      <c r="Q20" s="345"/>
      <c r="R20" s="344">
        <f>SUM(R19-R18)</f>
        <v>2027.79</v>
      </c>
      <c r="S20" s="344"/>
      <c r="T20" s="345"/>
      <c r="U20" s="347">
        <f>SUM(U19-U18)</f>
        <v>-19043.28</v>
      </c>
      <c r="V20" s="347"/>
      <c r="W20" s="347"/>
      <c r="X20" s="344">
        <f>SUM(X19-X18)</f>
        <v>2863.3200000000006</v>
      </c>
      <c r="Y20" s="344"/>
      <c r="Z20" s="345"/>
      <c r="AA20" s="344">
        <f>SUM(AA19-AA18)</f>
        <v>2627.76</v>
      </c>
      <c r="AB20" s="344"/>
      <c r="AC20" s="345"/>
      <c r="AD20" s="344">
        <f>SUM(AD19-AD18)</f>
        <v>4254.6100000000006</v>
      </c>
      <c r="AE20" s="344"/>
      <c r="AF20" s="345"/>
      <c r="AG20" s="344">
        <f>SUM(AG19-AG18)</f>
        <v>4789.7</v>
      </c>
      <c r="AH20" s="344"/>
      <c r="AI20" s="344"/>
      <c r="AJ20" s="345"/>
      <c r="AK20" s="344">
        <f>SUM(AK19-AK18)</f>
        <v>4110.42</v>
      </c>
      <c r="AL20" s="344"/>
      <c r="AM20" s="345"/>
      <c r="AN20" s="346">
        <f>SUM(AN19-AN18)</f>
        <v>2556.9300000000003</v>
      </c>
      <c r="AO20" s="344"/>
      <c r="AP20" s="345"/>
      <c r="AQ20" s="346">
        <f>SUM(AQ19-AQ18)</f>
        <v>2989.25</v>
      </c>
      <c r="AR20" s="344"/>
      <c r="AS20" s="345"/>
      <c r="AT20" s="346">
        <f>SUM(AT19-AT18)</f>
        <v>-2127.1</v>
      </c>
      <c r="AU20" s="344"/>
      <c r="AV20" s="345"/>
      <c r="AW20" s="346">
        <f>SUM(AW19-AW18)</f>
        <v>86266.9</v>
      </c>
      <c r="AX20" s="344"/>
      <c r="AY20" s="345"/>
      <c r="AZ20" s="346">
        <f>SUM(AZ19-AZ18)</f>
        <v>86328.9</v>
      </c>
      <c r="BA20" s="344"/>
      <c r="BB20" s="344"/>
      <c r="BC20" s="345"/>
    </row>
    <row r="21" spans="1:59" s="178" customFormat="1" x14ac:dyDescent="0.3">
      <c r="A21" s="179"/>
      <c r="B21" s="179"/>
      <c r="H21" s="179"/>
      <c r="I21" s="179"/>
      <c r="J21" s="179"/>
      <c r="K21" s="179"/>
      <c r="L21" s="209"/>
      <c r="M21" s="179"/>
      <c r="N21" s="179"/>
      <c r="O21" s="179"/>
      <c r="P21" s="179"/>
      <c r="Q21" s="179"/>
      <c r="R21" s="179"/>
      <c r="S21" s="179"/>
      <c r="T21" s="179"/>
      <c r="U21" s="179"/>
      <c r="V21" s="179"/>
      <c r="W21" s="179"/>
      <c r="X21" s="179"/>
      <c r="Y21" s="179"/>
      <c r="Z21" s="179"/>
      <c r="AA21" s="179"/>
      <c r="AB21" s="179"/>
      <c r="AC21" s="179"/>
      <c r="AD21" s="179"/>
      <c r="AE21" s="179"/>
      <c r="AF21" s="179"/>
      <c r="AG21" s="179"/>
      <c r="AH21" s="179"/>
      <c r="AI21" s="179"/>
      <c r="AJ21" s="179"/>
      <c r="AK21" s="179"/>
      <c r="AL21" s="179"/>
      <c r="AM21" s="179"/>
      <c r="AN21" s="179"/>
      <c r="AO21" s="179"/>
      <c r="AP21" s="179"/>
      <c r="AQ21" s="179"/>
      <c r="AR21" s="179"/>
      <c r="AS21" s="179"/>
      <c r="AT21" s="179"/>
      <c r="AU21" s="179"/>
      <c r="AV21" s="179"/>
      <c r="AW21" s="179"/>
      <c r="AX21" s="179"/>
      <c r="AY21" s="179"/>
      <c r="AZ21" s="179"/>
      <c r="BA21" s="179"/>
      <c r="BB21" s="179"/>
      <c r="BC21" s="179"/>
      <c r="BD21" s="179"/>
      <c r="BE21" s="179"/>
      <c r="BF21" s="179"/>
      <c r="BG21" s="179"/>
    </row>
    <row r="22" spans="1:59" s="178" customFormat="1" x14ac:dyDescent="0.3">
      <c r="A22" s="179"/>
      <c r="B22" s="179"/>
      <c r="H22" s="179"/>
      <c r="I22" s="179"/>
      <c r="J22" s="179"/>
      <c r="K22" s="179"/>
      <c r="L22" s="209"/>
      <c r="M22" s="179"/>
      <c r="N22" s="179"/>
      <c r="O22" s="179"/>
      <c r="P22" s="179"/>
      <c r="Q22" s="179"/>
      <c r="R22" s="179"/>
      <c r="S22" s="179"/>
      <c r="T22" s="179"/>
      <c r="U22" s="179"/>
      <c r="V22" s="179"/>
      <c r="W22" s="179"/>
      <c r="X22" s="179"/>
      <c r="Y22" s="179"/>
      <c r="Z22" s="179"/>
      <c r="AA22" s="179"/>
      <c r="AB22" s="179"/>
      <c r="AC22" s="179"/>
      <c r="AD22" s="179"/>
      <c r="AE22" s="179"/>
      <c r="AF22" s="179"/>
      <c r="AG22" s="179"/>
      <c r="AH22" s="179"/>
      <c r="AI22" s="179"/>
      <c r="AJ22" s="179"/>
      <c r="AK22" s="179"/>
      <c r="AL22" s="179"/>
      <c r="AM22" s="179"/>
      <c r="AN22" s="179"/>
      <c r="AO22" s="179"/>
      <c r="AP22" s="179"/>
      <c r="AQ22" s="179"/>
      <c r="AR22" s="179"/>
      <c r="AS22" s="179"/>
      <c r="AT22" s="179"/>
      <c r="AU22" s="179"/>
      <c r="AV22" s="179"/>
      <c r="AW22" s="179"/>
      <c r="AX22" s="179"/>
      <c r="AY22" s="179"/>
      <c r="AZ22" s="179"/>
      <c r="BA22" s="179"/>
      <c r="BB22" s="179"/>
      <c r="BC22" s="179"/>
      <c r="BD22" s="179"/>
      <c r="BE22" s="179"/>
      <c r="BF22" s="179"/>
      <c r="BG22" s="179"/>
    </row>
    <row r="23" spans="1:59" s="178" customFormat="1" x14ac:dyDescent="0.3">
      <c r="A23" s="179"/>
      <c r="B23" s="179"/>
      <c r="H23" s="179"/>
      <c r="I23" s="179"/>
      <c r="J23" s="179"/>
      <c r="K23" s="179"/>
      <c r="L23" s="209"/>
      <c r="M23" s="179"/>
      <c r="N23" s="179"/>
      <c r="O23" s="179"/>
      <c r="P23" s="179"/>
      <c r="Q23" s="179"/>
      <c r="R23" s="179"/>
      <c r="S23" s="179"/>
      <c r="T23" s="179"/>
      <c r="U23" s="179"/>
      <c r="V23" s="179"/>
      <c r="W23" s="179"/>
      <c r="X23" s="179"/>
      <c r="Y23" s="179"/>
      <c r="Z23" s="179"/>
      <c r="AA23" s="179"/>
      <c r="AB23" s="179"/>
      <c r="AC23" s="179"/>
      <c r="AD23" s="179"/>
      <c r="AE23" s="179"/>
      <c r="AF23" s="179"/>
      <c r="AG23" s="179"/>
      <c r="AH23" s="179"/>
      <c r="AI23" s="179"/>
      <c r="AJ23" s="179"/>
      <c r="AK23" s="179"/>
      <c r="AL23" s="179"/>
      <c r="AM23" s="179"/>
      <c r="AN23" s="179"/>
      <c r="AO23" s="179"/>
      <c r="AP23" s="179"/>
      <c r="AQ23" s="179"/>
      <c r="AR23" s="179"/>
      <c r="AS23" s="179"/>
      <c r="AT23" s="179"/>
      <c r="AU23" s="179"/>
      <c r="AV23" s="179"/>
      <c r="AW23" s="179"/>
      <c r="AX23" s="179"/>
      <c r="AY23" s="179"/>
      <c r="AZ23" s="179"/>
      <c r="BA23" s="179"/>
      <c r="BB23" s="179"/>
      <c r="BC23" s="179"/>
      <c r="BD23" s="179"/>
      <c r="BE23" s="179"/>
      <c r="BF23" s="179"/>
      <c r="BG23" s="179"/>
    </row>
    <row r="26" spans="1:59" s="178" customFormat="1" x14ac:dyDescent="0.3">
      <c r="A26" s="179"/>
      <c r="B26" s="182"/>
      <c r="H26" s="179"/>
      <c r="I26" s="179"/>
      <c r="J26" s="179"/>
      <c r="K26" s="179"/>
      <c r="L26" s="20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79"/>
      <c r="Z26" s="179"/>
      <c r="AA26" s="179"/>
      <c r="AB26" s="179"/>
      <c r="AC26" s="179"/>
      <c r="AD26" s="179"/>
      <c r="AE26" s="179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  <c r="AR26" s="179"/>
      <c r="AS26" s="179"/>
      <c r="AT26" s="179"/>
      <c r="AU26" s="179"/>
      <c r="AV26" s="179"/>
      <c r="AW26" s="179"/>
      <c r="AX26" s="179"/>
      <c r="AY26" s="179"/>
      <c r="AZ26" s="179"/>
      <c r="BA26" s="179"/>
      <c r="BB26" s="179"/>
      <c r="BC26" s="179"/>
      <c r="BD26" s="179"/>
      <c r="BE26" s="179"/>
      <c r="BF26" s="179"/>
      <c r="BG26" s="179"/>
    </row>
  </sheetData>
  <mergeCells count="60">
    <mergeCell ref="AQ1:AS1"/>
    <mergeCell ref="H1:J1"/>
    <mergeCell ref="K1:M1"/>
    <mergeCell ref="N1:Q1"/>
    <mergeCell ref="R1:T1"/>
    <mergeCell ref="U1:W1"/>
    <mergeCell ref="X1:Z1"/>
    <mergeCell ref="AT18:AV18"/>
    <mergeCell ref="AT1:AV1"/>
    <mergeCell ref="AW1:AY1"/>
    <mergeCell ref="AZ1:BC1"/>
    <mergeCell ref="H18:J18"/>
    <mergeCell ref="K18:M18"/>
    <mergeCell ref="N18:Q18"/>
    <mergeCell ref="R18:T18"/>
    <mergeCell ref="U18:W18"/>
    <mergeCell ref="X18:Z18"/>
    <mergeCell ref="AA18:AC18"/>
    <mergeCell ref="AA1:AC1"/>
    <mergeCell ref="AD1:AF1"/>
    <mergeCell ref="AG1:AJ1"/>
    <mergeCell ref="AK1:AM1"/>
    <mergeCell ref="AN1:AP1"/>
    <mergeCell ref="AW19:AY19"/>
    <mergeCell ref="AW18:AY18"/>
    <mergeCell ref="AZ18:BC18"/>
    <mergeCell ref="H19:J19"/>
    <mergeCell ref="K19:M19"/>
    <mergeCell ref="N19:Q19"/>
    <mergeCell ref="R19:T19"/>
    <mergeCell ref="U19:W19"/>
    <mergeCell ref="X19:Z19"/>
    <mergeCell ref="AA19:AC19"/>
    <mergeCell ref="AD19:AF19"/>
    <mergeCell ref="AD18:AF18"/>
    <mergeCell ref="AG18:AJ18"/>
    <mergeCell ref="AK18:AM18"/>
    <mergeCell ref="AN18:AP18"/>
    <mergeCell ref="AQ18:AS18"/>
    <mergeCell ref="AZ20:BC20"/>
    <mergeCell ref="AZ19:BC19"/>
    <mergeCell ref="H20:J20"/>
    <mergeCell ref="K20:M20"/>
    <mergeCell ref="N20:Q20"/>
    <mergeCell ref="R20:T20"/>
    <mergeCell ref="U20:W20"/>
    <mergeCell ref="X20:Z20"/>
    <mergeCell ref="AA20:AC20"/>
    <mergeCell ref="AD20:AF20"/>
    <mergeCell ref="AG20:AJ20"/>
    <mergeCell ref="AG19:AJ19"/>
    <mergeCell ref="AK19:AM19"/>
    <mergeCell ref="AN19:AP19"/>
    <mergeCell ref="AQ19:AS19"/>
    <mergeCell ref="AT19:AV19"/>
    <mergeCell ref="AK20:AM20"/>
    <mergeCell ref="AN20:AP20"/>
    <mergeCell ref="AQ20:AS20"/>
    <mergeCell ref="AT20:AV20"/>
    <mergeCell ref="AW20:AY20"/>
  </mergeCells>
  <hyperlinks>
    <hyperlink ref="B14" r:id="rId1" xr:uid="{CF96BA2B-C850-41B0-B7F7-75F0041E446C}"/>
    <hyperlink ref="B3" r:id="rId2" xr:uid="{84CCD431-D0E5-458F-88AD-B68A66D0ED1C}"/>
    <hyperlink ref="B4" r:id="rId3" xr:uid="{97526CBB-03B4-44F5-B38C-E3B87FCB6D85}"/>
    <hyperlink ref="B7" r:id="rId4" xr:uid="{81860327-B3B0-4660-9FFC-4285A562E356}"/>
    <hyperlink ref="B8" r:id="rId5" location="/?CMP=ILC:MA:GNV:SUB:COM:BP:INT56128531b25b0" xr:uid="{F6460728-E225-4E89-9A9E-DCE39AD27AC5}"/>
    <hyperlink ref="B12" r:id="rId6" xr:uid="{B19CEED2-C4E3-4DD8-94CA-75272673F31F}"/>
    <hyperlink ref="B9" r:id="rId7" xr:uid="{D06BC2F6-C80A-45E7-B7A4-A2958416EFC6}"/>
    <hyperlink ref="B11" r:id="rId8" location="/authentication/login" xr:uid="{631C0D0B-8672-42E2-B85F-F81D26E7EC54}"/>
    <hyperlink ref="C14" r:id="rId9" xr:uid="{D89BB23F-6E76-4040-AAC0-0AFC07399F71}"/>
    <hyperlink ref="B5" r:id="rId10" xr:uid="{896A7A52-897A-4248-B3EA-35E812AEC96C}"/>
  </hyperlinks>
  <pageMargins left="0.7" right="0.7" top="0.75" bottom="0.75" header="0.3" footer="0.3"/>
  <pageSetup orientation="portrait" verticalDpi="300" r:id="rId1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7F6D2-BE16-4E84-B436-FF114D0BEA89}">
  <sheetPr>
    <tabColor theme="5" tint="0.39997558519241921"/>
  </sheetPr>
  <dimension ref="A1:BG19"/>
  <sheetViews>
    <sheetView zoomScaleNormal="100" workbookViewId="0">
      <pane xSplit="1" topLeftCell="B1" activePane="topRight" state="frozen"/>
      <selection pane="topRight" activeCell="A5" sqref="A5:XFD5"/>
    </sheetView>
  </sheetViews>
  <sheetFormatPr defaultColWidth="9.109375" defaultRowHeight="13.2" x14ac:dyDescent="0.3"/>
  <cols>
    <col min="1" max="1" width="23.6640625" style="179" customWidth="1"/>
    <col min="2" max="2" width="24.44140625" style="179" customWidth="1"/>
    <col min="3" max="3" width="31.5546875" style="178" customWidth="1"/>
    <col min="4" max="4" width="6.6640625" style="178" customWidth="1"/>
    <col min="5" max="5" width="5.88671875" style="178" customWidth="1"/>
    <col min="6" max="6" width="8.33203125" style="178" customWidth="1"/>
    <col min="7" max="7" width="5.5546875" style="178" customWidth="1"/>
    <col min="8" max="11" width="9.109375" style="179" customWidth="1"/>
    <col min="12" max="12" width="9.109375" style="209" customWidth="1"/>
    <col min="13" max="22" width="9.109375" style="179" customWidth="1"/>
    <col min="23" max="23" width="10.77734375" style="179" customWidth="1"/>
    <col min="24" max="48" width="9.109375" style="179" customWidth="1"/>
    <col min="49" max="55" width="9.109375" style="179"/>
    <col min="56" max="56" width="9.109375" style="179" customWidth="1"/>
    <col min="57" max="16384" width="9.109375" style="179"/>
  </cols>
  <sheetData>
    <row r="1" spans="1:59" ht="20.100000000000001" customHeight="1" x14ac:dyDescent="0.3">
      <c r="A1" s="176">
        <v>2022</v>
      </c>
      <c r="B1" s="177"/>
      <c r="D1" s="178" t="s">
        <v>176</v>
      </c>
      <c r="E1" s="178" t="s">
        <v>177</v>
      </c>
      <c r="G1" s="178" t="s">
        <v>178</v>
      </c>
      <c r="H1" s="338">
        <v>44562</v>
      </c>
      <c r="I1" s="339"/>
      <c r="J1" s="340"/>
      <c r="K1" s="338">
        <v>44593</v>
      </c>
      <c r="L1" s="339"/>
      <c r="M1" s="340"/>
      <c r="N1" s="338">
        <v>44621</v>
      </c>
      <c r="O1" s="339"/>
      <c r="P1" s="339"/>
      <c r="Q1" s="340"/>
      <c r="R1" s="338">
        <v>44652</v>
      </c>
      <c r="S1" s="339"/>
      <c r="T1" s="340"/>
      <c r="U1" s="341">
        <v>44682</v>
      </c>
      <c r="V1" s="342"/>
      <c r="W1" s="342"/>
      <c r="X1" s="338">
        <v>44713</v>
      </c>
      <c r="Y1" s="339"/>
      <c r="Z1" s="340"/>
      <c r="AA1" s="338">
        <v>44743</v>
      </c>
      <c r="AB1" s="339"/>
      <c r="AC1" s="340"/>
      <c r="AD1" s="338">
        <v>44774</v>
      </c>
      <c r="AE1" s="339"/>
      <c r="AF1" s="340"/>
      <c r="AG1" s="338">
        <v>44805</v>
      </c>
      <c r="AH1" s="339"/>
      <c r="AI1" s="339"/>
      <c r="AJ1" s="340"/>
      <c r="AK1" s="338">
        <v>44835</v>
      </c>
      <c r="AL1" s="339"/>
      <c r="AM1" s="340"/>
      <c r="AN1" s="338">
        <v>44866</v>
      </c>
      <c r="AO1" s="339"/>
      <c r="AP1" s="340"/>
      <c r="AQ1" s="338">
        <v>44896</v>
      </c>
      <c r="AR1" s="339"/>
      <c r="AS1" s="340"/>
      <c r="AT1" s="338">
        <v>44927</v>
      </c>
      <c r="AU1" s="339"/>
      <c r="AV1" s="340"/>
      <c r="AW1" s="338">
        <v>44927</v>
      </c>
      <c r="AX1" s="339"/>
      <c r="AY1" s="340"/>
      <c r="AZ1" s="338">
        <v>44986</v>
      </c>
      <c r="BA1" s="339"/>
      <c r="BB1" s="339"/>
      <c r="BC1" s="340"/>
      <c r="BD1" s="282">
        <v>45017</v>
      </c>
      <c r="BE1" s="283"/>
      <c r="BF1" s="284"/>
      <c r="BG1" s="281"/>
    </row>
    <row r="2" spans="1:59" ht="20.100000000000001" customHeight="1" x14ac:dyDescent="0.3">
      <c r="A2" s="177"/>
      <c r="B2" s="177"/>
      <c r="H2" s="229" t="s">
        <v>455</v>
      </c>
      <c r="I2" s="178" t="s">
        <v>186</v>
      </c>
      <c r="J2" s="181" t="s">
        <v>184</v>
      </c>
      <c r="K2" s="180" t="s">
        <v>196</v>
      </c>
      <c r="L2" s="174" t="s">
        <v>185</v>
      </c>
      <c r="M2" s="181" t="s">
        <v>190</v>
      </c>
      <c r="N2" s="180" t="s">
        <v>456</v>
      </c>
      <c r="O2" s="178" t="s">
        <v>179</v>
      </c>
      <c r="P2" s="178" t="s">
        <v>185</v>
      </c>
      <c r="Q2" s="181" t="s">
        <v>755</v>
      </c>
      <c r="R2" s="180" t="s">
        <v>194</v>
      </c>
      <c r="S2" s="178" t="s">
        <v>184</v>
      </c>
      <c r="T2" s="181" t="s">
        <v>195</v>
      </c>
      <c r="U2" s="180" t="s">
        <v>194</v>
      </c>
      <c r="V2" s="178" t="s">
        <v>184</v>
      </c>
      <c r="W2" s="178" t="s">
        <v>195</v>
      </c>
      <c r="X2" s="180" t="s">
        <v>197</v>
      </c>
      <c r="Y2" s="178" t="s">
        <v>185</v>
      </c>
      <c r="Z2" s="181" t="s">
        <v>198</v>
      </c>
      <c r="AA2" s="180" t="s">
        <v>502</v>
      </c>
      <c r="AB2" s="178" t="s">
        <v>186</v>
      </c>
      <c r="AC2" s="181" t="s">
        <v>503</v>
      </c>
      <c r="AD2" s="180" t="s">
        <v>196</v>
      </c>
      <c r="AE2" s="178" t="s">
        <v>185</v>
      </c>
      <c r="AF2" s="181" t="s">
        <v>190</v>
      </c>
      <c r="AG2" s="180" t="s">
        <v>188</v>
      </c>
      <c r="AH2" s="178" t="s">
        <v>186</v>
      </c>
      <c r="AI2" s="178" t="s">
        <v>278</v>
      </c>
      <c r="AJ2" s="181" t="s">
        <v>199</v>
      </c>
      <c r="AK2" s="180" t="s">
        <v>277</v>
      </c>
      <c r="AL2" s="178" t="s">
        <v>280</v>
      </c>
      <c r="AM2" s="181" t="s">
        <v>504</v>
      </c>
      <c r="AN2" s="180" t="s">
        <v>200</v>
      </c>
      <c r="AO2" s="178" t="s">
        <v>179</v>
      </c>
      <c r="AP2" s="181" t="s">
        <v>276</v>
      </c>
      <c r="AQ2" s="180" t="s">
        <v>266</v>
      </c>
      <c r="AR2" s="178" t="s">
        <v>278</v>
      </c>
      <c r="AS2" s="181" t="s">
        <v>267</v>
      </c>
      <c r="AT2" s="180" t="s">
        <v>279</v>
      </c>
      <c r="AU2" s="178" t="s">
        <v>190</v>
      </c>
      <c r="AV2" s="181" t="s">
        <v>280</v>
      </c>
      <c r="AW2" s="180" t="s">
        <v>281</v>
      </c>
      <c r="AX2" s="178" t="s">
        <v>186</v>
      </c>
      <c r="AY2" s="181" t="s">
        <v>179</v>
      </c>
      <c r="AZ2" s="180" t="s">
        <v>281</v>
      </c>
      <c r="BA2" s="178" t="s">
        <v>186</v>
      </c>
      <c r="BB2" s="178" t="s">
        <v>179</v>
      </c>
      <c r="BC2" s="181" t="s">
        <v>282</v>
      </c>
      <c r="BD2" s="180" t="s">
        <v>277</v>
      </c>
      <c r="BE2" s="178" t="s">
        <v>280</v>
      </c>
      <c r="BF2" s="181" t="s">
        <v>504</v>
      </c>
    </row>
    <row r="3" spans="1:59" ht="19.8" customHeight="1" x14ac:dyDescent="0.3">
      <c r="A3" s="179" t="s">
        <v>234</v>
      </c>
      <c r="B3" s="182" t="s">
        <v>370</v>
      </c>
      <c r="C3" s="178" t="s">
        <v>851</v>
      </c>
      <c r="D3" s="178" t="s">
        <v>199</v>
      </c>
      <c r="E3" s="178" t="s">
        <v>200</v>
      </c>
      <c r="F3" s="178">
        <v>4634</v>
      </c>
      <c r="G3" s="178" t="s">
        <v>180</v>
      </c>
      <c r="H3" s="122">
        <v>239.65</v>
      </c>
      <c r="I3" s="174"/>
      <c r="J3" s="185">
        <v>239.65</v>
      </c>
      <c r="K3" s="122">
        <v>239.65</v>
      </c>
      <c r="L3" s="174"/>
      <c r="M3" s="183"/>
      <c r="N3" s="122">
        <v>303.08999999999997</v>
      </c>
      <c r="O3" s="174"/>
      <c r="P3" s="174"/>
      <c r="Q3" s="183"/>
      <c r="R3" s="122">
        <v>0</v>
      </c>
      <c r="S3" s="174"/>
      <c r="T3" s="183"/>
      <c r="U3" s="88"/>
      <c r="V3" s="174"/>
      <c r="W3" s="174"/>
      <c r="X3" s="88"/>
      <c r="Y3" s="174"/>
      <c r="Z3" s="183"/>
      <c r="AA3" s="88"/>
      <c r="AB3" s="174"/>
      <c r="AC3" s="183"/>
      <c r="AD3" s="88"/>
      <c r="AE3" s="174"/>
      <c r="AF3" s="183"/>
      <c r="AG3" s="88"/>
      <c r="AH3" s="174"/>
      <c r="AI3" s="174"/>
      <c r="AJ3" s="183"/>
      <c r="AK3" s="88"/>
      <c r="AL3" s="174"/>
      <c r="AM3" s="183"/>
      <c r="AN3" s="174"/>
      <c r="AO3" s="174"/>
      <c r="AP3" s="183"/>
      <c r="AQ3" s="88"/>
      <c r="AR3" s="174"/>
      <c r="AS3" s="183"/>
      <c r="AT3" s="88"/>
      <c r="AU3" s="174"/>
      <c r="AV3" s="183"/>
      <c r="AW3" s="88"/>
      <c r="AX3" s="174"/>
      <c r="AY3" s="183"/>
      <c r="AZ3" s="88"/>
      <c r="BA3" s="174"/>
      <c r="BB3" s="174"/>
      <c r="BC3" s="183"/>
      <c r="BD3" s="285"/>
      <c r="BF3" s="286"/>
    </row>
    <row r="4" spans="1:59" ht="20.100000000000001" customHeight="1" x14ac:dyDescent="0.3">
      <c r="A4" s="179" t="s">
        <v>945</v>
      </c>
      <c r="B4" s="182" t="s">
        <v>946</v>
      </c>
      <c r="C4" s="187" t="s">
        <v>958</v>
      </c>
      <c r="D4" s="178" t="s">
        <v>200</v>
      </c>
      <c r="F4" s="178">
        <v>518.65</v>
      </c>
      <c r="G4" s="178" t="s">
        <v>181</v>
      </c>
      <c r="H4" s="88"/>
      <c r="I4" s="174"/>
      <c r="J4" s="185">
        <v>518.65</v>
      </c>
      <c r="K4" s="88"/>
      <c r="L4" s="174"/>
      <c r="M4" s="185">
        <v>518.65</v>
      </c>
      <c r="N4" s="88"/>
      <c r="O4" s="174"/>
      <c r="P4" s="174"/>
      <c r="Q4" s="185">
        <v>518.65</v>
      </c>
      <c r="R4" s="88"/>
      <c r="S4" s="174"/>
      <c r="T4" s="185">
        <v>518.63</v>
      </c>
      <c r="U4" s="88"/>
      <c r="V4" s="174"/>
      <c r="W4" s="92">
        <v>518.63</v>
      </c>
      <c r="X4" s="88"/>
      <c r="Y4" s="174"/>
      <c r="Z4" s="185">
        <v>518.65</v>
      </c>
      <c r="AA4" s="88"/>
      <c r="AB4" s="174"/>
      <c r="AC4" s="185">
        <v>518.65</v>
      </c>
      <c r="AD4" s="88"/>
      <c r="AE4" s="174"/>
      <c r="AF4" s="185">
        <v>518.65</v>
      </c>
      <c r="AG4" s="88"/>
      <c r="AH4" s="174"/>
      <c r="AI4" s="174"/>
      <c r="AJ4" s="185">
        <v>518.65</v>
      </c>
      <c r="AK4" s="88"/>
      <c r="AL4" s="174"/>
      <c r="AM4" s="185">
        <v>200</v>
      </c>
      <c r="AN4" s="122">
        <v>318</v>
      </c>
      <c r="AO4" s="174"/>
      <c r="AP4" s="92">
        <v>518.65</v>
      </c>
      <c r="AQ4" s="88"/>
      <c r="AR4" s="174"/>
      <c r="AS4" s="185">
        <v>518.65</v>
      </c>
      <c r="AT4" s="88"/>
      <c r="AU4" s="174"/>
      <c r="AV4" s="185">
        <v>518.65</v>
      </c>
      <c r="AW4" s="88"/>
      <c r="AX4" s="174"/>
      <c r="AY4" s="185">
        <v>518.65</v>
      </c>
      <c r="AZ4" s="88"/>
      <c r="BA4" s="174"/>
      <c r="BB4" s="174"/>
      <c r="BC4" s="185">
        <v>518.65</v>
      </c>
      <c r="BD4" s="285"/>
      <c r="BF4" s="286">
        <v>518.65</v>
      </c>
    </row>
    <row r="5" spans="1:59" ht="20.100000000000001" customHeight="1" x14ac:dyDescent="0.3">
      <c r="A5" s="179" t="s">
        <v>939</v>
      </c>
      <c r="B5" s="182"/>
      <c r="E5" s="190" t="s">
        <v>456</v>
      </c>
      <c r="F5" s="178">
        <v>76.849999999999994</v>
      </c>
      <c r="G5" s="178" t="s">
        <v>181</v>
      </c>
      <c r="H5" s="88"/>
      <c r="I5" s="174"/>
      <c r="J5" s="185">
        <v>66.989999999999995</v>
      </c>
      <c r="K5" s="88"/>
      <c r="L5" s="174"/>
      <c r="M5" s="185">
        <v>68.03</v>
      </c>
      <c r="N5" s="88"/>
      <c r="O5" s="174"/>
      <c r="P5" s="174"/>
      <c r="Q5" s="185">
        <v>68.03</v>
      </c>
      <c r="R5" s="88"/>
      <c r="S5" s="174"/>
      <c r="T5" s="185">
        <v>68.03</v>
      </c>
      <c r="U5" s="88"/>
      <c r="V5" s="174"/>
      <c r="W5" s="174"/>
      <c r="X5" s="88"/>
      <c r="Y5" s="174"/>
      <c r="Z5" s="183"/>
      <c r="AA5" s="88"/>
      <c r="AB5" s="174"/>
      <c r="AC5" s="183"/>
      <c r="AD5" s="88"/>
      <c r="AE5" s="174"/>
      <c r="AF5" s="183"/>
      <c r="AG5" s="88"/>
      <c r="AH5" s="174"/>
      <c r="AI5" s="174"/>
      <c r="AJ5" s="183"/>
      <c r="AK5" s="88"/>
      <c r="AL5" s="174"/>
      <c r="AM5" s="183"/>
      <c r="AN5" s="88"/>
      <c r="AO5" s="174"/>
      <c r="AP5" s="174"/>
      <c r="AQ5" s="88"/>
      <c r="AR5" s="174"/>
      <c r="AS5" s="183"/>
      <c r="AT5" s="88"/>
      <c r="AU5" s="174"/>
      <c r="AV5" s="183"/>
      <c r="AW5" s="88"/>
      <c r="AX5" s="174"/>
      <c r="AY5" s="183"/>
      <c r="AZ5" s="88"/>
      <c r="BA5" s="174"/>
      <c r="BB5" s="174"/>
      <c r="BC5" s="185">
        <v>96.83</v>
      </c>
      <c r="BD5" s="285"/>
      <c r="BF5" s="286">
        <v>96.83</v>
      </c>
    </row>
    <row r="6" spans="1:59" ht="20.100000000000001" customHeight="1" x14ac:dyDescent="0.3">
      <c r="A6" s="179" t="s">
        <v>42</v>
      </c>
      <c r="B6" s="182" t="s">
        <v>239</v>
      </c>
      <c r="C6" s="178" t="s">
        <v>933</v>
      </c>
      <c r="D6" s="178" t="s">
        <v>277</v>
      </c>
      <c r="F6" s="178">
        <v>263</v>
      </c>
      <c r="G6" s="246" t="s">
        <v>181</v>
      </c>
      <c r="H6" s="122">
        <v>246.73</v>
      </c>
      <c r="I6" s="174"/>
      <c r="J6" s="183"/>
      <c r="K6" s="122">
        <v>246.73</v>
      </c>
      <c r="L6" s="174"/>
      <c r="M6" s="183"/>
      <c r="N6" s="122">
        <v>246.73</v>
      </c>
      <c r="O6" s="174"/>
      <c r="P6" s="174"/>
      <c r="Q6" s="183"/>
      <c r="R6" s="122">
        <v>246.73</v>
      </c>
      <c r="S6" s="174"/>
      <c r="T6" s="183"/>
      <c r="U6" s="122">
        <v>246.73</v>
      </c>
      <c r="V6" s="174"/>
      <c r="W6" s="174"/>
      <c r="X6" s="122">
        <v>221.42</v>
      </c>
      <c r="Y6" s="174"/>
      <c r="Z6" s="183"/>
      <c r="AA6" s="122">
        <v>221.42</v>
      </c>
      <c r="AB6" s="174"/>
      <c r="AC6" s="183"/>
      <c r="AD6" s="122">
        <v>221.42</v>
      </c>
      <c r="AE6" s="174"/>
      <c r="AF6" s="183"/>
      <c r="AG6" s="122">
        <v>221.42</v>
      </c>
      <c r="AH6" s="174"/>
      <c r="AI6" s="174"/>
      <c r="AJ6" s="183"/>
      <c r="AK6" s="122">
        <v>221</v>
      </c>
      <c r="AL6" s="174"/>
      <c r="AM6" s="183"/>
      <c r="AN6" s="122">
        <v>234.71</v>
      </c>
      <c r="AO6" s="174"/>
      <c r="AP6" s="183"/>
      <c r="AQ6" s="122">
        <v>207.33</v>
      </c>
      <c r="AR6" s="174"/>
      <c r="AS6" s="183"/>
      <c r="AT6" s="122">
        <v>207.33</v>
      </c>
      <c r="AU6" s="174"/>
      <c r="AV6" s="183"/>
      <c r="AW6" s="122">
        <v>250.78</v>
      </c>
      <c r="AX6" s="174"/>
      <c r="AY6" s="183"/>
      <c r="AZ6" s="122">
        <v>299.45999999999998</v>
      </c>
      <c r="BA6" s="174"/>
      <c r="BB6" s="174"/>
      <c r="BC6" s="183"/>
      <c r="BD6" s="285">
        <v>299.45999999999998</v>
      </c>
      <c r="BF6" s="286"/>
    </row>
    <row r="7" spans="1:59" ht="20.100000000000001" customHeight="1" x14ac:dyDescent="0.3">
      <c r="A7" s="179" t="s">
        <v>241</v>
      </c>
      <c r="B7" s="182" t="s">
        <v>522</v>
      </c>
      <c r="C7" s="178" t="s">
        <v>896</v>
      </c>
      <c r="D7" s="178" t="s">
        <v>282</v>
      </c>
      <c r="F7" s="178">
        <v>212</v>
      </c>
      <c r="G7" s="178" t="s">
        <v>180</v>
      </c>
      <c r="H7" s="122">
        <v>239.95</v>
      </c>
      <c r="I7" s="174"/>
      <c r="J7" s="183"/>
      <c r="K7" s="122">
        <v>240.33</v>
      </c>
      <c r="L7" s="174"/>
      <c r="M7" s="183"/>
      <c r="N7" s="88"/>
      <c r="O7" s="174"/>
      <c r="P7" s="174"/>
      <c r="Q7" s="185">
        <v>240.33</v>
      </c>
      <c r="R7" s="88"/>
      <c r="S7" s="174"/>
      <c r="T7" s="185">
        <v>240.33</v>
      </c>
      <c r="U7" s="88"/>
      <c r="V7" s="174"/>
      <c r="W7" s="92">
        <v>240.2</v>
      </c>
      <c r="X7" s="88"/>
      <c r="Y7" s="174"/>
      <c r="Z7" s="185">
        <v>240.65</v>
      </c>
      <c r="AA7" s="88"/>
      <c r="AB7" s="174"/>
      <c r="AC7" s="185">
        <v>244.85</v>
      </c>
      <c r="AD7" s="88"/>
      <c r="AE7" s="174"/>
      <c r="AF7" s="185">
        <v>240.9</v>
      </c>
      <c r="AG7" s="88"/>
      <c r="AH7" s="174"/>
      <c r="AI7" s="174"/>
      <c r="AJ7" s="185">
        <v>248.88</v>
      </c>
      <c r="AK7" s="88"/>
      <c r="AL7" s="174"/>
      <c r="AM7" s="185">
        <v>240.5</v>
      </c>
      <c r="AN7" s="88"/>
      <c r="AO7" s="174"/>
      <c r="AP7" s="185">
        <v>240.5</v>
      </c>
      <c r="AQ7" s="88"/>
      <c r="AR7" s="174"/>
      <c r="AS7" s="183"/>
      <c r="AT7" s="122">
        <v>240.5</v>
      </c>
      <c r="AU7" s="174"/>
      <c r="AV7" s="183"/>
      <c r="AW7" s="122">
        <v>256.16000000000003</v>
      </c>
      <c r="AX7" s="174"/>
      <c r="AY7" s="183"/>
      <c r="AZ7" s="122">
        <v>252.18</v>
      </c>
      <c r="BA7" s="174"/>
      <c r="BB7" s="174"/>
      <c r="BC7" s="183"/>
      <c r="BD7" s="285">
        <v>252.18</v>
      </c>
      <c r="BF7" s="286"/>
    </row>
    <row r="8" spans="1:59" ht="20.100000000000001" customHeight="1" x14ac:dyDescent="0.3">
      <c r="A8" s="179" t="s">
        <v>86</v>
      </c>
      <c r="B8" s="182" t="s">
        <v>459</v>
      </c>
      <c r="C8" s="178" t="s">
        <v>954</v>
      </c>
      <c r="D8" s="178" t="s">
        <v>190</v>
      </c>
      <c r="G8" s="178" t="s">
        <v>180</v>
      </c>
      <c r="H8" s="122">
        <v>149.55000000000001</v>
      </c>
      <c r="I8" s="174"/>
      <c r="J8" s="183"/>
      <c r="K8" s="122">
        <v>152.31</v>
      </c>
      <c r="L8" s="174"/>
      <c r="M8" s="183"/>
      <c r="N8" s="122">
        <v>164.24</v>
      </c>
      <c r="O8" s="174"/>
      <c r="P8" s="174"/>
      <c r="Q8" s="183"/>
      <c r="R8" s="122">
        <v>134.1</v>
      </c>
      <c r="S8" s="174"/>
      <c r="T8" s="183"/>
      <c r="U8" s="122">
        <v>208.99</v>
      </c>
      <c r="V8" s="174"/>
      <c r="W8" s="174"/>
      <c r="X8" s="122">
        <v>259.07</v>
      </c>
      <c r="Y8" s="174"/>
      <c r="Z8" s="183"/>
      <c r="AA8" s="122">
        <v>220.25</v>
      </c>
      <c r="AB8" s="174"/>
      <c r="AC8" s="183"/>
      <c r="AD8" s="122">
        <v>232.17</v>
      </c>
      <c r="AE8" s="174"/>
      <c r="AF8" s="183"/>
      <c r="AG8" s="122">
        <v>335.91</v>
      </c>
      <c r="AH8" s="174"/>
      <c r="AI8" s="174"/>
      <c r="AJ8" s="183"/>
      <c r="AK8" s="122">
        <v>230.74</v>
      </c>
      <c r="AL8" s="174"/>
      <c r="AM8" s="183"/>
      <c r="AN8" s="122">
        <v>194.75</v>
      </c>
      <c r="AO8" s="174"/>
      <c r="AP8" s="183"/>
      <c r="AQ8" s="122">
        <v>201.24</v>
      </c>
      <c r="AR8" s="174"/>
      <c r="AS8" s="183"/>
      <c r="AT8" s="122">
        <v>213.01</v>
      </c>
      <c r="AU8" s="174"/>
      <c r="AV8" s="183"/>
      <c r="AW8" s="122">
        <v>230.86</v>
      </c>
      <c r="AX8" s="174"/>
      <c r="AY8" s="183"/>
      <c r="AZ8" s="122">
        <v>179.76</v>
      </c>
      <c r="BA8" s="174"/>
      <c r="BB8" s="174"/>
      <c r="BC8" s="183"/>
      <c r="BD8" s="285">
        <v>179.76</v>
      </c>
      <c r="BF8" s="286"/>
    </row>
    <row r="9" spans="1:59" ht="20.100000000000001" customHeight="1" x14ac:dyDescent="0.3">
      <c r="A9" s="189" t="s">
        <v>54</v>
      </c>
      <c r="B9" s="182" t="s">
        <v>948</v>
      </c>
      <c r="C9" s="178" t="s">
        <v>245</v>
      </c>
      <c r="D9" s="178" t="s">
        <v>278</v>
      </c>
      <c r="F9" s="178">
        <v>1100</v>
      </c>
      <c r="G9" s="178" t="s">
        <v>180</v>
      </c>
      <c r="H9" s="88"/>
      <c r="I9" s="92">
        <v>120</v>
      </c>
      <c r="J9" s="183"/>
      <c r="K9" s="88"/>
      <c r="L9" s="92">
        <v>40</v>
      </c>
      <c r="M9" s="183"/>
      <c r="N9" s="122">
        <v>40</v>
      </c>
      <c r="O9" s="174"/>
      <c r="P9" s="174"/>
      <c r="Q9" s="183"/>
      <c r="R9" s="122">
        <v>150</v>
      </c>
      <c r="S9" s="174"/>
      <c r="T9" s="183"/>
      <c r="U9" s="88"/>
      <c r="V9" s="174"/>
      <c r="W9" s="174"/>
      <c r="X9" s="88"/>
      <c r="Y9" s="174"/>
      <c r="Z9" s="183"/>
      <c r="AA9" s="88"/>
      <c r="AB9" s="174"/>
      <c r="AC9" s="183"/>
      <c r="AD9" s="88"/>
      <c r="AE9" s="174"/>
      <c r="AF9" s="183"/>
      <c r="AG9" s="88"/>
      <c r="AH9" s="174"/>
      <c r="AI9" s="174"/>
      <c r="AJ9" s="183"/>
      <c r="AK9" s="88"/>
      <c r="AL9" s="174"/>
      <c r="AM9" s="183"/>
      <c r="AN9" s="88"/>
      <c r="AO9" s="174"/>
      <c r="AP9" s="183"/>
      <c r="AQ9" s="88"/>
      <c r="AR9" s="174"/>
      <c r="AS9" s="183"/>
      <c r="AT9" s="88"/>
      <c r="AU9" s="174"/>
      <c r="AV9" s="183"/>
      <c r="AW9" s="88"/>
      <c r="AX9" s="174"/>
      <c r="AY9" s="183"/>
      <c r="AZ9" s="88"/>
      <c r="BA9" s="174"/>
      <c r="BB9" s="174"/>
      <c r="BC9" s="183"/>
      <c r="BD9" s="285"/>
      <c r="BF9" s="286"/>
    </row>
    <row r="10" spans="1:59" ht="20.100000000000001" customHeight="1" x14ac:dyDescent="0.3">
      <c r="A10" s="179" t="s">
        <v>854</v>
      </c>
      <c r="B10" s="182" t="s">
        <v>926</v>
      </c>
      <c r="C10" s="178" t="s">
        <v>935</v>
      </c>
      <c r="D10" s="273" t="s">
        <v>281</v>
      </c>
      <c r="E10" s="178">
        <v>1561</v>
      </c>
      <c r="F10" s="178">
        <v>0</v>
      </c>
      <c r="G10" s="178" t="s">
        <v>180</v>
      </c>
      <c r="H10" s="88"/>
      <c r="I10" s="174"/>
      <c r="J10" s="183"/>
      <c r="K10" s="88"/>
      <c r="L10" s="174"/>
      <c r="M10" s="183"/>
      <c r="N10" s="88"/>
      <c r="O10" s="174"/>
      <c r="P10" s="174"/>
      <c r="Q10" s="183"/>
      <c r="R10" s="88"/>
      <c r="S10" s="174"/>
      <c r="T10" s="183"/>
      <c r="U10" s="88"/>
      <c r="V10" s="174"/>
      <c r="W10" s="174"/>
      <c r="X10" s="88"/>
      <c r="Y10" s="174"/>
      <c r="Z10" s="183"/>
      <c r="AA10" s="88"/>
      <c r="AB10" s="174"/>
      <c r="AC10" s="183"/>
      <c r="AD10" s="88"/>
      <c r="AE10" s="174"/>
      <c r="AF10" s="183"/>
      <c r="AG10" s="122">
        <v>200</v>
      </c>
      <c r="AH10" s="174"/>
      <c r="AI10" s="174"/>
      <c r="AJ10" s="183"/>
      <c r="AK10" s="122">
        <v>200</v>
      </c>
      <c r="AL10" s="174"/>
      <c r="AM10" s="183"/>
      <c r="AN10" s="122">
        <v>200</v>
      </c>
      <c r="AO10" s="174"/>
      <c r="AP10" s="183"/>
      <c r="AQ10" s="88"/>
      <c r="AR10" s="174"/>
      <c r="AS10" s="185">
        <v>200</v>
      </c>
      <c r="AT10" s="88"/>
      <c r="AU10" s="174"/>
      <c r="AV10" s="183"/>
      <c r="AW10" s="122">
        <v>50</v>
      </c>
      <c r="AX10" s="174"/>
      <c r="AY10" s="185">
        <v>200</v>
      </c>
      <c r="AZ10" s="88"/>
      <c r="BA10" s="174"/>
      <c r="BB10" s="174"/>
      <c r="BC10" s="185">
        <v>75</v>
      </c>
      <c r="BD10" s="285"/>
      <c r="BF10" s="286">
        <v>100</v>
      </c>
    </row>
    <row r="11" spans="1:59" ht="20.100000000000001" customHeight="1" x14ac:dyDescent="0.3">
      <c r="A11" s="179" t="s">
        <v>853</v>
      </c>
      <c r="B11" s="182" t="s">
        <v>937</v>
      </c>
      <c r="C11" s="274" t="s">
        <v>959</v>
      </c>
      <c r="D11" s="178" t="s">
        <v>188</v>
      </c>
      <c r="E11" s="178" t="s">
        <v>280</v>
      </c>
      <c r="F11" s="178">
        <v>1224</v>
      </c>
      <c r="G11" s="246" t="s">
        <v>181</v>
      </c>
      <c r="H11" s="88"/>
      <c r="I11" s="174"/>
      <c r="J11" s="185">
        <v>1224.49</v>
      </c>
      <c r="K11" s="88"/>
      <c r="L11" s="174"/>
      <c r="M11" s="185">
        <v>1224.49</v>
      </c>
      <c r="N11" s="88"/>
      <c r="O11" s="174"/>
      <c r="P11" s="174"/>
      <c r="Q11" s="185">
        <v>1185</v>
      </c>
      <c r="R11" s="88"/>
      <c r="S11" s="174"/>
      <c r="T11" s="185">
        <v>1193.78</v>
      </c>
      <c r="U11" s="88"/>
      <c r="V11" s="174"/>
      <c r="W11" s="185">
        <v>1193.78</v>
      </c>
      <c r="X11" s="88"/>
      <c r="Y11" s="174"/>
      <c r="Z11" s="185">
        <v>1193.78</v>
      </c>
      <c r="AA11" s="88"/>
      <c r="AB11" s="174"/>
      <c r="AC11" s="185">
        <v>1193.78</v>
      </c>
      <c r="AD11" s="88"/>
      <c r="AE11" s="174"/>
      <c r="AF11" s="185">
        <v>1193.78</v>
      </c>
      <c r="AG11" s="88"/>
      <c r="AH11" s="174"/>
      <c r="AI11" s="174"/>
      <c r="AJ11" s="185">
        <v>1193.78</v>
      </c>
      <c r="AK11" s="88"/>
      <c r="AL11" s="174"/>
      <c r="AM11" s="185">
        <v>1193.78</v>
      </c>
      <c r="AN11" s="88"/>
      <c r="AO11" s="174"/>
      <c r="AP11" s="185">
        <v>1193.78</v>
      </c>
      <c r="AQ11" s="88"/>
      <c r="AR11" s="174"/>
      <c r="AS11" s="185">
        <v>1193.78</v>
      </c>
      <c r="AT11" s="88"/>
      <c r="AU11" s="174"/>
      <c r="AV11" s="185">
        <v>1193.78</v>
      </c>
      <c r="AW11" s="88"/>
      <c r="AX11" s="174"/>
      <c r="AY11" s="185">
        <v>1193.78</v>
      </c>
      <c r="AZ11" s="88"/>
      <c r="BA11" s="174"/>
      <c r="BB11" s="174"/>
      <c r="BC11" s="185">
        <v>1227.83</v>
      </c>
      <c r="BD11" s="285"/>
      <c r="BF11" s="286">
        <v>1227.83</v>
      </c>
    </row>
    <row r="12" spans="1:59" ht="20.100000000000001" customHeight="1" x14ac:dyDescent="0.3">
      <c r="A12" s="179" t="s">
        <v>543</v>
      </c>
      <c r="B12" s="193" t="s">
        <v>264</v>
      </c>
      <c r="C12" s="194" t="s">
        <v>544</v>
      </c>
      <c r="F12" s="178">
        <v>762.84</v>
      </c>
      <c r="H12" s="88"/>
      <c r="I12" s="174"/>
      <c r="J12" s="183"/>
      <c r="K12" s="88"/>
      <c r="L12" s="92">
        <v>835.54</v>
      </c>
      <c r="M12" s="183"/>
      <c r="N12" s="88"/>
      <c r="O12" s="174"/>
      <c r="P12" s="174"/>
      <c r="Q12" s="183"/>
      <c r="R12" s="88"/>
      <c r="S12" s="178"/>
      <c r="T12" s="183"/>
      <c r="U12" s="88"/>
      <c r="V12" s="174"/>
      <c r="W12" s="174"/>
      <c r="X12" s="88"/>
      <c r="Y12" s="174"/>
      <c r="Z12" s="183"/>
      <c r="AA12" s="88"/>
      <c r="AB12" s="174"/>
      <c r="AC12" s="183"/>
      <c r="AD12" s="88"/>
      <c r="AE12" s="174"/>
      <c r="AF12" s="183"/>
      <c r="AG12" s="88"/>
      <c r="AH12" s="174"/>
      <c r="AI12" s="174"/>
      <c r="AJ12" s="183"/>
      <c r="AK12" s="88"/>
      <c r="AL12" s="174"/>
      <c r="AM12" s="183"/>
      <c r="AN12" s="88"/>
      <c r="AO12" s="174"/>
      <c r="AP12" s="183"/>
      <c r="AQ12" s="88"/>
      <c r="AR12" s="174"/>
      <c r="AS12" s="183"/>
      <c r="AT12" s="88"/>
      <c r="AU12" s="174"/>
      <c r="AV12" s="183"/>
      <c r="AW12" s="88"/>
      <c r="AX12" s="92">
        <v>936</v>
      </c>
      <c r="AY12" s="183"/>
      <c r="AZ12" s="88"/>
      <c r="BA12" s="174"/>
      <c r="BB12" s="174"/>
      <c r="BC12" s="183"/>
      <c r="BD12" s="285"/>
      <c r="BF12" s="286"/>
    </row>
    <row r="13" spans="1:59" ht="20.100000000000001" customHeight="1" thickBot="1" x14ac:dyDescent="0.35">
      <c r="A13" s="179" t="s">
        <v>957</v>
      </c>
      <c r="B13" s="182" t="s">
        <v>257</v>
      </c>
      <c r="C13" t="s">
        <v>956</v>
      </c>
      <c r="G13" s="178" t="s">
        <v>180</v>
      </c>
      <c r="H13" s="195"/>
      <c r="I13" s="199"/>
      <c r="J13" s="197"/>
      <c r="K13" s="88"/>
      <c r="L13" s="174"/>
      <c r="M13" s="183"/>
      <c r="N13" s="88"/>
      <c r="O13" s="92">
        <v>947.43</v>
      </c>
      <c r="P13" s="174"/>
      <c r="Q13" s="183"/>
      <c r="R13" s="88"/>
      <c r="S13" s="92">
        <v>670.03</v>
      </c>
      <c r="T13" s="183"/>
      <c r="U13" s="88"/>
      <c r="V13" s="174"/>
      <c r="W13" s="174"/>
      <c r="X13" s="195"/>
      <c r="Y13" s="174"/>
      <c r="Z13" s="183"/>
      <c r="AA13" s="88"/>
      <c r="AB13" s="174"/>
      <c r="AC13" s="183"/>
      <c r="AD13" s="88"/>
      <c r="AE13" s="174"/>
      <c r="AF13" s="183"/>
      <c r="AG13" s="88"/>
      <c r="AH13" s="174"/>
      <c r="AI13" s="174"/>
      <c r="AJ13" s="183"/>
      <c r="AK13" s="88"/>
      <c r="AL13" s="174"/>
      <c r="AM13" s="183"/>
      <c r="AN13" s="88"/>
      <c r="AO13" s="92">
        <v>700</v>
      </c>
      <c r="AP13" s="183"/>
      <c r="AQ13" s="195"/>
      <c r="AR13" s="199"/>
      <c r="AS13" s="197"/>
      <c r="AT13" s="195"/>
      <c r="AU13" s="196">
        <v>771.92</v>
      </c>
      <c r="AV13" s="197"/>
      <c r="AW13" s="195"/>
      <c r="AX13" s="199"/>
      <c r="AY13" s="197"/>
      <c r="AZ13" s="195"/>
      <c r="BA13" s="196">
        <v>1010</v>
      </c>
      <c r="BB13" s="199"/>
      <c r="BC13" s="197"/>
      <c r="BD13" s="287"/>
      <c r="BE13" s="288">
        <v>872.75</v>
      </c>
      <c r="BF13" s="289"/>
    </row>
    <row r="14" spans="1:59" ht="20.100000000000001" customHeight="1" thickBot="1" x14ac:dyDescent="0.35">
      <c r="A14" s="179" t="s">
        <v>930</v>
      </c>
      <c r="C14" s="93" t="s">
        <v>826</v>
      </c>
      <c r="D14" s="179"/>
      <c r="E14" s="179"/>
      <c r="F14" s="201" t="s">
        <v>509</v>
      </c>
      <c r="H14" s="202">
        <f t="shared" ref="H14:N14" si="0">SUM(H3:H13)</f>
        <v>875.87999999999988</v>
      </c>
      <c r="I14" s="202">
        <f t="shared" si="0"/>
        <v>120</v>
      </c>
      <c r="J14" s="202">
        <f t="shared" si="0"/>
        <v>2049.7799999999997</v>
      </c>
      <c r="K14" s="202">
        <f t="shared" si="0"/>
        <v>879.02</v>
      </c>
      <c r="L14" s="202">
        <f t="shared" si="0"/>
        <v>875.54</v>
      </c>
      <c r="M14" s="202">
        <f t="shared" si="0"/>
        <v>1811.17</v>
      </c>
      <c r="N14" s="202">
        <f t="shared" si="0"/>
        <v>754.06</v>
      </c>
      <c r="O14" s="202"/>
      <c r="P14" s="202">
        <f t="shared" ref="P14:V14" si="1">SUM(P3:P13)</f>
        <v>0</v>
      </c>
      <c r="Q14" s="202">
        <f t="shared" si="1"/>
        <v>2012.01</v>
      </c>
      <c r="R14" s="202">
        <f t="shared" si="1"/>
        <v>530.82999999999993</v>
      </c>
      <c r="S14" s="202">
        <f t="shared" si="1"/>
        <v>670.03</v>
      </c>
      <c r="T14" s="202">
        <f t="shared" si="1"/>
        <v>2020.77</v>
      </c>
      <c r="U14" s="202">
        <f t="shared" si="1"/>
        <v>455.72</v>
      </c>
      <c r="V14" s="202">
        <f t="shared" si="1"/>
        <v>0</v>
      </c>
      <c r="W14" s="202">
        <f>SUM(W3:W12)</f>
        <v>1952.61</v>
      </c>
      <c r="X14" s="202">
        <f t="shared" ref="X14:AK14" si="2">SUM(X3:X13)</f>
        <v>480.49</v>
      </c>
      <c r="Y14" s="202">
        <f t="shared" si="2"/>
        <v>0</v>
      </c>
      <c r="Z14" s="202">
        <f t="shared" si="2"/>
        <v>1953.08</v>
      </c>
      <c r="AA14" s="202">
        <f t="shared" si="2"/>
        <v>441.66999999999996</v>
      </c>
      <c r="AB14" s="202">
        <f t="shared" si="2"/>
        <v>0</v>
      </c>
      <c r="AC14" s="202">
        <f t="shared" si="2"/>
        <v>1957.28</v>
      </c>
      <c r="AD14" s="202">
        <f t="shared" si="2"/>
        <v>453.59</v>
      </c>
      <c r="AE14" s="202">
        <f t="shared" si="2"/>
        <v>0</v>
      </c>
      <c r="AF14" s="202">
        <f t="shared" si="2"/>
        <v>1953.33</v>
      </c>
      <c r="AG14" s="202">
        <f t="shared" si="2"/>
        <v>757.33</v>
      </c>
      <c r="AH14" s="202">
        <f t="shared" si="2"/>
        <v>0</v>
      </c>
      <c r="AI14" s="202">
        <f t="shared" si="2"/>
        <v>0</v>
      </c>
      <c r="AJ14" s="202">
        <f t="shared" si="2"/>
        <v>1961.31</v>
      </c>
      <c r="AK14" s="202">
        <f t="shared" si="2"/>
        <v>651.74</v>
      </c>
      <c r="AL14" s="202"/>
      <c r="AM14" s="202">
        <f t="shared" ref="AM14:BA14" si="3">SUM(AM3:AM13)</f>
        <v>1634.28</v>
      </c>
      <c r="AN14" s="202">
        <f t="shared" si="3"/>
        <v>947.46</v>
      </c>
      <c r="AO14" s="202">
        <f t="shared" si="3"/>
        <v>700</v>
      </c>
      <c r="AP14" s="202">
        <f t="shared" si="3"/>
        <v>1952.9299999999998</v>
      </c>
      <c r="AQ14" s="202">
        <f t="shared" si="3"/>
        <v>408.57000000000005</v>
      </c>
      <c r="AR14" s="202">
        <f t="shared" si="3"/>
        <v>0</v>
      </c>
      <c r="AS14" s="223">
        <f t="shared" si="3"/>
        <v>1912.4299999999998</v>
      </c>
      <c r="AT14" s="202">
        <f t="shared" si="3"/>
        <v>660.84</v>
      </c>
      <c r="AU14" s="202">
        <f t="shared" si="3"/>
        <v>771.92</v>
      </c>
      <c r="AV14" s="223">
        <f t="shared" si="3"/>
        <v>1712.4299999999998</v>
      </c>
      <c r="AW14" s="202">
        <f t="shared" si="3"/>
        <v>787.80000000000007</v>
      </c>
      <c r="AX14" s="202">
        <f t="shared" si="3"/>
        <v>936</v>
      </c>
      <c r="AY14" s="223">
        <f t="shared" si="3"/>
        <v>1912.4299999999998</v>
      </c>
      <c r="AZ14" s="202">
        <f t="shared" si="3"/>
        <v>731.4</v>
      </c>
      <c r="BA14" s="202">
        <f t="shared" si="3"/>
        <v>1010</v>
      </c>
      <c r="BB14" s="202"/>
      <c r="BC14" s="223">
        <f>SUM(BC3:BC13)</f>
        <v>1918.31</v>
      </c>
      <c r="BD14" s="290">
        <f>SUM(BD4:BD13)</f>
        <v>731.4</v>
      </c>
      <c r="BE14" s="291">
        <f>SUM(BE4:BE13)</f>
        <v>872.75</v>
      </c>
      <c r="BF14" s="292">
        <f>SUM(BF4:BF13)</f>
        <v>1943.31</v>
      </c>
    </row>
    <row r="15" spans="1:59" ht="20.100000000000001" customHeight="1" x14ac:dyDescent="0.3">
      <c r="A15" s="179" t="s">
        <v>931</v>
      </c>
      <c r="B15" s="275" t="s">
        <v>942</v>
      </c>
      <c r="C15" s="276" t="s">
        <v>944</v>
      </c>
      <c r="E15" s="174"/>
      <c r="F15" s="204" t="s">
        <v>252</v>
      </c>
      <c r="G15" s="174"/>
      <c r="H15" s="169">
        <v>2460</v>
      </c>
      <c r="I15" s="170">
        <v>855</v>
      </c>
      <c r="J15" s="170">
        <v>2229</v>
      </c>
      <c r="K15" s="169">
        <v>2417</v>
      </c>
      <c r="L15" s="170">
        <v>900</v>
      </c>
      <c r="M15" s="170">
        <v>2417</v>
      </c>
      <c r="N15" s="169">
        <v>2417</v>
      </c>
      <c r="O15" s="169">
        <v>900</v>
      </c>
      <c r="P15" s="170">
        <v>2417</v>
      </c>
      <c r="Q15" s="170">
        <v>2417</v>
      </c>
      <c r="R15" s="169">
        <v>2229</v>
      </c>
      <c r="S15" s="170">
        <v>855</v>
      </c>
      <c r="T15" s="170">
        <v>2229</v>
      </c>
      <c r="U15" s="244">
        <v>2229</v>
      </c>
      <c r="V15" s="170">
        <v>855</v>
      </c>
      <c r="W15" s="244">
        <v>2229</v>
      </c>
      <c r="X15" s="244">
        <v>2202.69</v>
      </c>
      <c r="Y15" s="170">
        <v>844</v>
      </c>
      <c r="Z15" s="170">
        <v>2202</v>
      </c>
      <c r="AA15" s="169">
        <v>2159</v>
      </c>
      <c r="AB15" s="170">
        <v>855</v>
      </c>
      <c r="AC15" s="170">
        <v>2159</v>
      </c>
      <c r="AD15" s="170">
        <v>2159</v>
      </c>
      <c r="AE15" s="170">
        <v>855</v>
      </c>
      <c r="AF15" s="170">
        <v>2159</v>
      </c>
      <c r="AG15" s="170">
        <v>2390</v>
      </c>
      <c r="AH15" s="170">
        <v>855</v>
      </c>
      <c r="AI15" s="170">
        <v>2390</v>
      </c>
      <c r="AJ15" s="170">
        <v>2390</v>
      </c>
      <c r="AK15" s="170">
        <v>2417</v>
      </c>
      <c r="AL15" s="170">
        <v>905</v>
      </c>
      <c r="AM15" s="170">
        <v>2417</v>
      </c>
      <c r="AN15" s="170">
        <v>2417</v>
      </c>
      <c r="AO15" s="170">
        <v>905</v>
      </c>
      <c r="AP15" s="170">
        <v>2417</v>
      </c>
      <c r="AQ15" s="170">
        <v>2454</v>
      </c>
      <c r="AR15" s="244">
        <v>905</v>
      </c>
      <c r="AS15" s="170">
        <v>2454</v>
      </c>
      <c r="AT15" s="170">
        <v>2454</v>
      </c>
      <c r="AU15" s="244">
        <v>905</v>
      </c>
      <c r="AV15" s="170">
        <v>2454</v>
      </c>
      <c r="AW15" s="170">
        <v>2454</v>
      </c>
      <c r="AX15" s="244">
        <v>905</v>
      </c>
      <c r="AY15" s="170">
        <v>2454</v>
      </c>
      <c r="AZ15" s="170">
        <v>2488</v>
      </c>
      <c r="BA15" s="244">
        <v>984</v>
      </c>
      <c r="BB15" s="280">
        <v>2488</v>
      </c>
      <c r="BC15" s="170">
        <v>2488</v>
      </c>
    </row>
    <row r="16" spans="1:59" ht="20.100000000000001" customHeight="1" x14ac:dyDescent="0.3">
      <c r="F16" s="204" t="s">
        <v>255</v>
      </c>
      <c r="G16" s="174"/>
      <c r="H16" s="175">
        <f>SUM(H15-H14)</f>
        <v>1584.1200000000001</v>
      </c>
      <c r="I16" s="175">
        <f t="shared" ref="I16:BC16" si="4">SUM(I15-I14)</f>
        <v>735</v>
      </c>
      <c r="J16" s="175">
        <f t="shared" si="4"/>
        <v>179.22000000000025</v>
      </c>
      <c r="K16" s="175">
        <f t="shared" si="4"/>
        <v>1537.98</v>
      </c>
      <c r="L16" s="175">
        <f t="shared" si="4"/>
        <v>24.460000000000036</v>
      </c>
      <c r="M16" s="175">
        <f t="shared" si="4"/>
        <v>605.82999999999993</v>
      </c>
      <c r="N16" s="175">
        <f t="shared" si="4"/>
        <v>1662.94</v>
      </c>
      <c r="O16" s="175">
        <f t="shared" si="4"/>
        <v>900</v>
      </c>
      <c r="P16" s="175">
        <f t="shared" si="4"/>
        <v>2417</v>
      </c>
      <c r="Q16" s="175">
        <f t="shared" si="4"/>
        <v>404.99</v>
      </c>
      <c r="R16" s="175">
        <f t="shared" si="4"/>
        <v>1698.17</v>
      </c>
      <c r="S16" s="175">
        <f t="shared" si="4"/>
        <v>184.97000000000003</v>
      </c>
      <c r="T16" s="175">
        <f t="shared" si="4"/>
        <v>208.23000000000002</v>
      </c>
      <c r="U16" s="227">
        <f t="shared" si="4"/>
        <v>1773.28</v>
      </c>
      <c r="V16" s="227">
        <f t="shared" si="4"/>
        <v>855</v>
      </c>
      <c r="W16" s="227">
        <f t="shared" si="4"/>
        <v>276.3900000000001</v>
      </c>
      <c r="X16" s="227">
        <f t="shared" si="4"/>
        <v>1722.2</v>
      </c>
      <c r="Y16" s="175">
        <f t="shared" si="4"/>
        <v>844</v>
      </c>
      <c r="Z16" s="175">
        <f t="shared" si="4"/>
        <v>248.92000000000007</v>
      </c>
      <c r="AA16" s="175">
        <f t="shared" si="4"/>
        <v>1717.33</v>
      </c>
      <c r="AB16" s="175">
        <f t="shared" si="4"/>
        <v>855</v>
      </c>
      <c r="AC16" s="175">
        <f t="shared" si="4"/>
        <v>201.72000000000003</v>
      </c>
      <c r="AD16" s="175">
        <f t="shared" si="4"/>
        <v>1705.41</v>
      </c>
      <c r="AE16" s="175">
        <f t="shared" si="4"/>
        <v>855</v>
      </c>
      <c r="AF16" s="175">
        <f t="shared" si="4"/>
        <v>205.67000000000007</v>
      </c>
      <c r="AG16" s="175">
        <f t="shared" si="4"/>
        <v>1632.67</v>
      </c>
      <c r="AH16" s="175">
        <f t="shared" si="4"/>
        <v>855</v>
      </c>
      <c r="AI16" s="175">
        <f t="shared" si="4"/>
        <v>2390</v>
      </c>
      <c r="AJ16" s="175">
        <f t="shared" si="4"/>
        <v>428.69000000000005</v>
      </c>
      <c r="AK16" s="175">
        <f t="shared" si="4"/>
        <v>1765.26</v>
      </c>
      <c r="AL16" s="175">
        <f t="shared" si="4"/>
        <v>905</v>
      </c>
      <c r="AM16" s="175">
        <f t="shared" si="4"/>
        <v>782.72</v>
      </c>
      <c r="AN16" s="175">
        <f t="shared" si="4"/>
        <v>1469.54</v>
      </c>
      <c r="AO16" s="175">
        <f t="shared" si="4"/>
        <v>205</v>
      </c>
      <c r="AP16" s="175">
        <f t="shared" si="4"/>
        <v>464.07000000000016</v>
      </c>
      <c r="AQ16" s="175">
        <f t="shared" si="4"/>
        <v>2045.4299999999998</v>
      </c>
      <c r="AR16" s="175">
        <f t="shared" si="4"/>
        <v>905</v>
      </c>
      <c r="AS16" s="175">
        <f t="shared" si="4"/>
        <v>541.57000000000016</v>
      </c>
      <c r="AT16" s="175">
        <f t="shared" si="4"/>
        <v>1793.1599999999999</v>
      </c>
      <c r="AU16" s="175">
        <f t="shared" si="4"/>
        <v>133.08000000000004</v>
      </c>
      <c r="AV16" s="175">
        <f t="shared" si="4"/>
        <v>741.57000000000016</v>
      </c>
      <c r="AW16" s="175">
        <f t="shared" si="4"/>
        <v>1666.1999999999998</v>
      </c>
      <c r="AX16" s="175">
        <f t="shared" si="4"/>
        <v>-31</v>
      </c>
      <c r="AY16" s="175">
        <f t="shared" si="4"/>
        <v>541.57000000000016</v>
      </c>
      <c r="AZ16" s="175">
        <f t="shared" si="4"/>
        <v>1756.6</v>
      </c>
      <c r="BA16" s="175">
        <f t="shared" si="4"/>
        <v>-26</v>
      </c>
      <c r="BB16" s="175"/>
      <c r="BC16" s="175">
        <f t="shared" si="4"/>
        <v>569.69000000000005</v>
      </c>
    </row>
    <row r="17" spans="1:55" ht="20.100000000000001" customHeight="1" x14ac:dyDescent="0.3">
      <c r="A17" s="203"/>
      <c r="D17" s="179"/>
      <c r="E17" s="179"/>
      <c r="F17" s="204" t="s">
        <v>251</v>
      </c>
      <c r="G17" s="174" t="s">
        <v>115</v>
      </c>
      <c r="H17" s="348">
        <f>SUM(H14+J14)</f>
        <v>2925.66</v>
      </c>
      <c r="I17" s="348"/>
      <c r="J17" s="349"/>
      <c r="K17" s="348">
        <f>SUM(K14+M14)</f>
        <v>2690.19</v>
      </c>
      <c r="L17" s="348"/>
      <c r="M17" s="349"/>
      <c r="N17" s="348">
        <f>SUM(N14+Q14)</f>
        <v>2766.0699999999997</v>
      </c>
      <c r="O17" s="348"/>
      <c r="P17" s="348"/>
      <c r="Q17" s="349"/>
      <c r="R17" s="348">
        <f>SUM(R14+T14)</f>
        <v>2551.6</v>
      </c>
      <c r="S17" s="348"/>
      <c r="T17" s="349"/>
      <c r="U17" s="351">
        <f>SUM(U14+W14)</f>
        <v>2408.33</v>
      </c>
      <c r="V17" s="351"/>
      <c r="W17" s="351"/>
      <c r="X17" s="348">
        <f>SUM(X14+Z14)</f>
        <v>2433.5699999999997</v>
      </c>
      <c r="Y17" s="348"/>
      <c r="Z17" s="349"/>
      <c r="AA17" s="348">
        <f>SUM(AA14+AC14)</f>
        <v>2398.9499999999998</v>
      </c>
      <c r="AB17" s="348"/>
      <c r="AC17" s="349"/>
      <c r="AD17" s="348">
        <f>SUM(AD14+AF14)</f>
        <v>2406.92</v>
      </c>
      <c r="AE17" s="348"/>
      <c r="AF17" s="349"/>
      <c r="AG17" s="348">
        <f>SUM(AG14+AJ14)</f>
        <v>2718.64</v>
      </c>
      <c r="AH17" s="348"/>
      <c r="AI17" s="348"/>
      <c r="AJ17" s="349"/>
      <c r="AK17" s="348">
        <f>SUM(AK14+AM14)</f>
        <v>2286.02</v>
      </c>
      <c r="AL17" s="348"/>
      <c r="AM17" s="349"/>
      <c r="AN17" s="350">
        <f>SUM(AN14:AP14)</f>
        <v>3600.39</v>
      </c>
      <c r="AO17" s="348"/>
      <c r="AP17" s="349"/>
      <c r="AQ17" s="350">
        <f>SUM(AQ14+AS14)</f>
        <v>2321</v>
      </c>
      <c r="AR17" s="348"/>
      <c r="AS17" s="349"/>
      <c r="AT17" s="350">
        <f>SUM(AT14+AV14)</f>
        <v>2373.27</v>
      </c>
      <c r="AU17" s="348"/>
      <c r="AV17" s="349"/>
      <c r="AW17" s="350">
        <f>SUM(AW14+AY14)</f>
        <v>2700.23</v>
      </c>
      <c r="AX17" s="348"/>
      <c r="AY17" s="349"/>
      <c r="AZ17" s="350">
        <f>SUM(AZ14+BC14)</f>
        <v>2649.71</v>
      </c>
      <c r="BA17" s="348"/>
      <c r="BB17" s="348"/>
      <c r="BC17" s="349"/>
    </row>
    <row r="18" spans="1:55" ht="20.100000000000001" customHeight="1" x14ac:dyDescent="0.3">
      <c r="F18" s="204" t="s">
        <v>253</v>
      </c>
      <c r="G18" s="174" t="s">
        <v>115</v>
      </c>
      <c r="H18" s="348">
        <f>SUM(H15:J15)</f>
        <v>5544</v>
      </c>
      <c r="I18" s="348"/>
      <c r="J18" s="349"/>
      <c r="K18" s="348">
        <f>SUM(K15:M15)</f>
        <v>5734</v>
      </c>
      <c r="L18" s="348"/>
      <c r="M18" s="349"/>
      <c r="N18" s="348">
        <f>SUM(N15:Q15)</f>
        <v>8151</v>
      </c>
      <c r="O18" s="348"/>
      <c r="P18" s="348"/>
      <c r="Q18" s="349"/>
      <c r="R18" s="348">
        <f>SUM(R15:T15)</f>
        <v>5313</v>
      </c>
      <c r="S18" s="348"/>
      <c r="T18" s="349"/>
      <c r="U18" s="351">
        <f>SUM(U15:W15)</f>
        <v>5313</v>
      </c>
      <c r="V18" s="351"/>
      <c r="W18" s="351"/>
      <c r="X18" s="348">
        <f>SUM(X15:Z15)</f>
        <v>5248.6900000000005</v>
      </c>
      <c r="Y18" s="348"/>
      <c r="Z18" s="349"/>
      <c r="AA18" s="348">
        <f>SUM(AA15:AC15)</f>
        <v>5173</v>
      </c>
      <c r="AB18" s="348"/>
      <c r="AC18" s="349"/>
      <c r="AD18" s="348">
        <f>SUM(AD15:AF15)</f>
        <v>5173</v>
      </c>
      <c r="AE18" s="348"/>
      <c r="AF18" s="349"/>
      <c r="AG18" s="348">
        <f>SUM(AG15:AJ15)</f>
        <v>8025</v>
      </c>
      <c r="AH18" s="348"/>
      <c r="AI18" s="348"/>
      <c r="AJ18" s="349"/>
      <c r="AK18" s="348">
        <f>SUM(AK15:AM15)</f>
        <v>5739</v>
      </c>
      <c r="AL18" s="348"/>
      <c r="AM18" s="349"/>
      <c r="AN18" s="350">
        <f>SUM(AN15:AP15)</f>
        <v>5739</v>
      </c>
      <c r="AO18" s="348"/>
      <c r="AP18" s="349"/>
      <c r="AQ18" s="350">
        <f>SUM(AQ15:AS15)</f>
        <v>5813</v>
      </c>
      <c r="AR18" s="348"/>
      <c r="AS18" s="349"/>
      <c r="AT18" s="350">
        <f>SUM(AT15:AV15)</f>
        <v>5813</v>
      </c>
      <c r="AU18" s="348"/>
      <c r="AV18" s="349"/>
      <c r="AW18" s="350">
        <f>SUM(AW15:AY15)</f>
        <v>5813</v>
      </c>
      <c r="AX18" s="348"/>
      <c r="AY18" s="349"/>
      <c r="AZ18" s="350">
        <f>SUM(AZ15:BC15)</f>
        <v>8448</v>
      </c>
      <c r="BA18" s="348"/>
      <c r="BB18" s="348"/>
      <c r="BC18" s="349"/>
    </row>
    <row r="19" spans="1:55" ht="20.100000000000001" customHeight="1" x14ac:dyDescent="0.3">
      <c r="F19" s="204" t="s">
        <v>254</v>
      </c>
      <c r="G19" s="174" t="s">
        <v>115</v>
      </c>
      <c r="H19" s="344">
        <f>SUM(H18-H17)</f>
        <v>2618.34</v>
      </c>
      <c r="I19" s="344"/>
      <c r="J19" s="345"/>
      <c r="K19" s="344">
        <f>SUM(K18-K17)</f>
        <v>3043.81</v>
      </c>
      <c r="L19" s="344"/>
      <c r="M19" s="345"/>
      <c r="N19" s="344">
        <f>SUM(N18-N17)</f>
        <v>5384.93</v>
      </c>
      <c r="O19" s="344"/>
      <c r="P19" s="344"/>
      <c r="Q19" s="345"/>
      <c r="R19" s="344">
        <f>SUM(R18-R17)</f>
        <v>2761.4</v>
      </c>
      <c r="S19" s="344"/>
      <c r="T19" s="345"/>
      <c r="U19" s="347">
        <f>SUM(U18-U17)</f>
        <v>2904.67</v>
      </c>
      <c r="V19" s="347"/>
      <c r="W19" s="347"/>
      <c r="X19" s="344">
        <f>SUM(X18-X17)</f>
        <v>2815.1200000000008</v>
      </c>
      <c r="Y19" s="344"/>
      <c r="Z19" s="345"/>
      <c r="AA19" s="344">
        <f>SUM(AA18-AA17)</f>
        <v>2774.05</v>
      </c>
      <c r="AB19" s="344"/>
      <c r="AC19" s="345"/>
      <c r="AD19" s="344">
        <f>SUM(AD18-AD17)</f>
        <v>2766.08</v>
      </c>
      <c r="AE19" s="344"/>
      <c r="AF19" s="345"/>
      <c r="AG19" s="344">
        <f>SUM(AG18-AG17)</f>
        <v>5306.3600000000006</v>
      </c>
      <c r="AH19" s="344"/>
      <c r="AI19" s="344"/>
      <c r="AJ19" s="345"/>
      <c r="AK19" s="344">
        <f>SUM(AK18-AK17)</f>
        <v>3452.98</v>
      </c>
      <c r="AL19" s="344"/>
      <c r="AM19" s="345"/>
      <c r="AN19" s="346">
        <f>SUM(AN18-AN17)</f>
        <v>2138.61</v>
      </c>
      <c r="AO19" s="344"/>
      <c r="AP19" s="345"/>
      <c r="AQ19" s="346">
        <f>SUM(AQ18-AQ17)</f>
        <v>3492</v>
      </c>
      <c r="AR19" s="344"/>
      <c r="AS19" s="345"/>
      <c r="AT19" s="346">
        <f>SUM(AT18-AT17)</f>
        <v>3439.73</v>
      </c>
      <c r="AU19" s="344"/>
      <c r="AV19" s="345"/>
      <c r="AW19" s="346">
        <f>SUM(AW18-AW17)</f>
        <v>3112.77</v>
      </c>
      <c r="AX19" s="344"/>
      <c r="AY19" s="345"/>
      <c r="AZ19" s="346">
        <f>SUM(AZ18-AZ17)</f>
        <v>5798.29</v>
      </c>
      <c r="BA19" s="344"/>
      <c r="BB19" s="344"/>
      <c r="BC19" s="345"/>
    </row>
  </sheetData>
  <mergeCells count="60">
    <mergeCell ref="AQ1:AS1"/>
    <mergeCell ref="H1:J1"/>
    <mergeCell ref="K1:M1"/>
    <mergeCell ref="N1:Q1"/>
    <mergeCell ref="R1:T1"/>
    <mergeCell ref="U1:W1"/>
    <mergeCell ref="X1:Z1"/>
    <mergeCell ref="AT17:AV17"/>
    <mergeCell ref="AT1:AV1"/>
    <mergeCell ref="AW1:AY1"/>
    <mergeCell ref="AZ1:BC1"/>
    <mergeCell ref="H17:J17"/>
    <mergeCell ref="K17:M17"/>
    <mergeCell ref="N17:Q17"/>
    <mergeCell ref="R17:T17"/>
    <mergeCell ref="U17:W17"/>
    <mergeCell ref="X17:Z17"/>
    <mergeCell ref="AA17:AC17"/>
    <mergeCell ref="AA1:AC1"/>
    <mergeCell ref="AD1:AF1"/>
    <mergeCell ref="AG1:AJ1"/>
    <mergeCell ref="AK1:AM1"/>
    <mergeCell ref="AN1:AP1"/>
    <mergeCell ref="AW18:AY18"/>
    <mergeCell ref="AW17:AY17"/>
    <mergeCell ref="AZ17:BC17"/>
    <mergeCell ref="H18:J18"/>
    <mergeCell ref="K18:M18"/>
    <mergeCell ref="N18:Q18"/>
    <mergeCell ref="R18:T18"/>
    <mergeCell ref="U18:W18"/>
    <mergeCell ref="X18:Z18"/>
    <mergeCell ref="AA18:AC18"/>
    <mergeCell ref="AD18:AF18"/>
    <mergeCell ref="AD17:AF17"/>
    <mergeCell ref="AG17:AJ17"/>
    <mergeCell ref="AK17:AM17"/>
    <mergeCell ref="AN17:AP17"/>
    <mergeCell ref="AQ17:AS17"/>
    <mergeCell ref="AZ19:BC19"/>
    <mergeCell ref="AZ18:BC18"/>
    <mergeCell ref="H19:J19"/>
    <mergeCell ref="K19:M19"/>
    <mergeCell ref="N19:Q19"/>
    <mergeCell ref="R19:T19"/>
    <mergeCell ref="U19:W19"/>
    <mergeCell ref="X19:Z19"/>
    <mergeCell ref="AA19:AC19"/>
    <mergeCell ref="AD19:AF19"/>
    <mergeCell ref="AG19:AJ19"/>
    <mergeCell ref="AG18:AJ18"/>
    <mergeCell ref="AK18:AM18"/>
    <mergeCell ref="AN18:AP18"/>
    <mergeCell ref="AQ18:AS18"/>
    <mergeCell ref="AT18:AV18"/>
    <mergeCell ref="AK19:AM19"/>
    <mergeCell ref="AN19:AP19"/>
    <mergeCell ref="AQ19:AS19"/>
    <mergeCell ref="AT19:AV19"/>
    <mergeCell ref="AW19:AY19"/>
  </mergeCells>
  <hyperlinks>
    <hyperlink ref="B13" r:id="rId1" xr:uid="{FE7ACC40-69E7-4DB6-A11B-D132D620A1D2}"/>
    <hyperlink ref="B3" r:id="rId2" xr:uid="{378FEB43-8F68-420B-9ECC-2A7EAA929816}"/>
    <hyperlink ref="B6" r:id="rId3" xr:uid="{1B7C7CFA-28EA-47FE-AAEC-0B8E8BAFF147}"/>
    <hyperlink ref="B7" r:id="rId4" location="/?CMP=ILC:MA:GNV:SUB:COM:BP:INT56128531b25b0" xr:uid="{EE006CCC-1798-4B7E-8AE8-B3FC86D0493A}"/>
    <hyperlink ref="B11" r:id="rId5" xr:uid="{F0FE5650-6F09-4B8E-BE67-B3A4CC8F77C3}"/>
    <hyperlink ref="B8" r:id="rId6" xr:uid="{EF189FD7-E471-4A23-8CC5-D4F44C06B801}"/>
    <hyperlink ref="B10" r:id="rId7" location="/authentication/login" xr:uid="{9468842E-4F67-45B1-8F2B-C2795D335901}"/>
    <hyperlink ref="B4" r:id="rId8" xr:uid="{5AC1C8D1-AEF0-4A87-9FC9-67DE1093CDEB}"/>
  </hyperlinks>
  <pageMargins left="0.7" right="0.7" top="0.75" bottom="0.75" header="0.3" footer="0.3"/>
  <pageSetup orientation="portrait" verticalDpi="300" r:id="rId9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>
    <tabColor rgb="FF0070C0"/>
  </sheetPr>
  <dimension ref="A1:N481"/>
  <sheetViews>
    <sheetView zoomScaleNormal="100" workbookViewId="0">
      <pane ySplit="3" topLeftCell="A355" activePane="bottomLeft" state="frozen"/>
      <selection pane="bottomLeft" activeCell="M2" sqref="M2"/>
    </sheetView>
  </sheetViews>
  <sheetFormatPr defaultColWidth="9.109375" defaultRowHeight="15.6" x14ac:dyDescent="0.3"/>
  <cols>
    <col min="1" max="1" width="9.33203125" style="16" bestFit="1" customWidth="1"/>
    <col min="2" max="2" width="13.33203125" style="19" customWidth="1"/>
    <col min="3" max="3" width="37.33203125" style="13" customWidth="1"/>
    <col min="4" max="4" width="3.88671875" style="2" customWidth="1"/>
    <col min="5" max="5" width="11.44140625" style="1" bestFit="1" customWidth="1"/>
    <col min="6" max="6" width="12.88671875" style="1" bestFit="1" customWidth="1"/>
    <col min="7" max="7" width="11.5546875" style="1" bestFit="1" customWidth="1"/>
    <col min="8" max="8" width="15.109375" style="2" customWidth="1"/>
    <col min="9" max="9" width="11.88671875" style="1" customWidth="1"/>
    <col min="10" max="10" width="16.44140625" style="1" customWidth="1"/>
    <col min="11" max="11" width="41.109375" style="1" customWidth="1"/>
    <col min="12" max="12" width="12.33203125" style="13" customWidth="1"/>
    <col min="13" max="13" width="13" style="2" customWidth="1"/>
    <col min="14" max="14" width="10" style="13" customWidth="1"/>
    <col min="15" max="16384" width="9.109375" style="13"/>
  </cols>
  <sheetData>
    <row r="1" spans="1:14" s="10" customFormat="1" ht="31.2" x14ac:dyDescent="0.3">
      <c r="A1" s="14" t="s">
        <v>1</v>
      </c>
      <c r="B1" s="17" t="s">
        <v>0</v>
      </c>
      <c r="C1" s="9" t="s">
        <v>2</v>
      </c>
      <c r="D1" s="5" t="s">
        <v>6</v>
      </c>
      <c r="E1" s="6" t="s">
        <v>4</v>
      </c>
      <c r="F1" s="6" t="s">
        <v>3</v>
      </c>
      <c r="G1" s="6" t="s">
        <v>5</v>
      </c>
      <c r="H1" s="8" t="s">
        <v>9</v>
      </c>
      <c r="I1" s="8" t="s">
        <v>33</v>
      </c>
      <c r="J1" s="8"/>
      <c r="K1" s="8" t="s">
        <v>469</v>
      </c>
      <c r="L1" s="20">
        <v>181</v>
      </c>
      <c r="M1" s="140">
        <v>42267</v>
      </c>
      <c r="N1" s="21"/>
    </row>
    <row r="2" spans="1:14" s="10" customFormat="1" ht="18" x14ac:dyDescent="0.3">
      <c r="A2" s="15"/>
      <c r="B2" s="18" t="s">
        <v>5</v>
      </c>
      <c r="C2" s="22">
        <f>G2-(SUM(H2+E2-F2-I2))</f>
        <v>-1.5347723092418164E-12</v>
      </c>
      <c r="D2" s="7"/>
      <c r="E2" s="2">
        <f>SUMIF($D$4:$D$1005,"",$E$4:$E$10005)</f>
        <v>0</v>
      </c>
      <c r="F2" s="2">
        <f>SUMIF($D$4:$D$1005,"",$F$4:$F$10005)</f>
        <v>1048.22</v>
      </c>
      <c r="G2" s="28">
        <f>LOOKUP(2,1/(1-ISBLANK(G:G)),G:G)</f>
        <v>89.989999999998474</v>
      </c>
      <c r="H2" s="152">
        <v>1603.21</v>
      </c>
      <c r="I2" s="27">
        <f>LOOKUP(2,1/(1-ISBLANK(I:I)),I:I)</f>
        <v>465</v>
      </c>
      <c r="J2" s="23"/>
      <c r="K2" s="91" t="s">
        <v>64</v>
      </c>
      <c r="L2" s="10" t="s">
        <v>65</v>
      </c>
      <c r="M2" s="141"/>
    </row>
    <row r="3" spans="1:14" s="10" customFormat="1" ht="18" x14ac:dyDescent="0.35">
      <c r="A3" s="15"/>
      <c r="B3" s="18"/>
      <c r="C3" s="11"/>
      <c r="D3" s="7"/>
      <c r="E3" s="12"/>
      <c r="F3" s="25" t="s">
        <v>35</v>
      </c>
      <c r="G3" s="25">
        <v>331.81</v>
      </c>
      <c r="H3" s="2"/>
      <c r="I3" s="3"/>
      <c r="J3" s="24"/>
      <c r="K3" s="4" t="s">
        <v>67</v>
      </c>
      <c r="L3" s="13" t="s">
        <v>66</v>
      </c>
      <c r="M3" s="141"/>
    </row>
    <row r="4" spans="1:14" x14ac:dyDescent="0.3">
      <c r="A4" s="16">
        <v>316</v>
      </c>
      <c r="B4" s="19">
        <v>42271</v>
      </c>
      <c r="C4" s="13" t="s">
        <v>47</v>
      </c>
      <c r="D4" s="2" t="s">
        <v>32</v>
      </c>
      <c r="F4" s="1">
        <v>50</v>
      </c>
      <c r="G4" s="1">
        <f>SUM(G3+E4-F4)</f>
        <v>281.81</v>
      </c>
      <c r="I4" s="4">
        <v>465</v>
      </c>
      <c r="J4" s="29"/>
      <c r="K4" s="4"/>
    </row>
    <row r="5" spans="1:14" x14ac:dyDescent="0.3">
      <c r="B5" s="19">
        <v>42265</v>
      </c>
      <c r="C5" s="13" t="s">
        <v>7</v>
      </c>
      <c r="D5" s="2" t="s">
        <v>32</v>
      </c>
      <c r="F5" s="1">
        <v>18.97</v>
      </c>
      <c r="G5" s="1">
        <f t="shared" ref="G5:G68" si="0">SUM(G4+E5-F5)</f>
        <v>262.84000000000003</v>
      </c>
      <c r="I5" s="4"/>
    </row>
    <row r="6" spans="1:14" x14ac:dyDescent="0.3">
      <c r="B6" s="19">
        <v>42276</v>
      </c>
      <c r="C6" s="13" t="s">
        <v>4</v>
      </c>
      <c r="D6" s="2" t="s">
        <v>32</v>
      </c>
      <c r="E6" s="1">
        <v>444.55</v>
      </c>
      <c r="G6" s="1">
        <f t="shared" si="0"/>
        <v>707.3900000000001</v>
      </c>
      <c r="I6" s="4"/>
      <c r="K6" s="4"/>
    </row>
    <row r="7" spans="1:14" x14ac:dyDescent="0.3">
      <c r="B7" s="19">
        <v>42277</v>
      </c>
      <c r="C7" s="13" t="s">
        <v>48</v>
      </c>
      <c r="D7" s="2" t="s">
        <v>32</v>
      </c>
      <c r="F7" s="1">
        <v>14.7</v>
      </c>
      <c r="G7" s="1">
        <f t="shared" si="0"/>
        <v>692.69</v>
      </c>
      <c r="I7" s="4"/>
      <c r="K7" s="4"/>
    </row>
    <row r="8" spans="1:14" x14ac:dyDescent="0.3">
      <c r="B8" s="19">
        <v>42277</v>
      </c>
      <c r="C8" s="13" t="s">
        <v>7</v>
      </c>
      <c r="D8" s="2" t="s">
        <v>32</v>
      </c>
      <c r="F8" s="1">
        <v>11.06</v>
      </c>
      <c r="G8" s="1">
        <f t="shared" si="0"/>
        <v>681.63000000000011</v>
      </c>
      <c r="I8" s="4"/>
      <c r="K8" s="4"/>
    </row>
    <row r="9" spans="1:14" x14ac:dyDescent="0.3">
      <c r="B9" s="19">
        <v>42277</v>
      </c>
      <c r="C9" s="13" t="s">
        <v>49</v>
      </c>
      <c r="D9" s="2" t="s">
        <v>32</v>
      </c>
      <c r="F9" s="1">
        <v>4.2300000000000004</v>
      </c>
      <c r="G9" s="1">
        <f t="shared" si="0"/>
        <v>677.40000000000009</v>
      </c>
      <c r="I9" s="4"/>
      <c r="K9" s="4"/>
    </row>
    <row r="10" spans="1:14" x14ac:dyDescent="0.3">
      <c r="B10" s="19">
        <v>42277</v>
      </c>
      <c r="C10" s="13" t="s">
        <v>8</v>
      </c>
      <c r="D10" s="2" t="s">
        <v>32</v>
      </c>
      <c r="F10" s="1">
        <v>7.59</v>
      </c>
      <c r="G10" s="1">
        <f t="shared" si="0"/>
        <v>669.81000000000006</v>
      </c>
      <c r="I10" s="4"/>
      <c r="K10" s="4"/>
    </row>
    <row r="11" spans="1:14" x14ac:dyDescent="0.3">
      <c r="B11" s="19">
        <v>42279</v>
      </c>
      <c r="C11" s="13" t="s">
        <v>8</v>
      </c>
      <c r="D11" s="2" t="s">
        <v>32</v>
      </c>
      <c r="F11" s="1">
        <v>4.1900000000000004</v>
      </c>
      <c r="G11" s="1">
        <f t="shared" si="0"/>
        <v>665.62</v>
      </c>
      <c r="I11" s="4"/>
      <c r="K11" s="4"/>
    </row>
    <row r="12" spans="1:14" x14ac:dyDescent="0.3">
      <c r="B12" s="19">
        <v>42279</v>
      </c>
      <c r="C12" s="13" t="s">
        <v>7</v>
      </c>
      <c r="D12" s="2" t="s">
        <v>32</v>
      </c>
      <c r="F12" s="1">
        <v>15.41</v>
      </c>
      <c r="G12" s="1">
        <f t="shared" si="0"/>
        <v>650.21</v>
      </c>
      <c r="I12" s="4"/>
      <c r="K12" s="4"/>
    </row>
    <row r="13" spans="1:14" x14ac:dyDescent="0.3">
      <c r="B13" s="19">
        <v>42278</v>
      </c>
      <c r="C13" s="13" t="s">
        <v>50</v>
      </c>
      <c r="D13" s="2" t="s">
        <v>32</v>
      </c>
      <c r="F13" s="1">
        <v>20.6</v>
      </c>
      <c r="G13" s="1">
        <f t="shared" si="0"/>
        <v>629.61</v>
      </c>
      <c r="I13" s="4"/>
    </row>
    <row r="14" spans="1:14" x14ac:dyDescent="0.3">
      <c r="B14" s="19">
        <v>42278</v>
      </c>
      <c r="C14" s="13" t="s">
        <v>49</v>
      </c>
      <c r="D14" s="2" t="s">
        <v>32</v>
      </c>
      <c r="F14" s="1">
        <v>4.79</v>
      </c>
      <c r="G14" s="1">
        <f t="shared" si="0"/>
        <v>624.82000000000005</v>
      </c>
      <c r="I14" s="4"/>
    </row>
    <row r="15" spans="1:14" x14ac:dyDescent="0.3">
      <c r="B15" s="19">
        <v>42280</v>
      </c>
      <c r="C15" s="13" t="s">
        <v>8</v>
      </c>
      <c r="D15" s="2" t="s">
        <v>32</v>
      </c>
      <c r="F15" s="1">
        <v>3.68</v>
      </c>
      <c r="G15" s="1">
        <f t="shared" si="0"/>
        <v>621.1400000000001</v>
      </c>
      <c r="I15" s="4"/>
    </row>
    <row r="16" spans="1:14" x14ac:dyDescent="0.3">
      <c r="B16" s="19">
        <v>42280</v>
      </c>
      <c r="C16" s="13" t="s">
        <v>8</v>
      </c>
      <c r="D16" s="2" t="s">
        <v>32</v>
      </c>
      <c r="F16" s="1">
        <v>3.47</v>
      </c>
      <c r="G16" s="1">
        <f t="shared" si="0"/>
        <v>617.67000000000007</v>
      </c>
      <c r="I16" s="4"/>
    </row>
    <row r="17" spans="1:9" x14ac:dyDescent="0.3">
      <c r="B17" s="19">
        <v>42280</v>
      </c>
      <c r="C17" s="13" t="s">
        <v>93</v>
      </c>
      <c r="D17" s="2" t="s">
        <v>32</v>
      </c>
      <c r="F17" s="1">
        <v>54.46</v>
      </c>
      <c r="G17" s="1">
        <f t="shared" si="0"/>
        <v>563.21</v>
      </c>
      <c r="I17" s="4"/>
    </row>
    <row r="18" spans="1:9" x14ac:dyDescent="0.3">
      <c r="B18" s="19">
        <v>42283</v>
      </c>
      <c r="C18" s="26" t="s">
        <v>8</v>
      </c>
      <c r="D18" s="2" t="s">
        <v>32</v>
      </c>
      <c r="F18" s="1">
        <v>5</v>
      </c>
      <c r="G18" s="1">
        <f t="shared" si="0"/>
        <v>558.21</v>
      </c>
      <c r="I18" s="4"/>
    </row>
    <row r="19" spans="1:9" x14ac:dyDescent="0.3">
      <c r="A19" s="16">
        <v>316</v>
      </c>
      <c r="B19" s="19">
        <v>42283</v>
      </c>
      <c r="C19" s="13" t="s">
        <v>51</v>
      </c>
      <c r="D19" s="2" t="s">
        <v>32</v>
      </c>
      <c r="F19" s="1">
        <v>550</v>
      </c>
      <c r="G19" s="1">
        <f t="shared" si="0"/>
        <v>8.2100000000000364</v>
      </c>
      <c r="I19" s="4"/>
    </row>
    <row r="20" spans="1:9" x14ac:dyDescent="0.3">
      <c r="B20" s="19">
        <v>42283</v>
      </c>
      <c r="C20" s="13" t="s">
        <v>49</v>
      </c>
      <c r="D20" s="2" t="s">
        <v>32</v>
      </c>
      <c r="F20" s="1">
        <v>6.9</v>
      </c>
      <c r="G20" s="1">
        <f t="shared" si="0"/>
        <v>1.310000000000036</v>
      </c>
    </row>
    <row r="21" spans="1:9" x14ac:dyDescent="0.3">
      <c r="B21" s="19">
        <v>42284</v>
      </c>
      <c r="C21" s="13" t="s">
        <v>4</v>
      </c>
      <c r="D21" s="2" t="s">
        <v>32</v>
      </c>
      <c r="E21" s="1">
        <v>430.47</v>
      </c>
      <c r="G21" s="1">
        <f t="shared" si="0"/>
        <v>431.78000000000009</v>
      </c>
    </row>
    <row r="22" spans="1:9" x14ac:dyDescent="0.3">
      <c r="B22" s="19">
        <v>42284</v>
      </c>
      <c r="C22" s="13" t="s">
        <v>50</v>
      </c>
      <c r="D22" s="2" t="s">
        <v>32</v>
      </c>
      <c r="F22" s="1">
        <v>3.78</v>
      </c>
      <c r="G22" s="1">
        <f t="shared" si="0"/>
        <v>428.00000000000011</v>
      </c>
    </row>
    <row r="23" spans="1:9" x14ac:dyDescent="0.3">
      <c r="B23" s="19">
        <v>42284</v>
      </c>
      <c r="C23" s="13" t="s">
        <v>7</v>
      </c>
      <c r="D23" s="2" t="s">
        <v>32</v>
      </c>
      <c r="F23" s="1">
        <v>12.7</v>
      </c>
      <c r="G23" s="1">
        <f t="shared" si="0"/>
        <v>415.30000000000013</v>
      </c>
    </row>
    <row r="24" spans="1:9" x14ac:dyDescent="0.3">
      <c r="B24" s="19">
        <v>42286</v>
      </c>
      <c r="C24" s="13" t="s">
        <v>52</v>
      </c>
      <c r="D24" s="2" t="s">
        <v>32</v>
      </c>
      <c r="F24" s="1">
        <v>20.52</v>
      </c>
      <c r="G24" s="1">
        <f t="shared" si="0"/>
        <v>394.78000000000014</v>
      </c>
    </row>
    <row r="25" spans="1:9" x14ac:dyDescent="0.3">
      <c r="B25" s="19">
        <v>42286</v>
      </c>
      <c r="C25" s="13" t="s">
        <v>48</v>
      </c>
      <c r="D25" s="2" t="s">
        <v>32</v>
      </c>
      <c r="F25" s="1">
        <v>15.2</v>
      </c>
      <c r="G25" s="1">
        <f t="shared" si="0"/>
        <v>379.58000000000015</v>
      </c>
    </row>
    <row r="26" spans="1:9" x14ac:dyDescent="0.3">
      <c r="B26" s="19">
        <v>42286</v>
      </c>
      <c r="C26" s="13" t="s">
        <v>8</v>
      </c>
      <c r="D26" s="2" t="s">
        <v>32</v>
      </c>
      <c r="F26" s="1">
        <v>6.95</v>
      </c>
      <c r="G26" s="1">
        <f t="shared" si="0"/>
        <v>372.63000000000017</v>
      </c>
    </row>
    <row r="27" spans="1:9" x14ac:dyDescent="0.3">
      <c r="B27" s="19">
        <v>42286</v>
      </c>
      <c r="C27" s="13" t="s">
        <v>53</v>
      </c>
      <c r="D27" s="2" t="s">
        <v>32</v>
      </c>
      <c r="F27" s="1">
        <v>32.65</v>
      </c>
      <c r="G27" s="1">
        <f t="shared" si="0"/>
        <v>339.98000000000019</v>
      </c>
    </row>
    <row r="28" spans="1:9" x14ac:dyDescent="0.3">
      <c r="B28" s="19">
        <v>42289</v>
      </c>
      <c r="C28" s="13" t="s">
        <v>40</v>
      </c>
      <c r="D28" s="2" t="s">
        <v>32</v>
      </c>
      <c r="F28" s="1">
        <v>102.83</v>
      </c>
      <c r="G28" s="1">
        <f t="shared" si="0"/>
        <v>237.1500000000002</v>
      </c>
    </row>
    <row r="29" spans="1:9" x14ac:dyDescent="0.3">
      <c r="B29" s="19">
        <v>42289</v>
      </c>
      <c r="C29" s="13" t="s">
        <v>8</v>
      </c>
      <c r="D29" s="2" t="s">
        <v>32</v>
      </c>
      <c r="F29" s="1">
        <v>5.2</v>
      </c>
      <c r="G29" s="1">
        <f t="shared" si="0"/>
        <v>231.95000000000022</v>
      </c>
    </row>
    <row r="30" spans="1:9" x14ac:dyDescent="0.3">
      <c r="B30" s="19">
        <v>42291</v>
      </c>
      <c r="C30" s="13" t="s">
        <v>58</v>
      </c>
      <c r="D30" s="2" t="s">
        <v>32</v>
      </c>
      <c r="F30" s="1">
        <v>128.12</v>
      </c>
      <c r="G30" s="1">
        <f t="shared" si="0"/>
        <v>103.83000000000021</v>
      </c>
    </row>
    <row r="31" spans="1:9" x14ac:dyDescent="0.3">
      <c r="B31" s="19">
        <v>42291</v>
      </c>
      <c r="C31" s="26" t="s">
        <v>4</v>
      </c>
      <c r="D31" s="2" t="s">
        <v>32</v>
      </c>
      <c r="E31" s="1">
        <v>425.73</v>
      </c>
      <c r="G31" s="1">
        <f t="shared" si="0"/>
        <v>529.56000000000017</v>
      </c>
    </row>
    <row r="32" spans="1:9" x14ac:dyDescent="0.3">
      <c r="B32" s="19">
        <v>42291</v>
      </c>
      <c r="C32" s="13" t="s">
        <v>63</v>
      </c>
      <c r="D32" s="2" t="s">
        <v>32</v>
      </c>
      <c r="F32" s="1">
        <v>114.8</v>
      </c>
      <c r="G32" s="1">
        <f t="shared" si="0"/>
        <v>414.76000000000016</v>
      </c>
    </row>
    <row r="33" spans="2:7" x14ac:dyDescent="0.3">
      <c r="B33" s="19">
        <v>42291</v>
      </c>
      <c r="C33" s="13" t="s">
        <v>46</v>
      </c>
      <c r="D33" s="2" t="s">
        <v>32</v>
      </c>
      <c r="F33" s="1">
        <v>20</v>
      </c>
      <c r="G33" s="1">
        <f t="shared" si="0"/>
        <v>394.76000000000016</v>
      </c>
    </row>
    <row r="34" spans="2:7" x14ac:dyDescent="0.3">
      <c r="B34" s="19">
        <v>42291</v>
      </c>
      <c r="C34" s="13" t="s">
        <v>69</v>
      </c>
      <c r="D34" s="2" t="s">
        <v>32</v>
      </c>
      <c r="F34" s="1">
        <v>210.21</v>
      </c>
      <c r="G34" s="1">
        <f t="shared" si="0"/>
        <v>184.55000000000015</v>
      </c>
    </row>
    <row r="35" spans="2:7" x14ac:dyDescent="0.3">
      <c r="B35" s="19">
        <v>42291</v>
      </c>
      <c r="C35" s="13" t="s">
        <v>7</v>
      </c>
      <c r="D35" s="2" t="s">
        <v>32</v>
      </c>
      <c r="F35" s="1">
        <v>14.93</v>
      </c>
      <c r="G35" s="1">
        <f t="shared" si="0"/>
        <v>169.62000000000015</v>
      </c>
    </row>
    <row r="36" spans="2:7" x14ac:dyDescent="0.3">
      <c r="B36" s="19">
        <v>42292</v>
      </c>
      <c r="C36" s="13" t="s">
        <v>8</v>
      </c>
      <c r="D36" s="2" t="s">
        <v>32</v>
      </c>
      <c r="F36" s="1">
        <v>10.87</v>
      </c>
      <c r="G36" s="1">
        <f t="shared" si="0"/>
        <v>158.75000000000014</v>
      </c>
    </row>
    <row r="37" spans="2:7" x14ac:dyDescent="0.3">
      <c r="B37" s="19">
        <v>42293</v>
      </c>
      <c r="C37" s="13" t="s">
        <v>7</v>
      </c>
      <c r="D37" s="2" t="s">
        <v>32</v>
      </c>
      <c r="F37" s="1">
        <v>13.24</v>
      </c>
      <c r="G37" s="1">
        <f t="shared" si="0"/>
        <v>145.51000000000013</v>
      </c>
    </row>
    <row r="38" spans="2:7" x14ac:dyDescent="0.3">
      <c r="B38" s="19">
        <v>42295</v>
      </c>
      <c r="C38" s="13" t="s">
        <v>83</v>
      </c>
      <c r="D38" s="2" t="s">
        <v>32</v>
      </c>
      <c r="F38" s="1">
        <v>40</v>
      </c>
      <c r="G38" s="1">
        <f t="shared" si="0"/>
        <v>105.51000000000013</v>
      </c>
    </row>
    <row r="39" spans="2:7" x14ac:dyDescent="0.3">
      <c r="B39" s="19">
        <v>42295</v>
      </c>
      <c r="C39" s="13" t="s">
        <v>84</v>
      </c>
      <c r="D39" s="2" t="s">
        <v>32</v>
      </c>
      <c r="F39" s="1">
        <v>20.41</v>
      </c>
      <c r="G39" s="1">
        <f t="shared" si="0"/>
        <v>85.100000000000136</v>
      </c>
    </row>
    <row r="40" spans="2:7" x14ac:dyDescent="0.3">
      <c r="B40" s="19">
        <v>42296</v>
      </c>
      <c r="C40" s="13" t="s">
        <v>49</v>
      </c>
      <c r="D40" s="2" t="s">
        <v>32</v>
      </c>
      <c r="F40" s="1">
        <v>7.5</v>
      </c>
      <c r="G40" s="1">
        <f t="shared" si="0"/>
        <v>77.600000000000136</v>
      </c>
    </row>
    <row r="41" spans="2:7" x14ac:dyDescent="0.3">
      <c r="B41" s="19">
        <v>42297</v>
      </c>
      <c r="C41" s="13" t="s">
        <v>4</v>
      </c>
      <c r="D41" s="2" t="s">
        <v>32</v>
      </c>
      <c r="E41" s="1">
        <v>440.48</v>
      </c>
      <c r="G41" s="1">
        <f t="shared" si="0"/>
        <v>518.08000000000015</v>
      </c>
    </row>
    <row r="42" spans="2:7" x14ac:dyDescent="0.3">
      <c r="B42" s="19">
        <v>42293</v>
      </c>
      <c r="C42" s="13" t="s">
        <v>85</v>
      </c>
      <c r="D42" s="2" t="s">
        <v>32</v>
      </c>
      <c r="F42" s="1">
        <v>23.57</v>
      </c>
      <c r="G42" s="1">
        <f t="shared" si="0"/>
        <v>494.51000000000016</v>
      </c>
    </row>
    <row r="43" spans="2:7" x14ac:dyDescent="0.3">
      <c r="B43" s="19">
        <v>42299</v>
      </c>
      <c r="C43" s="13" t="s">
        <v>42</v>
      </c>
      <c r="D43" s="2" t="s">
        <v>32</v>
      </c>
      <c r="F43" s="1">
        <v>71.290000000000006</v>
      </c>
      <c r="G43" s="1">
        <f t="shared" si="0"/>
        <v>423.22000000000014</v>
      </c>
    </row>
    <row r="44" spans="2:7" x14ac:dyDescent="0.3">
      <c r="B44" s="19">
        <v>42299</v>
      </c>
      <c r="C44" s="13" t="s">
        <v>43</v>
      </c>
      <c r="D44" s="2" t="s">
        <v>32</v>
      </c>
      <c r="F44" s="1">
        <v>71.28</v>
      </c>
      <c r="G44" s="1">
        <f t="shared" si="0"/>
        <v>351.94000000000017</v>
      </c>
    </row>
    <row r="45" spans="2:7" x14ac:dyDescent="0.3">
      <c r="B45" s="19">
        <v>42299</v>
      </c>
      <c r="C45" s="13" t="s">
        <v>86</v>
      </c>
      <c r="D45" s="2" t="s">
        <v>32</v>
      </c>
      <c r="F45" s="1">
        <v>57.73</v>
      </c>
      <c r="G45" s="1">
        <f t="shared" si="0"/>
        <v>294.21000000000015</v>
      </c>
    </row>
    <row r="46" spans="2:7" x14ac:dyDescent="0.3">
      <c r="B46" s="19">
        <v>42299</v>
      </c>
      <c r="C46" s="13" t="s">
        <v>7</v>
      </c>
      <c r="D46" s="2" t="s">
        <v>32</v>
      </c>
      <c r="F46" s="1">
        <v>14.93</v>
      </c>
      <c r="G46" s="1">
        <f t="shared" si="0"/>
        <v>279.28000000000014</v>
      </c>
    </row>
    <row r="47" spans="2:7" x14ac:dyDescent="0.3">
      <c r="B47" s="19">
        <v>42300</v>
      </c>
      <c r="C47" s="13" t="s">
        <v>8</v>
      </c>
      <c r="D47" s="2" t="s">
        <v>32</v>
      </c>
      <c r="F47" s="1">
        <v>5</v>
      </c>
      <c r="G47" s="1">
        <f t="shared" si="0"/>
        <v>274.28000000000014</v>
      </c>
    </row>
    <row r="48" spans="2:7" x14ac:dyDescent="0.3">
      <c r="B48" s="19">
        <v>42301</v>
      </c>
      <c r="C48" s="13" t="s">
        <v>8</v>
      </c>
      <c r="D48" s="2" t="s">
        <v>32</v>
      </c>
      <c r="F48" s="1">
        <v>2.8</v>
      </c>
      <c r="G48" s="1">
        <f t="shared" si="0"/>
        <v>271.48000000000013</v>
      </c>
    </row>
    <row r="49" spans="1:7" x14ac:dyDescent="0.3">
      <c r="B49" s="19">
        <v>42301</v>
      </c>
      <c r="C49" s="13" t="s">
        <v>37</v>
      </c>
      <c r="D49" s="2" t="s">
        <v>32</v>
      </c>
      <c r="F49" s="1">
        <v>19.989999999999998</v>
      </c>
      <c r="G49" s="1">
        <f t="shared" si="0"/>
        <v>251.49000000000012</v>
      </c>
    </row>
    <row r="50" spans="1:7" x14ac:dyDescent="0.3">
      <c r="B50" s="19">
        <v>42301</v>
      </c>
      <c r="C50" s="13" t="s">
        <v>92</v>
      </c>
      <c r="D50" s="2" t="s">
        <v>32</v>
      </c>
      <c r="F50" s="1">
        <v>34.270000000000003</v>
      </c>
      <c r="G50" s="1">
        <f t="shared" si="0"/>
        <v>217.22000000000011</v>
      </c>
    </row>
    <row r="51" spans="1:7" x14ac:dyDescent="0.3">
      <c r="B51" s="19">
        <v>42303</v>
      </c>
      <c r="C51" s="13" t="s">
        <v>96</v>
      </c>
      <c r="D51" s="2" t="s">
        <v>32</v>
      </c>
      <c r="F51" s="1">
        <v>20</v>
      </c>
      <c r="G51" s="1">
        <f t="shared" si="0"/>
        <v>197.22000000000011</v>
      </c>
    </row>
    <row r="52" spans="1:7" x14ac:dyDescent="0.3">
      <c r="B52" s="19">
        <v>42303</v>
      </c>
      <c r="C52" s="13" t="s">
        <v>80</v>
      </c>
      <c r="D52" s="2" t="s">
        <v>32</v>
      </c>
      <c r="F52" s="1">
        <v>33.630000000000003</v>
      </c>
      <c r="G52" s="1">
        <f t="shared" si="0"/>
        <v>163.59000000000012</v>
      </c>
    </row>
    <row r="53" spans="1:7" x14ac:dyDescent="0.3">
      <c r="B53" s="19">
        <v>42303</v>
      </c>
      <c r="C53" s="13" t="s">
        <v>8</v>
      </c>
      <c r="D53" s="2" t="s">
        <v>32</v>
      </c>
      <c r="F53" s="1">
        <v>6.51</v>
      </c>
      <c r="G53" s="1">
        <f t="shared" si="0"/>
        <v>157.08000000000013</v>
      </c>
    </row>
    <row r="54" spans="1:7" x14ac:dyDescent="0.3">
      <c r="B54" s="19">
        <v>42303</v>
      </c>
      <c r="C54" s="13" t="s">
        <v>83</v>
      </c>
      <c r="D54" s="2" t="s">
        <v>32</v>
      </c>
      <c r="F54" s="1">
        <v>60</v>
      </c>
      <c r="G54" s="1">
        <f t="shared" si="0"/>
        <v>97.080000000000126</v>
      </c>
    </row>
    <row r="55" spans="1:7" x14ac:dyDescent="0.3">
      <c r="B55" s="19">
        <v>42304</v>
      </c>
      <c r="C55" s="13" t="s">
        <v>4</v>
      </c>
      <c r="D55" s="2" t="s">
        <v>32</v>
      </c>
      <c r="E55" s="1">
        <v>470.2</v>
      </c>
      <c r="G55" s="1">
        <f t="shared" si="0"/>
        <v>567.28000000000009</v>
      </c>
    </row>
    <row r="56" spans="1:7" x14ac:dyDescent="0.3">
      <c r="B56" s="19">
        <v>42304</v>
      </c>
      <c r="C56" s="13" t="s">
        <v>48</v>
      </c>
      <c r="D56" s="2" t="s">
        <v>32</v>
      </c>
      <c r="F56" s="1">
        <v>14.95</v>
      </c>
      <c r="G56" s="1">
        <f t="shared" si="0"/>
        <v>552.33000000000004</v>
      </c>
    </row>
    <row r="57" spans="1:7" x14ac:dyDescent="0.3">
      <c r="A57" s="16">
        <v>317</v>
      </c>
      <c r="B57" s="19">
        <v>42305</v>
      </c>
      <c r="C57" s="13" t="s">
        <v>51</v>
      </c>
      <c r="D57" s="2" t="s">
        <v>32</v>
      </c>
      <c r="F57" s="1">
        <v>550</v>
      </c>
      <c r="G57" s="1">
        <f t="shared" si="0"/>
        <v>2.3300000000000409</v>
      </c>
    </row>
    <row r="58" spans="1:7" x14ac:dyDescent="0.3">
      <c r="B58" s="19">
        <v>42307</v>
      </c>
      <c r="C58" s="13" t="s">
        <v>50</v>
      </c>
      <c r="D58" s="2" t="s">
        <v>32</v>
      </c>
      <c r="F58" s="1">
        <v>20.13</v>
      </c>
      <c r="G58" s="1">
        <f t="shared" si="0"/>
        <v>-17.799999999999958</v>
      </c>
    </row>
    <row r="59" spans="1:7" x14ac:dyDescent="0.3">
      <c r="B59" s="19">
        <v>42308</v>
      </c>
      <c r="C59" s="13" t="s">
        <v>40</v>
      </c>
      <c r="D59" s="2" t="s">
        <v>32</v>
      </c>
      <c r="F59" s="1">
        <v>50.84</v>
      </c>
      <c r="G59" s="1">
        <f t="shared" si="0"/>
        <v>-68.639999999999958</v>
      </c>
    </row>
    <row r="60" spans="1:7" x14ac:dyDescent="0.3">
      <c r="B60" s="19">
        <v>42308</v>
      </c>
      <c r="C60" s="13" t="s">
        <v>21</v>
      </c>
      <c r="D60" s="2" t="s">
        <v>32</v>
      </c>
      <c r="F60" s="1">
        <v>45.5</v>
      </c>
      <c r="G60" s="1">
        <f t="shared" si="0"/>
        <v>-114.13999999999996</v>
      </c>
    </row>
    <row r="61" spans="1:7" x14ac:dyDescent="0.3">
      <c r="B61" s="19">
        <v>42308</v>
      </c>
      <c r="C61" s="13" t="s">
        <v>97</v>
      </c>
      <c r="D61" s="2" t="s">
        <v>32</v>
      </c>
      <c r="F61" s="1">
        <v>27.89</v>
      </c>
      <c r="G61" s="1">
        <f t="shared" si="0"/>
        <v>-142.02999999999997</v>
      </c>
    </row>
    <row r="62" spans="1:7" x14ac:dyDescent="0.3">
      <c r="B62" s="19">
        <v>42006</v>
      </c>
      <c r="C62" s="13" t="s">
        <v>49</v>
      </c>
      <c r="D62" s="2" t="s">
        <v>32</v>
      </c>
      <c r="F62" s="1">
        <v>7.5</v>
      </c>
      <c r="G62" s="1">
        <f t="shared" si="0"/>
        <v>-149.52999999999997</v>
      </c>
    </row>
    <row r="63" spans="1:7" x14ac:dyDescent="0.3">
      <c r="B63" s="19">
        <v>42310</v>
      </c>
      <c r="C63" s="13" t="s">
        <v>8</v>
      </c>
      <c r="D63" s="2" t="s">
        <v>32</v>
      </c>
      <c r="F63" s="1">
        <v>6.64</v>
      </c>
      <c r="G63" s="1">
        <f t="shared" si="0"/>
        <v>-156.16999999999996</v>
      </c>
    </row>
    <row r="64" spans="1:7" x14ac:dyDescent="0.3">
      <c r="B64" s="19">
        <v>42311</v>
      </c>
      <c r="C64" s="13" t="s">
        <v>4</v>
      </c>
      <c r="D64" s="2" t="s">
        <v>32</v>
      </c>
      <c r="E64" s="1">
        <v>430.47</v>
      </c>
      <c r="G64" s="1">
        <f t="shared" si="0"/>
        <v>274.30000000000007</v>
      </c>
    </row>
    <row r="65" spans="2:7" x14ac:dyDescent="0.3">
      <c r="B65" s="19">
        <v>42310</v>
      </c>
      <c r="C65" s="13" t="s">
        <v>50</v>
      </c>
      <c r="D65" s="2" t="s">
        <v>32</v>
      </c>
      <c r="F65" s="1">
        <v>20.77</v>
      </c>
      <c r="G65" s="1">
        <f t="shared" si="0"/>
        <v>253.53000000000006</v>
      </c>
    </row>
    <row r="66" spans="2:7" x14ac:dyDescent="0.3">
      <c r="B66" s="19">
        <v>42310</v>
      </c>
      <c r="C66" s="13" t="s">
        <v>7</v>
      </c>
      <c r="D66" s="2" t="s">
        <v>32</v>
      </c>
      <c r="F66" s="1">
        <v>14.93</v>
      </c>
      <c r="G66" s="1">
        <f t="shared" si="0"/>
        <v>238.60000000000005</v>
      </c>
    </row>
    <row r="67" spans="2:7" x14ac:dyDescent="0.3">
      <c r="B67" s="19">
        <v>42318</v>
      </c>
      <c r="C67" s="13" t="s">
        <v>8</v>
      </c>
      <c r="D67" s="2" t="s">
        <v>32</v>
      </c>
      <c r="F67" s="1">
        <v>6.9</v>
      </c>
      <c r="G67" s="1">
        <f t="shared" si="0"/>
        <v>231.70000000000005</v>
      </c>
    </row>
    <row r="68" spans="2:7" x14ac:dyDescent="0.3">
      <c r="B68" s="19">
        <v>42326</v>
      </c>
      <c r="C68" s="13" t="s">
        <v>93</v>
      </c>
      <c r="D68" s="2" t="s">
        <v>32</v>
      </c>
      <c r="F68" s="1">
        <v>61.01</v>
      </c>
      <c r="G68" s="1">
        <f t="shared" si="0"/>
        <v>170.69000000000005</v>
      </c>
    </row>
    <row r="69" spans="2:7" x14ac:dyDescent="0.3">
      <c r="B69" s="19">
        <v>42326</v>
      </c>
      <c r="C69" s="13" t="s">
        <v>4</v>
      </c>
      <c r="D69" s="2" t="s">
        <v>32</v>
      </c>
      <c r="E69" s="1">
        <v>409.11</v>
      </c>
      <c r="G69" s="1">
        <f t="shared" ref="G69:G132" si="1">SUM(G68+E69-F69)</f>
        <v>579.80000000000007</v>
      </c>
    </row>
    <row r="70" spans="2:7" x14ac:dyDescent="0.3">
      <c r="B70" s="19">
        <v>42318</v>
      </c>
      <c r="C70" s="13" t="s">
        <v>63</v>
      </c>
      <c r="D70" s="2" t="s">
        <v>32</v>
      </c>
      <c r="F70" s="1">
        <v>127.8</v>
      </c>
      <c r="G70" s="1">
        <f t="shared" si="1"/>
        <v>452.00000000000006</v>
      </c>
    </row>
    <row r="71" spans="2:7" x14ac:dyDescent="0.3">
      <c r="B71" s="19">
        <v>42322</v>
      </c>
      <c r="C71" s="13" t="s">
        <v>7</v>
      </c>
      <c r="D71" s="2" t="s">
        <v>32</v>
      </c>
      <c r="E71" s="13"/>
      <c r="F71" s="13">
        <v>9.9600000000000009</v>
      </c>
      <c r="G71" s="1">
        <f t="shared" si="1"/>
        <v>442.04000000000008</v>
      </c>
    </row>
    <row r="72" spans="2:7" x14ac:dyDescent="0.3">
      <c r="B72" s="19">
        <v>42324</v>
      </c>
      <c r="C72" s="13" t="s">
        <v>7</v>
      </c>
      <c r="D72" s="2" t="s">
        <v>32</v>
      </c>
      <c r="E72" s="13"/>
      <c r="F72" s="13">
        <v>14.39</v>
      </c>
      <c r="G72" s="1">
        <f t="shared" si="1"/>
        <v>427.65000000000009</v>
      </c>
    </row>
    <row r="73" spans="2:7" x14ac:dyDescent="0.3">
      <c r="B73" s="19">
        <v>42325</v>
      </c>
      <c r="C73" s="13" t="s">
        <v>8</v>
      </c>
      <c r="D73" s="2" t="s">
        <v>32</v>
      </c>
      <c r="F73" s="1">
        <v>5</v>
      </c>
      <c r="G73" s="1">
        <f t="shared" si="1"/>
        <v>422.65000000000009</v>
      </c>
    </row>
    <row r="74" spans="2:7" x14ac:dyDescent="0.3">
      <c r="B74" s="19">
        <v>42325</v>
      </c>
      <c r="C74" s="13" t="s">
        <v>4</v>
      </c>
      <c r="D74" s="2" t="s">
        <v>32</v>
      </c>
      <c r="E74" s="1">
        <v>444.26</v>
      </c>
      <c r="G74" s="1">
        <f t="shared" si="1"/>
        <v>866.91000000000008</v>
      </c>
    </row>
    <row r="75" spans="2:7" x14ac:dyDescent="0.3">
      <c r="B75" s="19">
        <v>42324</v>
      </c>
      <c r="C75" s="13" t="s">
        <v>49</v>
      </c>
      <c r="D75" s="2" t="s">
        <v>32</v>
      </c>
      <c r="F75" s="1">
        <v>4.6900000000000004</v>
      </c>
      <c r="G75" s="1">
        <f t="shared" si="1"/>
        <v>862.22</v>
      </c>
    </row>
    <row r="76" spans="2:7" x14ac:dyDescent="0.3">
      <c r="B76" s="19">
        <v>42323</v>
      </c>
      <c r="C76" s="13" t="s">
        <v>69</v>
      </c>
      <c r="D76" s="2" t="s">
        <v>32</v>
      </c>
      <c r="F76" s="1">
        <v>210.21</v>
      </c>
      <c r="G76" s="1">
        <f t="shared" si="1"/>
        <v>652.01</v>
      </c>
    </row>
    <row r="77" spans="2:7" x14ac:dyDescent="0.3">
      <c r="B77" s="19">
        <v>42323</v>
      </c>
      <c r="C77" s="13" t="s">
        <v>46</v>
      </c>
      <c r="D77" s="2" t="s">
        <v>32</v>
      </c>
      <c r="F77" s="1">
        <v>20</v>
      </c>
      <c r="G77" s="1">
        <f t="shared" si="1"/>
        <v>632.01</v>
      </c>
    </row>
    <row r="78" spans="2:7" x14ac:dyDescent="0.3">
      <c r="B78" s="19">
        <v>42325</v>
      </c>
      <c r="C78" s="13" t="s">
        <v>85</v>
      </c>
      <c r="D78" s="2" t="s">
        <v>32</v>
      </c>
      <c r="F78" s="1">
        <v>18.22</v>
      </c>
      <c r="G78" s="1">
        <f t="shared" si="1"/>
        <v>613.79</v>
      </c>
    </row>
    <row r="79" spans="2:7" x14ac:dyDescent="0.3">
      <c r="B79" s="19">
        <v>42326</v>
      </c>
      <c r="C79" s="13" t="s">
        <v>37</v>
      </c>
      <c r="D79" s="2" t="s">
        <v>32</v>
      </c>
      <c r="F79" s="1">
        <v>19.89</v>
      </c>
      <c r="G79" s="1">
        <f t="shared" si="1"/>
        <v>593.9</v>
      </c>
    </row>
    <row r="80" spans="2:7" x14ac:dyDescent="0.3">
      <c r="B80" s="19">
        <v>42327</v>
      </c>
      <c r="C80" s="13" t="s">
        <v>8</v>
      </c>
      <c r="D80" s="2" t="s">
        <v>32</v>
      </c>
      <c r="F80" s="1">
        <v>8</v>
      </c>
      <c r="G80" s="1">
        <f t="shared" si="1"/>
        <v>585.9</v>
      </c>
    </row>
    <row r="81" spans="2:7" x14ac:dyDescent="0.3">
      <c r="B81" s="19">
        <v>42327</v>
      </c>
      <c r="C81" s="13" t="s">
        <v>7</v>
      </c>
      <c r="D81" s="2" t="s">
        <v>32</v>
      </c>
      <c r="F81" s="1">
        <v>14.39</v>
      </c>
      <c r="G81" s="1">
        <f t="shared" si="1"/>
        <v>571.51</v>
      </c>
    </row>
    <row r="82" spans="2:7" x14ac:dyDescent="0.3">
      <c r="B82" s="19">
        <v>42327</v>
      </c>
      <c r="C82" s="13" t="s">
        <v>112</v>
      </c>
      <c r="D82" s="2" t="s">
        <v>32</v>
      </c>
      <c r="F82" s="1">
        <v>22.13</v>
      </c>
      <c r="G82" s="1">
        <f t="shared" si="1"/>
        <v>549.38</v>
      </c>
    </row>
    <row r="83" spans="2:7" x14ac:dyDescent="0.3">
      <c r="B83" s="19">
        <v>42331</v>
      </c>
      <c r="C83" s="13" t="s">
        <v>7</v>
      </c>
      <c r="D83" s="2" t="s">
        <v>32</v>
      </c>
      <c r="F83" s="1">
        <v>14.39</v>
      </c>
      <c r="G83" s="1">
        <f t="shared" si="1"/>
        <v>534.99</v>
      </c>
    </row>
    <row r="84" spans="2:7" x14ac:dyDescent="0.3">
      <c r="B84" s="19">
        <v>42331</v>
      </c>
      <c r="C84" s="13" t="s">
        <v>8</v>
      </c>
      <c r="D84" s="2" t="s">
        <v>32</v>
      </c>
      <c r="F84" s="1">
        <v>5.82</v>
      </c>
      <c r="G84" s="1">
        <f t="shared" si="1"/>
        <v>529.16999999999996</v>
      </c>
    </row>
    <row r="85" spans="2:7" x14ac:dyDescent="0.3">
      <c r="B85" s="19">
        <v>42332</v>
      </c>
      <c r="C85" s="13" t="s">
        <v>4</v>
      </c>
      <c r="D85" s="2" t="s">
        <v>32</v>
      </c>
      <c r="E85" s="1">
        <v>427.19</v>
      </c>
      <c r="G85" s="1">
        <f t="shared" si="1"/>
        <v>956.3599999999999</v>
      </c>
    </row>
    <row r="86" spans="2:7" x14ac:dyDescent="0.3">
      <c r="B86" s="19">
        <v>42332</v>
      </c>
      <c r="C86" s="13" t="s">
        <v>37</v>
      </c>
      <c r="D86" s="2" t="s">
        <v>32</v>
      </c>
      <c r="F86" s="1">
        <v>19.77</v>
      </c>
      <c r="G86" s="1">
        <f t="shared" si="1"/>
        <v>936.58999999999992</v>
      </c>
    </row>
    <row r="87" spans="2:7" x14ac:dyDescent="0.3">
      <c r="B87" s="19">
        <v>42333</v>
      </c>
      <c r="C87" s="13" t="s">
        <v>42</v>
      </c>
      <c r="D87" s="2" t="s">
        <v>32</v>
      </c>
      <c r="F87" s="1">
        <v>71.430000000000007</v>
      </c>
      <c r="G87" s="1">
        <f t="shared" si="1"/>
        <v>865.15999999999985</v>
      </c>
    </row>
    <row r="88" spans="2:7" x14ac:dyDescent="0.3">
      <c r="B88" s="19">
        <v>42333</v>
      </c>
      <c r="C88" s="13" t="s">
        <v>43</v>
      </c>
      <c r="D88" s="2" t="s">
        <v>32</v>
      </c>
      <c r="F88" s="1">
        <v>71.28</v>
      </c>
      <c r="G88" s="1">
        <f t="shared" si="1"/>
        <v>793.87999999999988</v>
      </c>
    </row>
    <row r="89" spans="2:7" x14ac:dyDescent="0.3">
      <c r="B89" s="19">
        <v>42333</v>
      </c>
      <c r="C89" s="13" t="s">
        <v>86</v>
      </c>
      <c r="D89" s="2" t="s">
        <v>32</v>
      </c>
      <c r="F89" s="1">
        <v>26.21</v>
      </c>
      <c r="G89" s="1">
        <f t="shared" si="1"/>
        <v>767.66999999999985</v>
      </c>
    </row>
    <row r="90" spans="2:7" x14ac:dyDescent="0.3">
      <c r="B90" s="19">
        <v>42338</v>
      </c>
      <c r="C90" s="13" t="s">
        <v>51</v>
      </c>
      <c r="D90" s="2" t="s">
        <v>32</v>
      </c>
      <c r="F90" s="1">
        <v>550</v>
      </c>
      <c r="G90" s="1">
        <f t="shared" si="1"/>
        <v>217.66999999999985</v>
      </c>
    </row>
    <row r="91" spans="2:7" x14ac:dyDescent="0.3">
      <c r="B91" s="19">
        <v>42339</v>
      </c>
      <c r="C91" s="13" t="s">
        <v>4</v>
      </c>
      <c r="D91" s="2" t="s">
        <v>32</v>
      </c>
      <c r="E91" s="1">
        <v>448.26</v>
      </c>
      <c r="G91" s="1">
        <f t="shared" si="1"/>
        <v>665.92999999999984</v>
      </c>
    </row>
    <row r="92" spans="2:7" x14ac:dyDescent="0.3">
      <c r="B92" s="19">
        <v>42339</v>
      </c>
      <c r="C92" s="13" t="s">
        <v>49</v>
      </c>
      <c r="D92" s="2" t="s">
        <v>32</v>
      </c>
      <c r="F92" s="1">
        <v>5.23</v>
      </c>
      <c r="G92" s="1">
        <f t="shared" si="1"/>
        <v>660.69999999999982</v>
      </c>
    </row>
    <row r="93" spans="2:7" x14ac:dyDescent="0.3">
      <c r="B93" s="19">
        <v>42340</v>
      </c>
      <c r="C93" s="13" t="s">
        <v>8</v>
      </c>
      <c r="D93" s="2" t="s">
        <v>32</v>
      </c>
      <c r="F93" s="1">
        <v>3.11</v>
      </c>
      <c r="G93" s="1">
        <f t="shared" si="1"/>
        <v>657.5899999999998</v>
      </c>
    </row>
    <row r="94" spans="2:7" x14ac:dyDescent="0.3">
      <c r="B94" s="19">
        <v>42338</v>
      </c>
      <c r="C94" s="13" t="s">
        <v>7</v>
      </c>
      <c r="D94" s="2" t="s">
        <v>32</v>
      </c>
      <c r="F94" s="1">
        <v>23.92</v>
      </c>
      <c r="G94" s="1">
        <f t="shared" si="1"/>
        <v>633.66999999999985</v>
      </c>
    </row>
    <row r="95" spans="2:7" x14ac:dyDescent="0.3">
      <c r="B95" s="19">
        <v>42335</v>
      </c>
      <c r="C95" s="13" t="s">
        <v>40</v>
      </c>
      <c r="D95" s="2" t="s">
        <v>32</v>
      </c>
      <c r="F95" s="1">
        <v>69.97</v>
      </c>
      <c r="G95" s="1">
        <f t="shared" si="1"/>
        <v>563.69999999999982</v>
      </c>
    </row>
    <row r="96" spans="2:7" x14ac:dyDescent="0.3">
      <c r="B96" s="19">
        <v>42335</v>
      </c>
      <c r="C96" s="13" t="s">
        <v>21</v>
      </c>
      <c r="D96" s="2" t="s">
        <v>32</v>
      </c>
      <c r="F96" s="1">
        <v>75.8</v>
      </c>
      <c r="G96" s="1">
        <f t="shared" si="1"/>
        <v>487.89999999999981</v>
      </c>
    </row>
    <row r="97" spans="2:7" x14ac:dyDescent="0.3">
      <c r="B97" s="19">
        <v>42331</v>
      </c>
      <c r="C97" s="13" t="s">
        <v>49</v>
      </c>
      <c r="D97" s="2" t="s">
        <v>32</v>
      </c>
      <c r="F97" s="1">
        <v>5.33</v>
      </c>
      <c r="G97" s="1">
        <f t="shared" si="1"/>
        <v>482.56999999999982</v>
      </c>
    </row>
    <row r="98" spans="2:7" x14ac:dyDescent="0.3">
      <c r="B98" s="19">
        <v>42340</v>
      </c>
      <c r="C98" s="13" t="s">
        <v>7</v>
      </c>
      <c r="D98" s="2" t="s">
        <v>32</v>
      </c>
      <c r="F98" s="1">
        <v>14.39</v>
      </c>
      <c r="G98" s="1">
        <f t="shared" si="1"/>
        <v>468.17999999999984</v>
      </c>
    </row>
    <row r="99" spans="2:7" x14ac:dyDescent="0.3">
      <c r="B99" s="19">
        <v>42335</v>
      </c>
      <c r="C99" s="13" t="s">
        <v>8</v>
      </c>
      <c r="D99" s="2" t="s">
        <v>32</v>
      </c>
      <c r="F99" s="1">
        <v>3.91</v>
      </c>
      <c r="G99" s="1">
        <f t="shared" si="1"/>
        <v>464.26999999999981</v>
      </c>
    </row>
    <row r="100" spans="2:7" x14ac:dyDescent="0.3">
      <c r="B100" s="19">
        <v>42328</v>
      </c>
      <c r="C100" s="13" t="s">
        <v>49</v>
      </c>
      <c r="D100" s="2" t="s">
        <v>32</v>
      </c>
      <c r="F100" s="1">
        <v>5.33</v>
      </c>
      <c r="G100" s="1">
        <f t="shared" si="1"/>
        <v>458.93999999999983</v>
      </c>
    </row>
    <row r="101" spans="2:7" x14ac:dyDescent="0.3">
      <c r="B101" s="19">
        <v>42327</v>
      </c>
      <c r="C101" s="13" t="s">
        <v>130</v>
      </c>
      <c r="D101" s="2" t="s">
        <v>32</v>
      </c>
      <c r="F101" s="1">
        <v>6.74</v>
      </c>
      <c r="G101" s="1">
        <f t="shared" si="1"/>
        <v>452.19999999999982</v>
      </c>
    </row>
    <row r="102" spans="2:7" x14ac:dyDescent="0.3">
      <c r="B102" s="19">
        <v>42343</v>
      </c>
      <c r="C102" s="13" t="s">
        <v>50</v>
      </c>
      <c r="D102" s="2" t="s">
        <v>32</v>
      </c>
      <c r="F102" s="1">
        <v>20.62</v>
      </c>
      <c r="G102" s="1">
        <f t="shared" si="1"/>
        <v>431.57999999999981</v>
      </c>
    </row>
    <row r="103" spans="2:7" x14ac:dyDescent="0.3">
      <c r="B103" s="19">
        <v>42343</v>
      </c>
      <c r="C103" s="13" t="s">
        <v>50</v>
      </c>
      <c r="D103" s="2" t="s">
        <v>32</v>
      </c>
      <c r="F103" s="1">
        <v>7.12</v>
      </c>
      <c r="G103" s="1">
        <f t="shared" si="1"/>
        <v>424.45999999999981</v>
      </c>
    </row>
    <row r="104" spans="2:7" x14ac:dyDescent="0.3">
      <c r="B104" s="19">
        <v>42343</v>
      </c>
      <c r="C104" s="13" t="s">
        <v>96</v>
      </c>
      <c r="D104" s="2" t="s">
        <v>32</v>
      </c>
      <c r="F104" s="1">
        <v>20</v>
      </c>
      <c r="G104" s="1">
        <f t="shared" si="1"/>
        <v>404.45999999999981</v>
      </c>
    </row>
    <row r="105" spans="2:7" x14ac:dyDescent="0.3">
      <c r="B105" s="19">
        <v>42343</v>
      </c>
      <c r="C105" s="13" t="s">
        <v>137</v>
      </c>
      <c r="D105" s="2" t="s">
        <v>32</v>
      </c>
      <c r="F105" s="1">
        <v>9.7799999999999994</v>
      </c>
      <c r="G105" s="1">
        <f t="shared" si="1"/>
        <v>394.67999999999984</v>
      </c>
    </row>
    <row r="106" spans="2:7" x14ac:dyDescent="0.3">
      <c r="B106" s="19">
        <v>42343</v>
      </c>
      <c r="C106" s="13" t="s">
        <v>138</v>
      </c>
      <c r="D106" s="2" t="s">
        <v>32</v>
      </c>
      <c r="F106" s="1">
        <v>4.24</v>
      </c>
      <c r="G106" s="1">
        <f t="shared" si="1"/>
        <v>390.43999999999983</v>
      </c>
    </row>
    <row r="107" spans="2:7" x14ac:dyDescent="0.3">
      <c r="B107" s="19">
        <v>42344</v>
      </c>
      <c r="C107" s="13" t="s">
        <v>139</v>
      </c>
      <c r="D107" s="2" t="s">
        <v>32</v>
      </c>
      <c r="F107" s="1">
        <v>8.99</v>
      </c>
      <c r="G107" s="1">
        <f t="shared" si="1"/>
        <v>381.44999999999982</v>
      </c>
    </row>
    <row r="108" spans="2:7" x14ac:dyDescent="0.3">
      <c r="B108" s="19">
        <v>42344</v>
      </c>
      <c r="C108" s="13" t="s">
        <v>92</v>
      </c>
      <c r="D108" s="2" t="s">
        <v>32</v>
      </c>
      <c r="F108" s="1">
        <v>130.97999999999999</v>
      </c>
      <c r="G108" s="1">
        <f t="shared" si="1"/>
        <v>250.46999999999983</v>
      </c>
    </row>
    <row r="109" spans="2:7" x14ac:dyDescent="0.3">
      <c r="B109" s="19">
        <v>42344</v>
      </c>
      <c r="C109" s="13" t="s">
        <v>93</v>
      </c>
      <c r="D109" s="2" t="s">
        <v>32</v>
      </c>
      <c r="F109" s="1">
        <v>77.150000000000006</v>
      </c>
      <c r="G109" s="1">
        <f t="shared" si="1"/>
        <v>173.31999999999982</v>
      </c>
    </row>
    <row r="110" spans="2:7" x14ac:dyDescent="0.3">
      <c r="B110" s="19">
        <v>42344</v>
      </c>
      <c r="C110" s="13" t="s">
        <v>140</v>
      </c>
      <c r="D110" s="2" t="s">
        <v>32</v>
      </c>
      <c r="F110" s="1">
        <v>17.96</v>
      </c>
      <c r="G110" s="1">
        <f t="shared" si="1"/>
        <v>155.35999999999981</v>
      </c>
    </row>
    <row r="111" spans="2:7" x14ac:dyDescent="0.3">
      <c r="B111" s="19">
        <v>42344</v>
      </c>
      <c r="C111" s="13" t="s">
        <v>106</v>
      </c>
      <c r="D111" s="2" t="s">
        <v>32</v>
      </c>
      <c r="F111" s="1">
        <v>21.88</v>
      </c>
      <c r="G111" s="1">
        <f t="shared" si="1"/>
        <v>133.47999999999982</v>
      </c>
    </row>
    <row r="112" spans="2:7" x14ac:dyDescent="0.3">
      <c r="B112" s="19">
        <v>42344</v>
      </c>
      <c r="C112" s="13" t="s">
        <v>141</v>
      </c>
      <c r="D112" s="2" t="s">
        <v>32</v>
      </c>
      <c r="F112" s="1">
        <v>12.99</v>
      </c>
      <c r="G112" s="1">
        <f t="shared" si="1"/>
        <v>120.48999999999982</v>
      </c>
    </row>
    <row r="113" spans="2:7" x14ac:dyDescent="0.3">
      <c r="B113" s="19">
        <v>42344</v>
      </c>
      <c r="C113" s="13" t="s">
        <v>142</v>
      </c>
      <c r="D113" s="2" t="s">
        <v>32</v>
      </c>
      <c r="F113" s="1">
        <v>29.94</v>
      </c>
      <c r="G113" s="1">
        <f t="shared" si="1"/>
        <v>90.549999999999827</v>
      </c>
    </row>
    <row r="114" spans="2:7" x14ac:dyDescent="0.3">
      <c r="B114" s="19">
        <v>42345</v>
      </c>
      <c r="C114" s="13" t="s">
        <v>4</v>
      </c>
      <c r="D114" s="2" t="s">
        <v>32</v>
      </c>
      <c r="E114" s="1">
        <v>409.53</v>
      </c>
      <c r="G114" s="1">
        <f t="shared" si="1"/>
        <v>500.07999999999981</v>
      </c>
    </row>
    <row r="115" spans="2:7" x14ac:dyDescent="0.3">
      <c r="B115" s="19">
        <v>42346</v>
      </c>
      <c r="C115" s="13" t="s">
        <v>8</v>
      </c>
      <c r="D115" s="2" t="s">
        <v>32</v>
      </c>
      <c r="F115" s="1">
        <v>3.62</v>
      </c>
      <c r="G115" s="1">
        <f t="shared" si="1"/>
        <v>496.45999999999981</v>
      </c>
    </row>
    <row r="116" spans="2:7" x14ac:dyDescent="0.3">
      <c r="B116" s="19">
        <v>42345</v>
      </c>
      <c r="C116" s="13" t="s">
        <v>40</v>
      </c>
      <c r="D116" s="2" t="s">
        <v>32</v>
      </c>
      <c r="F116" s="1">
        <v>8.49</v>
      </c>
      <c r="G116" s="1">
        <f t="shared" si="1"/>
        <v>487.9699999999998</v>
      </c>
    </row>
    <row r="117" spans="2:7" x14ac:dyDescent="0.3">
      <c r="B117" s="19">
        <v>42346</v>
      </c>
      <c r="C117" s="13" t="s">
        <v>49</v>
      </c>
      <c r="D117" s="2" t="s">
        <v>32</v>
      </c>
      <c r="F117" s="1">
        <v>5.23</v>
      </c>
      <c r="G117" s="1">
        <f t="shared" si="1"/>
        <v>482.73999999999978</v>
      </c>
    </row>
    <row r="118" spans="2:7" x14ac:dyDescent="0.3">
      <c r="B118" s="19">
        <v>42348</v>
      </c>
      <c r="C118" s="13" t="s">
        <v>37</v>
      </c>
      <c r="D118" s="2" t="s">
        <v>32</v>
      </c>
      <c r="F118" s="1">
        <v>19.440000000000001</v>
      </c>
      <c r="G118" s="1">
        <f t="shared" si="1"/>
        <v>463.29999999999978</v>
      </c>
    </row>
    <row r="119" spans="2:7" x14ac:dyDescent="0.3">
      <c r="B119" s="19">
        <v>42345</v>
      </c>
      <c r="C119" s="13" t="s">
        <v>43</v>
      </c>
      <c r="D119" s="2" t="s">
        <v>32</v>
      </c>
      <c r="F119" s="1">
        <v>71.28</v>
      </c>
      <c r="G119" s="1">
        <f t="shared" si="1"/>
        <v>392.01999999999975</v>
      </c>
    </row>
    <row r="120" spans="2:7" x14ac:dyDescent="0.3">
      <c r="B120" s="19">
        <v>42349</v>
      </c>
      <c r="C120" s="13" t="s">
        <v>8</v>
      </c>
      <c r="D120" s="2" t="s">
        <v>32</v>
      </c>
      <c r="F120" s="1">
        <v>4.03</v>
      </c>
      <c r="G120" s="1">
        <f t="shared" si="1"/>
        <v>387.98999999999978</v>
      </c>
    </row>
    <row r="121" spans="2:7" x14ac:dyDescent="0.3">
      <c r="B121" s="19">
        <v>42349</v>
      </c>
      <c r="C121" s="13" t="s">
        <v>54</v>
      </c>
      <c r="D121" s="2" t="s">
        <v>32</v>
      </c>
      <c r="F121" s="1">
        <v>25</v>
      </c>
      <c r="G121" s="1">
        <f t="shared" si="1"/>
        <v>362.98999999999978</v>
      </c>
    </row>
    <row r="122" spans="2:7" x14ac:dyDescent="0.3">
      <c r="B122" s="19">
        <v>42350</v>
      </c>
      <c r="C122" s="13" t="s">
        <v>21</v>
      </c>
      <c r="D122" s="2" t="s">
        <v>32</v>
      </c>
      <c r="F122" s="1">
        <v>67.349999999999994</v>
      </c>
      <c r="G122" s="1">
        <f t="shared" si="1"/>
        <v>295.63999999999976</v>
      </c>
    </row>
    <row r="123" spans="2:7" x14ac:dyDescent="0.3">
      <c r="B123" s="19">
        <v>42350</v>
      </c>
      <c r="C123" s="13" t="s">
        <v>148</v>
      </c>
      <c r="D123" s="2" t="s">
        <v>32</v>
      </c>
      <c r="F123" s="1">
        <v>12.97</v>
      </c>
      <c r="G123" s="1">
        <f t="shared" si="1"/>
        <v>282.66999999999973</v>
      </c>
    </row>
    <row r="124" spans="2:7" x14ac:dyDescent="0.3">
      <c r="B124" s="19">
        <v>42350</v>
      </c>
      <c r="C124" s="13" t="s">
        <v>149</v>
      </c>
      <c r="D124" s="2" t="s">
        <v>32</v>
      </c>
      <c r="F124" s="1">
        <v>3.96</v>
      </c>
      <c r="G124" s="1">
        <f t="shared" si="1"/>
        <v>278.70999999999975</v>
      </c>
    </row>
    <row r="125" spans="2:7" x14ac:dyDescent="0.3">
      <c r="B125" s="19">
        <v>42350</v>
      </c>
      <c r="C125" s="13" t="s">
        <v>7</v>
      </c>
      <c r="D125" s="2" t="s">
        <v>32</v>
      </c>
      <c r="F125" s="1">
        <v>19.420000000000002</v>
      </c>
      <c r="G125" s="1">
        <f t="shared" si="1"/>
        <v>259.28999999999974</v>
      </c>
    </row>
    <row r="126" spans="2:7" x14ac:dyDescent="0.3">
      <c r="B126" s="19">
        <v>42351</v>
      </c>
      <c r="C126" s="13" t="s">
        <v>4</v>
      </c>
      <c r="D126" s="2" t="s">
        <v>32</v>
      </c>
      <c r="E126" s="1">
        <v>426.32</v>
      </c>
      <c r="G126" s="1">
        <f t="shared" si="1"/>
        <v>685.60999999999967</v>
      </c>
    </row>
    <row r="127" spans="2:7" x14ac:dyDescent="0.3">
      <c r="B127" s="19">
        <v>42352</v>
      </c>
      <c r="C127" s="13" t="s">
        <v>150</v>
      </c>
      <c r="D127" s="2" t="s">
        <v>32</v>
      </c>
      <c r="F127" s="1">
        <v>12.26</v>
      </c>
      <c r="G127" s="1">
        <f t="shared" si="1"/>
        <v>673.34999999999968</v>
      </c>
    </row>
    <row r="128" spans="2:7" x14ac:dyDescent="0.3">
      <c r="B128" s="19">
        <v>42353</v>
      </c>
      <c r="C128" s="13" t="s">
        <v>8</v>
      </c>
      <c r="D128" s="2" t="s">
        <v>32</v>
      </c>
      <c r="F128" s="1">
        <v>3.92</v>
      </c>
      <c r="G128" s="1">
        <f t="shared" si="1"/>
        <v>669.42999999999972</v>
      </c>
    </row>
    <row r="129" spans="2:7" x14ac:dyDescent="0.3">
      <c r="B129" s="19">
        <v>42353</v>
      </c>
      <c r="C129" s="13" t="s">
        <v>130</v>
      </c>
      <c r="D129" s="2" t="s">
        <v>32</v>
      </c>
      <c r="F129" s="1">
        <v>6.74</v>
      </c>
      <c r="G129" s="1">
        <f t="shared" si="1"/>
        <v>662.68999999999971</v>
      </c>
    </row>
    <row r="130" spans="2:7" x14ac:dyDescent="0.3">
      <c r="B130" s="19">
        <v>42356</v>
      </c>
      <c r="C130" s="13" t="s">
        <v>50</v>
      </c>
      <c r="D130" s="2" t="s">
        <v>32</v>
      </c>
      <c r="F130" s="1">
        <v>19.399999999999999</v>
      </c>
      <c r="G130" s="1">
        <f t="shared" si="1"/>
        <v>643.28999999999974</v>
      </c>
    </row>
    <row r="131" spans="2:7" x14ac:dyDescent="0.3">
      <c r="B131" s="19">
        <v>42356</v>
      </c>
      <c r="C131" s="13" t="s">
        <v>72</v>
      </c>
      <c r="F131" s="1">
        <v>14.4</v>
      </c>
      <c r="G131" s="1">
        <f t="shared" si="1"/>
        <v>628.88999999999976</v>
      </c>
    </row>
    <row r="132" spans="2:7" x14ac:dyDescent="0.3">
      <c r="B132" s="19">
        <v>42356</v>
      </c>
      <c r="C132" s="13" t="s">
        <v>8</v>
      </c>
      <c r="F132" s="1">
        <v>4.99</v>
      </c>
      <c r="G132" s="1">
        <f t="shared" si="1"/>
        <v>623.89999999999975</v>
      </c>
    </row>
    <row r="133" spans="2:7" x14ac:dyDescent="0.3">
      <c r="B133" s="19">
        <v>42356</v>
      </c>
      <c r="C133" s="13" t="s">
        <v>99</v>
      </c>
      <c r="D133" s="2" t="s">
        <v>32</v>
      </c>
      <c r="F133" s="1">
        <v>26.98</v>
      </c>
      <c r="G133" s="1">
        <f t="shared" ref="G133:G196" si="2">SUM(G132+E133-F133)</f>
        <v>596.91999999999973</v>
      </c>
    </row>
    <row r="134" spans="2:7" x14ac:dyDescent="0.3">
      <c r="B134" s="19">
        <v>42356</v>
      </c>
      <c r="C134" s="13" t="s">
        <v>93</v>
      </c>
      <c r="D134" s="2" t="s">
        <v>32</v>
      </c>
      <c r="F134" s="1">
        <v>50.2</v>
      </c>
      <c r="G134" s="1">
        <f t="shared" si="2"/>
        <v>546.71999999999969</v>
      </c>
    </row>
    <row r="135" spans="2:7" x14ac:dyDescent="0.3">
      <c r="B135" s="19">
        <v>42356</v>
      </c>
      <c r="C135" s="13" t="s">
        <v>156</v>
      </c>
      <c r="D135" s="2" t="s">
        <v>32</v>
      </c>
      <c r="F135" s="1">
        <v>9.9700000000000006</v>
      </c>
      <c r="G135" s="1">
        <f t="shared" si="2"/>
        <v>536.74999999999966</v>
      </c>
    </row>
    <row r="136" spans="2:7" x14ac:dyDescent="0.3">
      <c r="B136" s="19">
        <v>42356</v>
      </c>
      <c r="C136" s="13" t="s">
        <v>40</v>
      </c>
      <c r="D136" s="2" t="s">
        <v>32</v>
      </c>
      <c r="F136" s="1">
        <v>17.95</v>
      </c>
      <c r="G136" s="1">
        <f t="shared" si="2"/>
        <v>518.79999999999961</v>
      </c>
    </row>
    <row r="137" spans="2:7" x14ac:dyDescent="0.3">
      <c r="B137" s="19">
        <v>42356</v>
      </c>
      <c r="C137" s="13" t="s">
        <v>153</v>
      </c>
      <c r="D137" s="2" t="s">
        <v>32</v>
      </c>
      <c r="F137" s="1">
        <v>9.9</v>
      </c>
      <c r="G137" s="1">
        <f t="shared" si="2"/>
        <v>508.89999999999964</v>
      </c>
    </row>
    <row r="138" spans="2:7" x14ac:dyDescent="0.3">
      <c r="B138" s="19">
        <v>42360</v>
      </c>
      <c r="C138" s="13" t="s">
        <v>4</v>
      </c>
      <c r="D138" s="2" t="s">
        <v>32</v>
      </c>
      <c r="E138" s="1">
        <v>433.81</v>
      </c>
      <c r="G138" s="1">
        <f t="shared" si="2"/>
        <v>942.70999999999958</v>
      </c>
    </row>
    <row r="139" spans="2:7" x14ac:dyDescent="0.3">
      <c r="B139" s="19">
        <v>42360</v>
      </c>
      <c r="C139" s="13" t="s">
        <v>7</v>
      </c>
      <c r="D139" s="2" t="s">
        <v>32</v>
      </c>
      <c r="F139" s="1">
        <v>8.94</v>
      </c>
      <c r="G139" s="1">
        <f t="shared" si="2"/>
        <v>933.76999999999953</v>
      </c>
    </row>
    <row r="140" spans="2:7" x14ac:dyDescent="0.3">
      <c r="B140" s="19">
        <v>42360</v>
      </c>
      <c r="C140" s="13" t="s">
        <v>49</v>
      </c>
      <c r="D140" s="2" t="s">
        <v>32</v>
      </c>
      <c r="F140" s="1">
        <v>4.6900000000000004</v>
      </c>
      <c r="G140" s="1">
        <f t="shared" si="2"/>
        <v>929.07999999999947</v>
      </c>
    </row>
    <row r="141" spans="2:7" x14ac:dyDescent="0.3">
      <c r="B141" s="19">
        <v>42360</v>
      </c>
      <c r="C141" s="13" t="s">
        <v>8</v>
      </c>
      <c r="D141" s="2" t="s">
        <v>32</v>
      </c>
      <c r="F141" s="1">
        <v>4.8899999999999997</v>
      </c>
      <c r="G141" s="1">
        <f t="shared" si="2"/>
        <v>924.18999999999949</v>
      </c>
    </row>
    <row r="142" spans="2:7" x14ac:dyDescent="0.3">
      <c r="B142" s="19">
        <v>42360</v>
      </c>
      <c r="C142" s="13" t="s">
        <v>72</v>
      </c>
      <c r="D142" s="2" t="s">
        <v>32</v>
      </c>
      <c r="F142" s="1">
        <v>5.33</v>
      </c>
      <c r="G142" s="1">
        <f t="shared" si="2"/>
        <v>918.85999999999945</v>
      </c>
    </row>
    <row r="143" spans="2:7" x14ac:dyDescent="0.3">
      <c r="B143" s="19">
        <v>42359</v>
      </c>
      <c r="C143" s="13" t="s">
        <v>155</v>
      </c>
      <c r="D143" s="2" t="s">
        <v>32</v>
      </c>
      <c r="F143" s="1">
        <v>8.48</v>
      </c>
      <c r="G143" s="1">
        <f t="shared" si="2"/>
        <v>910.37999999999943</v>
      </c>
    </row>
    <row r="144" spans="2:7" x14ac:dyDescent="0.3">
      <c r="B144" s="19">
        <v>42359</v>
      </c>
      <c r="C144" s="13" t="s">
        <v>72</v>
      </c>
      <c r="D144" s="2" t="s">
        <v>32</v>
      </c>
      <c r="F144" s="1">
        <v>9.07</v>
      </c>
      <c r="G144" s="1">
        <f t="shared" si="2"/>
        <v>901.30999999999938</v>
      </c>
    </row>
    <row r="145" spans="2:7" x14ac:dyDescent="0.3">
      <c r="B145" s="19">
        <v>42353</v>
      </c>
      <c r="C145" s="13" t="s">
        <v>69</v>
      </c>
      <c r="D145" s="2" t="s">
        <v>32</v>
      </c>
      <c r="F145" s="1">
        <v>210.21</v>
      </c>
      <c r="G145" s="1">
        <f t="shared" si="2"/>
        <v>691.09999999999934</v>
      </c>
    </row>
    <row r="146" spans="2:7" x14ac:dyDescent="0.3">
      <c r="B146" s="19">
        <v>42352</v>
      </c>
      <c r="C146" s="13" t="s">
        <v>7</v>
      </c>
      <c r="D146" s="2" t="s">
        <v>32</v>
      </c>
      <c r="F146" s="1">
        <v>13.84</v>
      </c>
      <c r="G146" s="1">
        <f t="shared" si="2"/>
        <v>677.25999999999931</v>
      </c>
    </row>
    <row r="147" spans="2:7" x14ac:dyDescent="0.3">
      <c r="B147" s="19">
        <v>42367</v>
      </c>
      <c r="C147" s="13" t="s">
        <v>46</v>
      </c>
      <c r="D147" s="2" t="s">
        <v>32</v>
      </c>
      <c r="F147" s="1">
        <v>20</v>
      </c>
      <c r="G147" s="1">
        <f t="shared" si="2"/>
        <v>657.25999999999931</v>
      </c>
    </row>
    <row r="148" spans="2:7" x14ac:dyDescent="0.3">
      <c r="B148" s="19">
        <v>42367</v>
      </c>
      <c r="C148" s="13" t="s">
        <v>63</v>
      </c>
      <c r="D148" s="2" t="s">
        <v>32</v>
      </c>
      <c r="F148" s="1">
        <v>127.8</v>
      </c>
      <c r="G148" s="1">
        <f t="shared" si="2"/>
        <v>529.45999999999935</v>
      </c>
    </row>
    <row r="149" spans="2:7" x14ac:dyDescent="0.3">
      <c r="B149" s="19">
        <v>42367</v>
      </c>
      <c r="C149" s="13" t="s">
        <v>85</v>
      </c>
      <c r="D149" s="2" t="s">
        <v>32</v>
      </c>
      <c r="F149" s="1">
        <v>38.450000000000003</v>
      </c>
      <c r="G149" s="1">
        <f t="shared" si="2"/>
        <v>491.00999999999937</v>
      </c>
    </row>
    <row r="150" spans="2:7" x14ac:dyDescent="0.3">
      <c r="B150" s="19">
        <v>42367</v>
      </c>
      <c r="C150" s="13" t="s">
        <v>42</v>
      </c>
      <c r="D150" s="2" t="s">
        <v>32</v>
      </c>
      <c r="F150" s="1">
        <v>143.16999999999999</v>
      </c>
      <c r="G150" s="1">
        <f t="shared" si="2"/>
        <v>347.83999999999935</v>
      </c>
    </row>
    <row r="151" spans="2:7" x14ac:dyDescent="0.3">
      <c r="B151" s="19">
        <v>42367</v>
      </c>
      <c r="C151" s="13" t="s">
        <v>43</v>
      </c>
      <c r="D151" s="2" t="s">
        <v>32</v>
      </c>
      <c r="F151" s="1">
        <v>93.04</v>
      </c>
      <c r="G151" s="1">
        <f t="shared" si="2"/>
        <v>254.79999999999933</v>
      </c>
    </row>
    <row r="152" spans="2:7" x14ac:dyDescent="0.3">
      <c r="B152" s="19">
        <v>42367</v>
      </c>
      <c r="C152" s="13" t="s">
        <v>44</v>
      </c>
      <c r="D152" s="2" t="s">
        <v>32</v>
      </c>
      <c r="F152" s="1">
        <v>32.020000000000003</v>
      </c>
      <c r="G152" s="1">
        <f t="shared" si="2"/>
        <v>222.77999999999932</v>
      </c>
    </row>
    <row r="153" spans="2:7" x14ac:dyDescent="0.3">
      <c r="B153" s="19">
        <v>42366</v>
      </c>
      <c r="C153" s="13" t="s">
        <v>4</v>
      </c>
      <c r="D153" s="2" t="s">
        <v>32</v>
      </c>
      <c r="E153" s="1">
        <v>441.89</v>
      </c>
      <c r="G153" s="1">
        <f t="shared" si="2"/>
        <v>664.66999999999928</v>
      </c>
    </row>
    <row r="154" spans="2:7" x14ac:dyDescent="0.3">
      <c r="B154" s="19">
        <v>42364</v>
      </c>
      <c r="C154" s="13" t="s">
        <v>156</v>
      </c>
      <c r="D154" s="2" t="s">
        <v>32</v>
      </c>
      <c r="F154" s="1">
        <v>22.94</v>
      </c>
      <c r="G154" s="1">
        <f t="shared" si="2"/>
        <v>641.72999999999922</v>
      </c>
    </row>
    <row r="155" spans="2:7" x14ac:dyDescent="0.3">
      <c r="B155" s="19">
        <v>42364</v>
      </c>
      <c r="C155" s="13" t="s">
        <v>92</v>
      </c>
      <c r="D155" s="2" t="s">
        <v>32</v>
      </c>
      <c r="F155" s="1">
        <v>92.65</v>
      </c>
      <c r="G155" s="1">
        <f t="shared" si="2"/>
        <v>549.07999999999925</v>
      </c>
    </row>
    <row r="156" spans="2:7" x14ac:dyDescent="0.3">
      <c r="B156" s="19">
        <v>42364</v>
      </c>
      <c r="C156" s="13" t="s">
        <v>50</v>
      </c>
      <c r="D156" s="2" t="s">
        <v>32</v>
      </c>
      <c r="F156" s="1">
        <v>0.99</v>
      </c>
      <c r="G156" s="1">
        <f t="shared" si="2"/>
        <v>548.08999999999924</v>
      </c>
    </row>
    <row r="157" spans="2:7" x14ac:dyDescent="0.3">
      <c r="B157" s="19">
        <v>42364</v>
      </c>
      <c r="C157" s="13" t="s">
        <v>149</v>
      </c>
      <c r="D157" s="2" t="s">
        <v>32</v>
      </c>
      <c r="F157" s="1">
        <v>3.88</v>
      </c>
      <c r="G157" s="1">
        <f t="shared" si="2"/>
        <v>544.20999999999924</v>
      </c>
    </row>
    <row r="158" spans="2:7" x14ac:dyDescent="0.3">
      <c r="B158" s="19">
        <v>42364</v>
      </c>
      <c r="C158" s="13" t="s">
        <v>149</v>
      </c>
      <c r="D158" s="2" t="s">
        <v>32</v>
      </c>
      <c r="F158" s="1">
        <v>16.739999999999998</v>
      </c>
      <c r="G158" s="1">
        <f t="shared" si="2"/>
        <v>527.46999999999923</v>
      </c>
    </row>
    <row r="159" spans="2:7" x14ac:dyDescent="0.3">
      <c r="B159" s="19">
        <v>42366</v>
      </c>
      <c r="C159" s="13" t="s">
        <v>37</v>
      </c>
      <c r="D159" s="2" t="s">
        <v>32</v>
      </c>
      <c r="F159" s="1">
        <v>17.7</v>
      </c>
      <c r="G159" s="1">
        <f t="shared" si="2"/>
        <v>509.76999999999924</v>
      </c>
    </row>
    <row r="160" spans="2:7" x14ac:dyDescent="0.3">
      <c r="B160" s="19">
        <v>42366</v>
      </c>
      <c r="C160" s="13" t="s">
        <v>40</v>
      </c>
      <c r="D160" s="2" t="s">
        <v>32</v>
      </c>
      <c r="F160" s="1">
        <v>126.06</v>
      </c>
      <c r="G160" s="1">
        <f t="shared" si="2"/>
        <v>383.70999999999924</v>
      </c>
    </row>
    <row r="161" spans="1:7" x14ac:dyDescent="0.3">
      <c r="A161" s="16">
        <v>318</v>
      </c>
      <c r="B161" s="19">
        <v>42369</v>
      </c>
      <c r="C161" s="13" t="s">
        <v>51</v>
      </c>
      <c r="D161" s="2" t="s">
        <v>32</v>
      </c>
      <c r="F161" s="1">
        <v>550</v>
      </c>
      <c r="G161" s="1">
        <f t="shared" si="2"/>
        <v>-166.29000000000076</v>
      </c>
    </row>
    <row r="162" spans="1:7" x14ac:dyDescent="0.3">
      <c r="B162" s="19">
        <v>42371</v>
      </c>
      <c r="C162" s="13" t="s">
        <v>92</v>
      </c>
      <c r="D162" s="2" t="s">
        <v>32</v>
      </c>
      <c r="E162" s="1">
        <v>59.99</v>
      </c>
      <c r="G162" s="1">
        <f t="shared" si="2"/>
        <v>-106.30000000000075</v>
      </c>
    </row>
    <row r="163" spans="1:7" x14ac:dyDescent="0.3">
      <c r="B163" s="19">
        <v>42371</v>
      </c>
      <c r="C163" s="13" t="s">
        <v>92</v>
      </c>
      <c r="D163" s="2" t="s">
        <v>32</v>
      </c>
      <c r="F163" s="1">
        <v>24.99</v>
      </c>
      <c r="G163" s="1">
        <f t="shared" si="2"/>
        <v>-131.29000000000076</v>
      </c>
    </row>
    <row r="164" spans="1:7" x14ac:dyDescent="0.3">
      <c r="B164" s="19">
        <v>42371</v>
      </c>
      <c r="C164" s="13" t="s">
        <v>155</v>
      </c>
      <c r="D164" s="2" t="s">
        <v>32</v>
      </c>
      <c r="F164" s="1">
        <v>12</v>
      </c>
      <c r="G164" s="1">
        <f t="shared" si="2"/>
        <v>-143.29000000000076</v>
      </c>
    </row>
    <row r="165" spans="1:7" x14ac:dyDescent="0.3">
      <c r="B165" s="19">
        <v>42374</v>
      </c>
      <c r="C165" s="13" t="s">
        <v>148</v>
      </c>
      <c r="D165" s="2" t="s">
        <v>32</v>
      </c>
      <c r="F165" s="1">
        <v>7.99</v>
      </c>
      <c r="G165" s="1">
        <f t="shared" si="2"/>
        <v>-151.28000000000077</v>
      </c>
    </row>
    <row r="166" spans="1:7" x14ac:dyDescent="0.3">
      <c r="B166" s="19">
        <v>42374</v>
      </c>
      <c r="C166" s="13" t="s">
        <v>40</v>
      </c>
      <c r="D166" s="2" t="s">
        <v>32</v>
      </c>
      <c r="F166" s="1">
        <v>18.18</v>
      </c>
      <c r="G166" s="1">
        <f t="shared" si="2"/>
        <v>-169.46000000000078</v>
      </c>
    </row>
    <row r="167" spans="1:7" x14ac:dyDescent="0.3">
      <c r="B167" s="19">
        <v>42374</v>
      </c>
      <c r="C167" s="13" t="s">
        <v>130</v>
      </c>
      <c r="D167" s="2" t="s">
        <v>32</v>
      </c>
      <c r="F167" s="1">
        <v>6.74</v>
      </c>
      <c r="G167" s="1">
        <f t="shared" si="2"/>
        <v>-176.20000000000078</v>
      </c>
    </row>
    <row r="168" spans="1:7" x14ac:dyDescent="0.3">
      <c r="B168" s="19">
        <v>42375</v>
      </c>
      <c r="C168" s="13" t="s">
        <v>4</v>
      </c>
      <c r="D168" s="2" t="s">
        <v>32</v>
      </c>
      <c r="E168" s="1">
        <v>383.33</v>
      </c>
      <c r="G168" s="1">
        <f t="shared" si="2"/>
        <v>207.1299999999992</v>
      </c>
    </row>
    <row r="169" spans="1:7" x14ac:dyDescent="0.3">
      <c r="B169" s="19">
        <v>42377</v>
      </c>
      <c r="C169" s="13" t="s">
        <v>7</v>
      </c>
      <c r="D169" s="2" t="s">
        <v>32</v>
      </c>
      <c r="F169" s="1">
        <v>28.78</v>
      </c>
      <c r="G169" s="1">
        <f t="shared" si="2"/>
        <v>178.3499999999992</v>
      </c>
    </row>
    <row r="170" spans="1:7" x14ac:dyDescent="0.3">
      <c r="B170" s="19">
        <v>42377</v>
      </c>
      <c r="C170" s="13" t="s">
        <v>37</v>
      </c>
      <c r="D170" s="2" t="s">
        <v>32</v>
      </c>
      <c r="F170" s="1">
        <v>17.760000000000002</v>
      </c>
      <c r="G170" s="1">
        <f t="shared" si="2"/>
        <v>160.58999999999921</v>
      </c>
    </row>
    <row r="171" spans="1:7" x14ac:dyDescent="0.3">
      <c r="B171" s="19">
        <v>42378</v>
      </c>
      <c r="C171" s="13" t="s">
        <v>37</v>
      </c>
      <c r="D171" s="2" t="s">
        <v>32</v>
      </c>
      <c r="F171" s="1">
        <v>0.99</v>
      </c>
      <c r="G171" s="1">
        <f t="shared" si="2"/>
        <v>159.5999999999992</v>
      </c>
    </row>
    <row r="172" spans="1:7" x14ac:dyDescent="0.3">
      <c r="B172" s="19">
        <v>42378</v>
      </c>
      <c r="C172" s="13" t="s">
        <v>171</v>
      </c>
      <c r="D172" s="2" t="s">
        <v>32</v>
      </c>
      <c r="F172" s="1">
        <v>6.78</v>
      </c>
      <c r="G172" s="1">
        <f t="shared" si="2"/>
        <v>152.8199999999992</v>
      </c>
    </row>
    <row r="173" spans="1:7" x14ac:dyDescent="0.3">
      <c r="B173" s="19">
        <v>42380</v>
      </c>
      <c r="C173" s="13" t="s">
        <v>4</v>
      </c>
      <c r="D173" s="2" t="s">
        <v>32</v>
      </c>
      <c r="E173" s="1">
        <v>390.62</v>
      </c>
      <c r="G173" s="1">
        <f t="shared" si="2"/>
        <v>543.43999999999915</v>
      </c>
    </row>
    <row r="174" spans="1:7" x14ac:dyDescent="0.3">
      <c r="B174" s="19">
        <v>42382</v>
      </c>
      <c r="C174" s="13" t="s">
        <v>7</v>
      </c>
      <c r="D174" s="2" t="s">
        <v>32</v>
      </c>
      <c r="F174" s="1">
        <v>12.7</v>
      </c>
      <c r="G174" s="1">
        <f t="shared" si="2"/>
        <v>530.7399999999991</v>
      </c>
    </row>
    <row r="175" spans="1:7" x14ac:dyDescent="0.3">
      <c r="B175" s="19">
        <v>42375</v>
      </c>
      <c r="C175" s="13" t="s">
        <v>50</v>
      </c>
      <c r="D175" s="2" t="s">
        <v>32</v>
      </c>
      <c r="F175" s="1">
        <v>21.79</v>
      </c>
      <c r="G175" s="1">
        <f t="shared" si="2"/>
        <v>508.94999999999908</v>
      </c>
    </row>
    <row r="176" spans="1:7" x14ac:dyDescent="0.3">
      <c r="B176" s="19">
        <v>42373</v>
      </c>
      <c r="C176" s="13" t="s">
        <v>49</v>
      </c>
      <c r="D176" s="2" t="s">
        <v>32</v>
      </c>
      <c r="F176" s="1">
        <v>5.33</v>
      </c>
      <c r="G176" s="1">
        <f t="shared" si="2"/>
        <v>503.6199999999991</v>
      </c>
    </row>
    <row r="177" spans="2:7" x14ac:dyDescent="0.3">
      <c r="B177" s="19">
        <v>42383</v>
      </c>
      <c r="C177" s="13" t="s">
        <v>69</v>
      </c>
      <c r="D177" s="2" t="s">
        <v>32</v>
      </c>
      <c r="F177" s="1">
        <v>210.21</v>
      </c>
      <c r="G177" s="1">
        <f t="shared" si="2"/>
        <v>293.40999999999906</v>
      </c>
    </row>
    <row r="178" spans="2:7" x14ac:dyDescent="0.3">
      <c r="B178" s="19">
        <v>42383</v>
      </c>
      <c r="C178" s="13" t="s">
        <v>85</v>
      </c>
      <c r="D178" s="2" t="s">
        <v>32</v>
      </c>
      <c r="F178" s="1">
        <v>5</v>
      </c>
      <c r="G178" s="1">
        <f t="shared" si="2"/>
        <v>288.40999999999906</v>
      </c>
    </row>
    <row r="179" spans="2:7" x14ac:dyDescent="0.3">
      <c r="B179" s="19">
        <v>42383</v>
      </c>
      <c r="C179" s="13" t="s">
        <v>46</v>
      </c>
      <c r="D179" s="2" t="s">
        <v>32</v>
      </c>
      <c r="F179" s="1">
        <v>5</v>
      </c>
      <c r="G179" s="1">
        <f t="shared" si="2"/>
        <v>283.40999999999906</v>
      </c>
    </row>
    <row r="180" spans="2:7" x14ac:dyDescent="0.3">
      <c r="B180" s="19">
        <v>42383</v>
      </c>
      <c r="C180" s="13" t="s">
        <v>112</v>
      </c>
      <c r="D180" s="2" t="s">
        <v>32</v>
      </c>
      <c r="F180" s="1">
        <v>9.6199999999999992</v>
      </c>
      <c r="G180" s="1">
        <f t="shared" si="2"/>
        <v>273.78999999999905</v>
      </c>
    </row>
    <row r="181" spans="2:7" x14ac:dyDescent="0.3">
      <c r="B181" s="19">
        <v>42387</v>
      </c>
      <c r="C181" s="13" t="s">
        <v>50</v>
      </c>
      <c r="D181" s="2" t="s">
        <v>32</v>
      </c>
      <c r="F181" s="1">
        <v>18.12</v>
      </c>
      <c r="G181" s="1">
        <f t="shared" si="2"/>
        <v>255.66999999999905</v>
      </c>
    </row>
    <row r="182" spans="2:7" x14ac:dyDescent="0.3">
      <c r="B182" s="19">
        <v>42387</v>
      </c>
      <c r="C182" s="13" t="s">
        <v>21</v>
      </c>
      <c r="D182" s="2" t="s">
        <v>32</v>
      </c>
      <c r="F182" s="1">
        <v>7</v>
      </c>
      <c r="G182" s="1">
        <f t="shared" si="2"/>
        <v>248.66999999999905</v>
      </c>
    </row>
    <row r="183" spans="2:7" x14ac:dyDescent="0.3">
      <c r="B183" s="19">
        <v>42383</v>
      </c>
      <c r="C183" s="13" t="s">
        <v>40</v>
      </c>
      <c r="D183" s="2" t="s">
        <v>32</v>
      </c>
      <c r="F183" s="1">
        <v>21.31</v>
      </c>
      <c r="G183" s="1">
        <f t="shared" si="2"/>
        <v>227.35999999999905</v>
      </c>
    </row>
    <row r="184" spans="2:7" x14ac:dyDescent="0.3">
      <c r="B184" s="19">
        <v>42383</v>
      </c>
      <c r="C184" s="13" t="s">
        <v>49</v>
      </c>
      <c r="D184" s="2" t="s">
        <v>32</v>
      </c>
      <c r="F184" s="1">
        <v>3.7</v>
      </c>
      <c r="G184" s="1">
        <f t="shared" si="2"/>
        <v>223.65999999999906</v>
      </c>
    </row>
    <row r="185" spans="2:7" x14ac:dyDescent="0.3">
      <c r="B185" s="19">
        <v>42384</v>
      </c>
      <c r="C185" s="13" t="s">
        <v>49</v>
      </c>
      <c r="D185" s="2" t="s">
        <v>32</v>
      </c>
      <c r="F185" s="1">
        <v>5.23</v>
      </c>
      <c r="G185" s="1">
        <f t="shared" si="2"/>
        <v>218.42999999999907</v>
      </c>
    </row>
    <row r="186" spans="2:7" x14ac:dyDescent="0.3">
      <c r="B186" s="19">
        <v>42384</v>
      </c>
      <c r="C186" s="13" t="s">
        <v>4</v>
      </c>
      <c r="D186" s="2" t="s">
        <v>32</v>
      </c>
      <c r="E186" s="1">
        <v>357.63</v>
      </c>
      <c r="G186" s="1">
        <f t="shared" si="2"/>
        <v>576.05999999999904</v>
      </c>
    </row>
    <row r="187" spans="2:7" x14ac:dyDescent="0.3">
      <c r="B187" s="19">
        <v>42389</v>
      </c>
      <c r="C187" s="13" t="s">
        <v>7</v>
      </c>
      <c r="D187" s="2" t="s">
        <v>32</v>
      </c>
      <c r="F187" s="1">
        <v>6.76</v>
      </c>
      <c r="G187" s="1">
        <f t="shared" si="2"/>
        <v>569.29999999999905</v>
      </c>
    </row>
    <row r="188" spans="2:7" x14ac:dyDescent="0.3">
      <c r="B188" s="19">
        <v>42392</v>
      </c>
      <c r="C188" s="13" t="s">
        <v>86</v>
      </c>
      <c r="D188" s="2" t="s">
        <v>32</v>
      </c>
      <c r="F188" s="1">
        <v>37.450000000000003</v>
      </c>
      <c r="G188" s="1">
        <f t="shared" si="2"/>
        <v>531.849999999999</v>
      </c>
    </row>
    <row r="189" spans="2:7" x14ac:dyDescent="0.3">
      <c r="B189" s="19">
        <v>42391</v>
      </c>
      <c r="C189" s="13" t="s">
        <v>8</v>
      </c>
      <c r="D189" s="2" t="s">
        <v>32</v>
      </c>
      <c r="F189" s="1">
        <v>3.47</v>
      </c>
      <c r="G189" s="1">
        <f t="shared" si="2"/>
        <v>528.37999999999897</v>
      </c>
    </row>
    <row r="190" spans="2:7" x14ac:dyDescent="0.3">
      <c r="B190" s="19">
        <v>42391</v>
      </c>
      <c r="C190" s="13" t="s">
        <v>7</v>
      </c>
      <c r="D190" s="2" t="s">
        <v>32</v>
      </c>
      <c r="F190" s="1">
        <v>24.63</v>
      </c>
      <c r="G190" s="1">
        <f t="shared" si="2"/>
        <v>503.74999999999898</v>
      </c>
    </row>
    <row r="191" spans="2:7" x14ac:dyDescent="0.3">
      <c r="B191" s="19">
        <v>42391</v>
      </c>
      <c r="C191" s="13" t="s">
        <v>49</v>
      </c>
      <c r="D191" s="2" t="s">
        <v>32</v>
      </c>
      <c r="F191" s="1">
        <v>5.23</v>
      </c>
      <c r="G191" s="1">
        <f t="shared" si="2"/>
        <v>498.51999999999896</v>
      </c>
    </row>
    <row r="192" spans="2:7" x14ac:dyDescent="0.3">
      <c r="B192" s="19">
        <v>42392</v>
      </c>
      <c r="C192" s="13" t="s">
        <v>130</v>
      </c>
      <c r="D192" s="2" t="s">
        <v>32</v>
      </c>
      <c r="F192" s="1">
        <v>6.74</v>
      </c>
      <c r="G192" s="1">
        <f t="shared" si="2"/>
        <v>491.77999999999895</v>
      </c>
    </row>
    <row r="193" spans="2:7" x14ac:dyDescent="0.3">
      <c r="B193" s="19">
        <v>42395</v>
      </c>
      <c r="C193" s="13" t="s">
        <v>4</v>
      </c>
      <c r="D193" s="2" t="s">
        <v>32</v>
      </c>
      <c r="E193" s="1">
        <v>417.5</v>
      </c>
      <c r="G193" s="1">
        <f t="shared" si="2"/>
        <v>909.27999999999895</v>
      </c>
    </row>
    <row r="194" spans="2:7" x14ac:dyDescent="0.3">
      <c r="B194" s="19">
        <v>42395</v>
      </c>
      <c r="C194" s="13" t="s">
        <v>37</v>
      </c>
      <c r="D194" s="2" t="s">
        <v>32</v>
      </c>
      <c r="F194" s="1">
        <v>17.239999999999998</v>
      </c>
      <c r="G194" s="1">
        <f t="shared" si="2"/>
        <v>892.03999999999894</v>
      </c>
    </row>
    <row r="195" spans="2:7" x14ac:dyDescent="0.3">
      <c r="B195" s="19">
        <v>42395</v>
      </c>
      <c r="C195" s="13" t="s">
        <v>36</v>
      </c>
      <c r="D195" s="2" t="s">
        <v>32</v>
      </c>
      <c r="F195" s="1">
        <v>43.2</v>
      </c>
      <c r="G195" s="1">
        <f t="shared" si="2"/>
        <v>848.83999999999889</v>
      </c>
    </row>
    <row r="196" spans="2:7" x14ac:dyDescent="0.3">
      <c r="B196" s="19">
        <v>42395</v>
      </c>
      <c r="C196" s="13" t="s">
        <v>264</v>
      </c>
      <c r="D196" s="2" t="s">
        <v>32</v>
      </c>
      <c r="F196" s="1">
        <v>89</v>
      </c>
      <c r="G196" s="1">
        <f t="shared" si="2"/>
        <v>759.83999999999889</v>
      </c>
    </row>
    <row r="197" spans="2:7" x14ac:dyDescent="0.3">
      <c r="B197" s="19">
        <v>42396</v>
      </c>
      <c r="C197" s="13" t="s">
        <v>150</v>
      </c>
      <c r="D197" s="2" t="s">
        <v>32</v>
      </c>
      <c r="F197" s="1">
        <v>22.62</v>
      </c>
      <c r="G197" s="1">
        <f t="shared" ref="G197:G264" si="3">SUM(G196+E197-F197)</f>
        <v>737.21999999999889</v>
      </c>
    </row>
    <row r="198" spans="2:7" x14ac:dyDescent="0.3">
      <c r="B198" s="19">
        <v>42400</v>
      </c>
      <c r="C198" s="13" t="s">
        <v>40</v>
      </c>
      <c r="D198" s="2" t="s">
        <v>32</v>
      </c>
      <c r="F198" s="1">
        <v>165.52</v>
      </c>
      <c r="G198" s="1">
        <f t="shared" si="3"/>
        <v>571.69999999999891</v>
      </c>
    </row>
    <row r="199" spans="2:7" x14ac:dyDescent="0.3">
      <c r="B199" s="19">
        <v>42400</v>
      </c>
      <c r="C199" s="13" t="s">
        <v>130</v>
      </c>
      <c r="D199" s="2" t="s">
        <v>32</v>
      </c>
      <c r="F199" s="1">
        <v>6.74</v>
      </c>
      <c r="G199" s="1">
        <f t="shared" si="3"/>
        <v>564.9599999999989</v>
      </c>
    </row>
    <row r="200" spans="2:7" x14ac:dyDescent="0.3">
      <c r="B200" s="19">
        <v>42401</v>
      </c>
      <c r="C200" s="13" t="s">
        <v>51</v>
      </c>
      <c r="D200" s="2" t="s">
        <v>32</v>
      </c>
      <c r="F200" s="1">
        <v>550</v>
      </c>
      <c r="G200" s="1">
        <f t="shared" si="3"/>
        <v>14.9599999999989</v>
      </c>
    </row>
    <row r="201" spans="2:7" x14ac:dyDescent="0.3">
      <c r="B201" s="19">
        <v>42402</v>
      </c>
      <c r="C201" s="13" t="s">
        <v>4</v>
      </c>
      <c r="D201" s="2" t="s">
        <v>32</v>
      </c>
      <c r="E201" s="1">
        <v>441.43</v>
      </c>
      <c r="G201" s="1">
        <f t="shared" si="3"/>
        <v>456.38999999999891</v>
      </c>
    </row>
    <row r="202" spans="2:7" x14ac:dyDescent="0.3">
      <c r="B202" s="19">
        <v>42404</v>
      </c>
      <c r="C202" s="13" t="s">
        <v>8</v>
      </c>
      <c r="D202" s="2" t="s">
        <v>32</v>
      </c>
      <c r="F202" s="1">
        <v>7.71</v>
      </c>
      <c r="G202" s="1">
        <f t="shared" si="3"/>
        <v>448.67999999999893</v>
      </c>
    </row>
    <row r="203" spans="2:7" x14ac:dyDescent="0.3">
      <c r="B203" s="19">
        <v>42404</v>
      </c>
      <c r="C203" s="13" t="s">
        <v>7</v>
      </c>
      <c r="D203" s="2" t="s">
        <v>32</v>
      </c>
      <c r="F203" s="1">
        <v>19.77</v>
      </c>
      <c r="G203" s="1">
        <f t="shared" si="3"/>
        <v>428.90999999999894</v>
      </c>
    </row>
    <row r="204" spans="2:7" x14ac:dyDescent="0.3">
      <c r="B204" s="19">
        <v>42408</v>
      </c>
      <c r="C204" s="13" t="s">
        <v>63</v>
      </c>
      <c r="D204" s="2" t="s">
        <v>32</v>
      </c>
      <c r="F204" s="1">
        <v>127.8</v>
      </c>
      <c r="G204" s="1">
        <f t="shared" si="3"/>
        <v>301.10999999999893</v>
      </c>
    </row>
    <row r="205" spans="2:7" x14ac:dyDescent="0.3">
      <c r="B205" s="19">
        <v>42406</v>
      </c>
      <c r="C205" s="13" t="s">
        <v>92</v>
      </c>
      <c r="D205" s="2" t="s">
        <v>32</v>
      </c>
      <c r="F205" s="1">
        <v>32.19</v>
      </c>
      <c r="G205" s="1">
        <f t="shared" si="3"/>
        <v>268.91999999999894</v>
      </c>
    </row>
    <row r="206" spans="2:7" x14ac:dyDescent="0.3">
      <c r="B206" s="19">
        <v>42406</v>
      </c>
      <c r="C206" s="13" t="s">
        <v>50</v>
      </c>
      <c r="D206" s="2" t="s">
        <v>32</v>
      </c>
      <c r="F206" s="1">
        <v>5.37</v>
      </c>
      <c r="G206" s="1">
        <f t="shared" si="3"/>
        <v>263.54999999999893</v>
      </c>
    </row>
    <row r="207" spans="2:7" x14ac:dyDescent="0.3">
      <c r="B207" s="19">
        <v>42403</v>
      </c>
      <c r="C207" s="13" t="s">
        <v>37</v>
      </c>
      <c r="D207" s="2" t="s">
        <v>32</v>
      </c>
      <c r="F207" s="1">
        <v>17.16</v>
      </c>
      <c r="G207" s="1">
        <f t="shared" si="3"/>
        <v>246.38999999999893</v>
      </c>
    </row>
    <row r="208" spans="2:7" x14ac:dyDescent="0.3">
      <c r="B208" s="19">
        <v>42405</v>
      </c>
      <c r="C208" s="13" t="s">
        <v>268</v>
      </c>
      <c r="D208" s="2" t="s">
        <v>32</v>
      </c>
      <c r="F208" s="1">
        <v>37</v>
      </c>
      <c r="G208" s="1">
        <f t="shared" si="3"/>
        <v>209.38999999999893</v>
      </c>
    </row>
    <row r="209" spans="2:7" x14ac:dyDescent="0.3">
      <c r="B209" s="19">
        <v>42401</v>
      </c>
      <c r="C209" s="13" t="s">
        <v>261</v>
      </c>
      <c r="D209" s="2" t="s">
        <v>32</v>
      </c>
      <c r="F209" s="1">
        <v>14.99</v>
      </c>
      <c r="G209" s="1">
        <f t="shared" si="3"/>
        <v>194.39999999999893</v>
      </c>
    </row>
    <row r="210" spans="2:7" x14ac:dyDescent="0.3">
      <c r="B210" s="19">
        <v>42407</v>
      </c>
      <c r="C210" s="13" t="s">
        <v>83</v>
      </c>
      <c r="D210" s="2" t="s">
        <v>32</v>
      </c>
      <c r="F210" s="1">
        <v>40</v>
      </c>
      <c r="G210" s="1">
        <f t="shared" si="3"/>
        <v>154.39999999999893</v>
      </c>
    </row>
    <row r="211" spans="2:7" x14ac:dyDescent="0.3">
      <c r="B211" s="19">
        <v>42403</v>
      </c>
      <c r="C211" s="13" t="s">
        <v>272</v>
      </c>
      <c r="D211" s="2" t="s">
        <v>32</v>
      </c>
      <c r="F211" s="1">
        <v>35</v>
      </c>
      <c r="G211" s="1">
        <f t="shared" si="3"/>
        <v>119.39999999999893</v>
      </c>
    </row>
    <row r="212" spans="2:7" x14ac:dyDescent="0.3">
      <c r="B212" s="19">
        <v>42394</v>
      </c>
      <c r="C212" s="13" t="s">
        <v>43</v>
      </c>
      <c r="D212" s="2" t="s">
        <v>32</v>
      </c>
      <c r="F212" s="1">
        <v>120.42</v>
      </c>
      <c r="G212" s="1">
        <f t="shared" si="3"/>
        <v>-1.020000000001076</v>
      </c>
    </row>
    <row r="213" spans="2:7" x14ac:dyDescent="0.3">
      <c r="B213" s="19">
        <v>42408</v>
      </c>
      <c r="C213" s="13" t="s">
        <v>4</v>
      </c>
      <c r="D213" s="2" t="s">
        <v>32</v>
      </c>
      <c r="E213" s="1">
        <v>440.69</v>
      </c>
      <c r="G213" s="1">
        <f t="shared" si="3"/>
        <v>439.66999999999894</v>
      </c>
    </row>
    <row r="214" spans="2:7" x14ac:dyDescent="0.3">
      <c r="B214" s="19">
        <v>42408</v>
      </c>
      <c r="C214" s="13" t="s">
        <v>8</v>
      </c>
      <c r="D214" s="2" t="s">
        <v>32</v>
      </c>
      <c r="F214" s="1">
        <v>8.7899999999999991</v>
      </c>
      <c r="G214" s="1">
        <f t="shared" si="3"/>
        <v>430.87999999999892</v>
      </c>
    </row>
    <row r="215" spans="2:7" x14ac:dyDescent="0.3">
      <c r="B215" s="19">
        <v>42408</v>
      </c>
      <c r="C215" s="13" t="s">
        <v>83</v>
      </c>
      <c r="D215" s="2" t="s">
        <v>32</v>
      </c>
      <c r="F215" s="1">
        <v>40</v>
      </c>
      <c r="G215" s="1">
        <f t="shared" si="3"/>
        <v>390.87999999999892</v>
      </c>
    </row>
    <row r="216" spans="2:7" x14ac:dyDescent="0.3">
      <c r="B216" s="19">
        <v>42409</v>
      </c>
      <c r="C216" s="13" t="s">
        <v>46</v>
      </c>
      <c r="D216" s="2" t="s">
        <v>32</v>
      </c>
      <c r="F216" s="1">
        <v>10</v>
      </c>
      <c r="G216" s="1">
        <f t="shared" si="3"/>
        <v>380.87999999999892</v>
      </c>
    </row>
    <row r="217" spans="2:7" x14ac:dyDescent="0.3">
      <c r="B217" s="19">
        <v>42409</v>
      </c>
      <c r="C217" s="13" t="s">
        <v>85</v>
      </c>
      <c r="D217" s="2" t="s">
        <v>32</v>
      </c>
      <c r="F217" s="1">
        <v>10</v>
      </c>
      <c r="G217" s="1">
        <f t="shared" si="3"/>
        <v>370.87999999999892</v>
      </c>
    </row>
    <row r="218" spans="2:7" x14ac:dyDescent="0.3">
      <c r="B218" s="19">
        <v>42410</v>
      </c>
      <c r="C218" s="13" t="s">
        <v>49</v>
      </c>
      <c r="F218" s="1">
        <v>8.06</v>
      </c>
      <c r="G218" s="1">
        <f t="shared" si="3"/>
        <v>362.81999999999891</v>
      </c>
    </row>
    <row r="219" spans="2:7" x14ac:dyDescent="0.3">
      <c r="B219" s="19">
        <v>42410</v>
      </c>
      <c r="D219" s="2" t="s">
        <v>32</v>
      </c>
      <c r="F219" s="1">
        <v>5.23</v>
      </c>
      <c r="G219" s="1">
        <f t="shared" si="3"/>
        <v>357.58999999999889</v>
      </c>
    </row>
    <row r="220" spans="2:7" x14ac:dyDescent="0.3">
      <c r="B220" s="19">
        <v>42410</v>
      </c>
      <c r="C220" s="13" t="s">
        <v>8</v>
      </c>
      <c r="F220" s="1">
        <v>5.79</v>
      </c>
      <c r="G220" s="1">
        <f t="shared" si="3"/>
        <v>351.79999999999887</v>
      </c>
    </row>
    <row r="221" spans="2:7" x14ac:dyDescent="0.3">
      <c r="B221" s="19">
        <v>42410</v>
      </c>
      <c r="C221" s="13" t="s">
        <v>130</v>
      </c>
      <c r="D221" s="2" t="s">
        <v>32</v>
      </c>
      <c r="F221" s="1">
        <v>6.74</v>
      </c>
      <c r="G221" s="1">
        <f t="shared" si="3"/>
        <v>345.05999999999887</v>
      </c>
    </row>
    <row r="222" spans="2:7" x14ac:dyDescent="0.3">
      <c r="B222" s="19">
        <v>42410</v>
      </c>
      <c r="C222" s="13" t="s">
        <v>7</v>
      </c>
      <c r="D222" s="2" t="s">
        <v>32</v>
      </c>
      <c r="F222" s="1">
        <v>26.85</v>
      </c>
      <c r="G222" s="1">
        <f t="shared" si="3"/>
        <v>318.20999999999884</v>
      </c>
    </row>
    <row r="223" spans="2:7" x14ac:dyDescent="0.3">
      <c r="B223" s="19">
        <v>42412</v>
      </c>
      <c r="C223" s="13" t="s">
        <v>58</v>
      </c>
      <c r="D223" s="2" t="s">
        <v>32</v>
      </c>
      <c r="F223" s="1">
        <v>148.72</v>
      </c>
      <c r="G223" s="1">
        <f t="shared" si="3"/>
        <v>169.48999999999884</v>
      </c>
    </row>
    <row r="224" spans="2:7" x14ac:dyDescent="0.3">
      <c r="B224" s="19">
        <v>42411</v>
      </c>
      <c r="C224" s="13" t="s">
        <v>37</v>
      </c>
      <c r="D224" s="2" t="s">
        <v>32</v>
      </c>
      <c r="F224" s="1">
        <v>16.16</v>
      </c>
      <c r="G224" s="1">
        <f t="shared" si="3"/>
        <v>153.32999999999885</v>
      </c>
    </row>
    <row r="225" spans="2:7" x14ac:dyDescent="0.3">
      <c r="B225" s="19">
        <v>42415</v>
      </c>
      <c r="C225" s="13" t="s">
        <v>8</v>
      </c>
      <c r="D225" s="2" t="s">
        <v>32</v>
      </c>
      <c r="F225" s="1">
        <v>9.36</v>
      </c>
      <c r="G225" s="1">
        <f t="shared" si="3"/>
        <v>143.96999999999883</v>
      </c>
    </row>
    <row r="226" spans="2:7" x14ac:dyDescent="0.3">
      <c r="B226" s="19">
        <v>42415</v>
      </c>
      <c r="C226" s="13" t="s">
        <v>93</v>
      </c>
      <c r="D226" s="2" t="s">
        <v>32</v>
      </c>
      <c r="F226" s="1">
        <v>93.72</v>
      </c>
      <c r="G226" s="1">
        <f t="shared" si="3"/>
        <v>50.249999999998835</v>
      </c>
    </row>
    <row r="227" spans="2:7" x14ac:dyDescent="0.3">
      <c r="B227" s="19">
        <v>42415</v>
      </c>
      <c r="C227" s="13" t="s">
        <v>93</v>
      </c>
      <c r="D227" s="2" t="s">
        <v>32</v>
      </c>
      <c r="F227" s="1">
        <v>12.5</v>
      </c>
      <c r="G227" s="1">
        <f t="shared" si="3"/>
        <v>37.749999999998835</v>
      </c>
    </row>
    <row r="228" spans="2:7" x14ac:dyDescent="0.3">
      <c r="B228" s="19">
        <v>42415</v>
      </c>
      <c r="C228" s="13" t="s">
        <v>8</v>
      </c>
      <c r="F228" s="1">
        <v>5.79</v>
      </c>
      <c r="G228" s="1">
        <f t="shared" si="3"/>
        <v>31.959999999998836</v>
      </c>
    </row>
    <row r="229" spans="2:7" x14ac:dyDescent="0.3">
      <c r="B229" s="19">
        <v>42415</v>
      </c>
      <c r="C229" s="13" t="s">
        <v>130</v>
      </c>
      <c r="D229" s="2" t="s">
        <v>32</v>
      </c>
      <c r="F229" s="1">
        <v>6.74</v>
      </c>
      <c r="G229" s="1">
        <f t="shared" si="3"/>
        <v>25.219999999998834</v>
      </c>
    </row>
    <row r="230" spans="2:7" x14ac:dyDescent="0.3">
      <c r="B230" s="19">
        <v>42415</v>
      </c>
      <c r="C230" s="13" t="s">
        <v>4</v>
      </c>
      <c r="D230" s="2" t="s">
        <v>32</v>
      </c>
      <c r="E230" s="1">
        <v>420.56</v>
      </c>
      <c r="G230" s="1">
        <f t="shared" si="3"/>
        <v>445.77999999999884</v>
      </c>
    </row>
    <row r="231" spans="2:7" x14ac:dyDescent="0.3">
      <c r="B231" s="19">
        <v>42418</v>
      </c>
      <c r="C231" s="13" t="s">
        <v>69</v>
      </c>
      <c r="D231" s="2" t="s">
        <v>32</v>
      </c>
      <c r="F231" s="1">
        <v>210.21</v>
      </c>
      <c r="G231" s="1">
        <f t="shared" si="3"/>
        <v>235.56999999999883</v>
      </c>
    </row>
    <row r="232" spans="2:7" x14ac:dyDescent="0.3">
      <c r="B232" s="19">
        <v>42419</v>
      </c>
      <c r="C232" s="13" t="s">
        <v>86</v>
      </c>
      <c r="D232" s="2" t="s">
        <v>32</v>
      </c>
      <c r="F232" s="1">
        <v>31.71</v>
      </c>
      <c r="G232" s="1">
        <f t="shared" si="3"/>
        <v>203.85999999999882</v>
      </c>
    </row>
    <row r="233" spans="2:7" x14ac:dyDescent="0.3">
      <c r="B233" s="19">
        <v>42419</v>
      </c>
      <c r="C233" s="13" t="s">
        <v>42</v>
      </c>
      <c r="D233" s="2" t="s">
        <v>32</v>
      </c>
      <c r="F233" s="1">
        <v>66.91</v>
      </c>
      <c r="G233" s="1">
        <f t="shared" si="3"/>
        <v>136.94999999999882</v>
      </c>
    </row>
    <row r="234" spans="2:7" x14ac:dyDescent="0.3">
      <c r="B234" s="19">
        <v>42419</v>
      </c>
      <c r="C234" s="13" t="s">
        <v>52</v>
      </c>
      <c r="D234" s="2" t="s">
        <v>32</v>
      </c>
      <c r="F234" s="1">
        <v>14.78</v>
      </c>
      <c r="G234" s="1">
        <f t="shared" si="3"/>
        <v>122.16999999999882</v>
      </c>
    </row>
    <row r="235" spans="2:7" x14ac:dyDescent="0.3">
      <c r="B235" s="19">
        <v>42417</v>
      </c>
      <c r="C235" s="13" t="s">
        <v>8</v>
      </c>
      <c r="D235" s="2" t="s">
        <v>32</v>
      </c>
      <c r="F235" s="1">
        <v>6.31</v>
      </c>
      <c r="G235" s="1">
        <f t="shared" si="3"/>
        <v>115.85999999999882</v>
      </c>
    </row>
    <row r="236" spans="2:7" x14ac:dyDescent="0.3">
      <c r="B236" s="19">
        <v>42412</v>
      </c>
      <c r="C236" s="13" t="s">
        <v>8</v>
      </c>
      <c r="D236" s="2" t="s">
        <v>32</v>
      </c>
      <c r="F236" s="1">
        <v>6.31</v>
      </c>
      <c r="G236" s="1">
        <f t="shared" si="3"/>
        <v>109.54999999999882</v>
      </c>
    </row>
    <row r="237" spans="2:7" x14ac:dyDescent="0.3">
      <c r="B237" s="19">
        <v>42422</v>
      </c>
      <c r="C237" s="13" t="s">
        <v>4</v>
      </c>
      <c r="D237" s="2" t="s">
        <v>32</v>
      </c>
      <c r="E237" s="1">
        <v>414.95</v>
      </c>
      <c r="G237" s="1">
        <f t="shared" si="3"/>
        <v>524.49999999999886</v>
      </c>
    </row>
    <row r="238" spans="2:7" x14ac:dyDescent="0.3">
      <c r="B238" s="19">
        <v>42425</v>
      </c>
      <c r="C238" s="13" t="s">
        <v>58</v>
      </c>
      <c r="D238" s="2" t="s">
        <v>32</v>
      </c>
      <c r="F238" s="1">
        <v>148.72</v>
      </c>
      <c r="G238" s="1">
        <f t="shared" si="3"/>
        <v>375.77999999999884</v>
      </c>
    </row>
    <row r="239" spans="2:7" x14ac:dyDescent="0.3">
      <c r="B239" s="19">
        <v>42425</v>
      </c>
      <c r="C239" s="13" t="s">
        <v>43</v>
      </c>
      <c r="D239" s="2" t="s">
        <v>32</v>
      </c>
      <c r="F239" s="1">
        <v>124.48</v>
      </c>
      <c r="G239" s="1">
        <f t="shared" si="3"/>
        <v>251.29999999999882</v>
      </c>
    </row>
    <row r="240" spans="2:7" x14ac:dyDescent="0.3">
      <c r="B240" s="19">
        <v>42425</v>
      </c>
      <c r="C240" s="13" t="s">
        <v>54</v>
      </c>
      <c r="D240" s="2" t="s">
        <v>32</v>
      </c>
      <c r="F240" s="1">
        <v>50</v>
      </c>
      <c r="G240" s="1">
        <f t="shared" si="3"/>
        <v>201.29999999999882</v>
      </c>
    </row>
    <row r="241" spans="2:7" x14ac:dyDescent="0.3">
      <c r="B241" s="19" t="s">
        <v>309</v>
      </c>
      <c r="C241" s="13" t="s">
        <v>51</v>
      </c>
      <c r="D241" s="2" t="s">
        <v>32</v>
      </c>
      <c r="F241" s="1">
        <v>550</v>
      </c>
      <c r="G241" s="1">
        <f t="shared" si="3"/>
        <v>-348.70000000000118</v>
      </c>
    </row>
    <row r="242" spans="2:7" x14ac:dyDescent="0.3">
      <c r="B242" s="19">
        <v>42431</v>
      </c>
      <c r="C242" s="13" t="s">
        <v>4</v>
      </c>
      <c r="D242" s="2" t="s">
        <v>32</v>
      </c>
      <c r="E242" s="1">
        <v>279.58999999999997</v>
      </c>
      <c r="G242" s="1">
        <f t="shared" si="3"/>
        <v>-69.110000000001207</v>
      </c>
    </row>
    <row r="243" spans="2:7" x14ac:dyDescent="0.3">
      <c r="B243" s="19">
        <v>42431</v>
      </c>
      <c r="C243" s="13" t="s">
        <v>50</v>
      </c>
      <c r="D243" s="2" t="s">
        <v>32</v>
      </c>
      <c r="F243" s="1">
        <v>16.100000000000001</v>
      </c>
      <c r="G243" s="1">
        <f t="shared" si="3"/>
        <v>-85.210000000001202</v>
      </c>
    </row>
    <row r="244" spans="2:7" x14ac:dyDescent="0.3">
      <c r="B244" s="19">
        <v>42435</v>
      </c>
      <c r="C244" s="13" t="s">
        <v>149</v>
      </c>
      <c r="D244" s="2" t="s">
        <v>32</v>
      </c>
      <c r="F244" s="1">
        <v>14.49</v>
      </c>
      <c r="G244" s="1">
        <f t="shared" si="3"/>
        <v>-99.700000000001197</v>
      </c>
    </row>
    <row r="245" spans="2:7" x14ac:dyDescent="0.3">
      <c r="B245" s="19">
        <v>42437</v>
      </c>
      <c r="C245" s="13" t="s">
        <v>4</v>
      </c>
      <c r="D245" s="2" t="s">
        <v>32</v>
      </c>
      <c r="E245" s="1">
        <v>453</v>
      </c>
      <c r="G245" s="1">
        <f t="shared" si="3"/>
        <v>353.29999999999882</v>
      </c>
    </row>
    <row r="246" spans="2:7" x14ac:dyDescent="0.3">
      <c r="B246" s="19">
        <v>42441</v>
      </c>
      <c r="C246" s="13" t="s">
        <v>106</v>
      </c>
      <c r="D246" s="2" t="s">
        <v>32</v>
      </c>
      <c r="F246" s="1">
        <v>55.2</v>
      </c>
      <c r="G246" s="1">
        <f t="shared" si="3"/>
        <v>298.09999999999883</v>
      </c>
    </row>
    <row r="247" spans="2:7" x14ac:dyDescent="0.3">
      <c r="B247" s="19">
        <v>42438</v>
      </c>
      <c r="C247" s="13" t="s">
        <v>329</v>
      </c>
      <c r="D247" s="2" t="s">
        <v>32</v>
      </c>
      <c r="F247" s="1">
        <v>15.39</v>
      </c>
      <c r="G247" s="1">
        <f t="shared" si="3"/>
        <v>282.70999999999884</v>
      </c>
    </row>
    <row r="248" spans="2:7" x14ac:dyDescent="0.3">
      <c r="B248" s="19">
        <v>42443</v>
      </c>
      <c r="C248" s="13" t="s">
        <v>4</v>
      </c>
      <c r="D248" s="2" t="s">
        <v>32</v>
      </c>
      <c r="E248" s="1">
        <v>320.66000000000003</v>
      </c>
      <c r="G248" s="1">
        <f t="shared" si="3"/>
        <v>603.36999999999887</v>
      </c>
    </row>
    <row r="249" spans="2:7" x14ac:dyDescent="0.3">
      <c r="B249" s="19">
        <v>42446</v>
      </c>
      <c r="C249" s="13" t="s">
        <v>46</v>
      </c>
      <c r="D249" s="2" t="s">
        <v>32</v>
      </c>
      <c r="F249" s="1">
        <v>5</v>
      </c>
      <c r="G249" s="1">
        <f t="shared" si="3"/>
        <v>598.36999999999887</v>
      </c>
    </row>
    <row r="250" spans="2:7" x14ac:dyDescent="0.3">
      <c r="B250" s="19">
        <v>42446</v>
      </c>
      <c r="C250" s="13" t="s">
        <v>63</v>
      </c>
      <c r="D250" s="2" t="s">
        <v>32</v>
      </c>
      <c r="F250" s="1">
        <v>127.8</v>
      </c>
      <c r="G250" s="1">
        <f t="shared" si="3"/>
        <v>470.56999999999886</v>
      </c>
    </row>
    <row r="251" spans="2:7" x14ac:dyDescent="0.3">
      <c r="B251" s="19">
        <v>42446</v>
      </c>
      <c r="C251" s="13" t="s">
        <v>69</v>
      </c>
      <c r="D251" s="2" t="s">
        <v>32</v>
      </c>
      <c r="F251" s="1">
        <v>210.21</v>
      </c>
      <c r="G251" s="1">
        <f t="shared" si="3"/>
        <v>260.35999999999888</v>
      </c>
    </row>
    <row r="252" spans="2:7" x14ac:dyDescent="0.3">
      <c r="B252" s="19">
        <v>42446</v>
      </c>
      <c r="C252" s="13" t="s">
        <v>332</v>
      </c>
      <c r="D252" s="2" t="s">
        <v>32</v>
      </c>
      <c r="F252" s="1">
        <v>22.87</v>
      </c>
      <c r="G252" s="1">
        <f t="shared" si="3"/>
        <v>237.48999999999887</v>
      </c>
    </row>
    <row r="253" spans="2:7" x14ac:dyDescent="0.3">
      <c r="B253" s="19">
        <v>42446</v>
      </c>
      <c r="C253" s="13" t="s">
        <v>84</v>
      </c>
      <c r="D253" s="2" t="s">
        <v>32</v>
      </c>
      <c r="F253" s="1">
        <v>15.99</v>
      </c>
      <c r="G253" s="1">
        <f t="shared" si="3"/>
        <v>221.49999999999886</v>
      </c>
    </row>
    <row r="254" spans="2:7" x14ac:dyDescent="0.3">
      <c r="B254" s="19">
        <v>42445</v>
      </c>
      <c r="C254" s="13" t="s">
        <v>93</v>
      </c>
      <c r="D254" s="2" t="s">
        <v>32</v>
      </c>
      <c r="F254" s="1">
        <v>35.03</v>
      </c>
      <c r="G254" s="1">
        <f t="shared" si="3"/>
        <v>186.46999999999886</v>
      </c>
    </row>
    <row r="255" spans="2:7" x14ac:dyDescent="0.3">
      <c r="B255" s="19">
        <v>42448</v>
      </c>
      <c r="C255" s="13" t="s">
        <v>93</v>
      </c>
      <c r="D255" s="2" t="s">
        <v>32</v>
      </c>
      <c r="F255" s="1">
        <v>41.9</v>
      </c>
      <c r="G255" s="1">
        <f t="shared" si="3"/>
        <v>144.56999999999886</v>
      </c>
    </row>
    <row r="256" spans="2:7" x14ac:dyDescent="0.3">
      <c r="B256" s="19">
        <v>42450</v>
      </c>
      <c r="C256" s="13" t="s">
        <v>93</v>
      </c>
      <c r="D256" s="2" t="s">
        <v>32</v>
      </c>
      <c r="F256" s="1">
        <v>16.97</v>
      </c>
      <c r="G256" s="1">
        <f t="shared" si="3"/>
        <v>127.59999999999886</v>
      </c>
    </row>
    <row r="257" spans="2:7" x14ac:dyDescent="0.3">
      <c r="B257" s="19">
        <v>42450</v>
      </c>
      <c r="C257" s="13" t="s">
        <v>152</v>
      </c>
      <c r="D257" s="2" t="s">
        <v>32</v>
      </c>
      <c r="F257" s="1">
        <v>30.82</v>
      </c>
      <c r="G257" s="1">
        <f t="shared" si="3"/>
        <v>96.779999999998864</v>
      </c>
    </row>
    <row r="258" spans="2:7" x14ac:dyDescent="0.3">
      <c r="B258" s="19">
        <v>42451</v>
      </c>
      <c r="C258" s="13" t="s">
        <v>332</v>
      </c>
      <c r="D258" s="2" t="s">
        <v>32</v>
      </c>
      <c r="F258" s="1">
        <v>12.88</v>
      </c>
      <c r="G258" s="1">
        <f t="shared" si="3"/>
        <v>83.899999999998869</v>
      </c>
    </row>
    <row r="259" spans="2:7" x14ac:dyDescent="0.3">
      <c r="B259" s="19">
        <v>42452</v>
      </c>
      <c r="C259" s="13" t="s">
        <v>49</v>
      </c>
      <c r="D259" s="2" t="s">
        <v>32</v>
      </c>
      <c r="F259" s="1">
        <v>8.93</v>
      </c>
      <c r="G259" s="1">
        <f t="shared" si="3"/>
        <v>74.969999999998862</v>
      </c>
    </row>
    <row r="260" spans="2:7" x14ac:dyDescent="0.3">
      <c r="B260" s="19">
        <v>42452</v>
      </c>
      <c r="C260" s="13" t="s">
        <v>49</v>
      </c>
      <c r="D260" s="2" t="s">
        <v>32</v>
      </c>
      <c r="F260" s="1">
        <v>4.8899999999999997</v>
      </c>
      <c r="G260" s="1">
        <f t="shared" si="3"/>
        <v>70.079999999998861</v>
      </c>
    </row>
    <row r="261" spans="2:7" x14ac:dyDescent="0.3">
      <c r="B261" s="19">
        <v>42452</v>
      </c>
      <c r="C261" s="13" t="s">
        <v>4</v>
      </c>
      <c r="D261" s="2" t="s">
        <v>32</v>
      </c>
      <c r="E261" s="1">
        <v>414.65</v>
      </c>
      <c r="G261" s="1">
        <f t="shared" si="3"/>
        <v>484.72999999999882</v>
      </c>
    </row>
    <row r="262" spans="2:7" x14ac:dyDescent="0.3">
      <c r="B262" s="19">
        <v>42451</v>
      </c>
      <c r="C262" s="13" t="s">
        <v>302</v>
      </c>
      <c r="D262" s="2" t="s">
        <v>32</v>
      </c>
      <c r="F262" s="1">
        <v>13.24</v>
      </c>
      <c r="G262" s="1">
        <f t="shared" si="3"/>
        <v>471.48999999999882</v>
      </c>
    </row>
    <row r="263" spans="2:7" x14ac:dyDescent="0.3">
      <c r="B263" s="19">
        <v>42450</v>
      </c>
      <c r="C263" s="13" t="s">
        <v>80</v>
      </c>
      <c r="D263" s="2" t="s">
        <v>32</v>
      </c>
      <c r="F263" s="1">
        <v>27.65</v>
      </c>
      <c r="G263" s="1">
        <f t="shared" si="3"/>
        <v>443.83999999999884</v>
      </c>
    </row>
    <row r="264" spans="2:7" x14ac:dyDescent="0.3">
      <c r="B264" s="19">
        <v>42455</v>
      </c>
      <c r="C264" s="13" t="s">
        <v>93</v>
      </c>
      <c r="D264" s="2" t="s">
        <v>32</v>
      </c>
      <c r="F264" s="1">
        <v>72.48</v>
      </c>
      <c r="G264" s="1">
        <f t="shared" si="3"/>
        <v>371.35999999999882</v>
      </c>
    </row>
    <row r="265" spans="2:7" x14ac:dyDescent="0.3">
      <c r="B265" s="19">
        <v>42455</v>
      </c>
      <c r="C265" s="13" t="s">
        <v>343</v>
      </c>
      <c r="D265" s="2" t="s">
        <v>32</v>
      </c>
      <c r="F265" s="1">
        <v>32.43</v>
      </c>
      <c r="G265" s="1">
        <f>SUM(G264+E265-F265)</f>
        <v>338.92999999999881</v>
      </c>
    </row>
    <row r="266" spans="2:7" x14ac:dyDescent="0.3">
      <c r="B266" s="19">
        <v>42455</v>
      </c>
      <c r="C266" s="13" t="s">
        <v>344</v>
      </c>
      <c r="D266" s="2" t="s">
        <v>32</v>
      </c>
      <c r="F266" s="1">
        <v>17.98</v>
      </c>
      <c r="G266" s="1">
        <f>SUM(G265+E266-F266)</f>
        <v>320.94999999999879</v>
      </c>
    </row>
    <row r="267" spans="2:7" x14ac:dyDescent="0.3">
      <c r="B267" s="19">
        <v>42455</v>
      </c>
      <c r="C267" s="13" t="s">
        <v>93</v>
      </c>
      <c r="D267" s="2" t="s">
        <v>32</v>
      </c>
      <c r="F267" s="1">
        <v>28.76</v>
      </c>
      <c r="G267" s="1">
        <f>SUM(G266+E267-F267)</f>
        <v>292.1899999999988</v>
      </c>
    </row>
    <row r="268" spans="2:7" x14ac:dyDescent="0.3">
      <c r="B268" s="19">
        <v>42458</v>
      </c>
      <c r="C268" s="13" t="s">
        <v>342</v>
      </c>
      <c r="D268" s="2" t="s">
        <v>32</v>
      </c>
      <c r="F268" s="1">
        <v>5.55</v>
      </c>
      <c r="G268" s="1">
        <f>SUM(G267+E268-F268)</f>
        <v>286.63999999999879</v>
      </c>
    </row>
    <row r="269" spans="2:7" x14ac:dyDescent="0.3">
      <c r="B269" s="19">
        <v>42457</v>
      </c>
      <c r="C269" s="13" t="s">
        <v>130</v>
      </c>
      <c r="D269" s="2" t="s">
        <v>32</v>
      </c>
      <c r="F269" s="1">
        <v>2.5099999999999998</v>
      </c>
      <c r="G269" s="1">
        <f>SUM(G268+E269-F269)</f>
        <v>284.1299999999988</v>
      </c>
    </row>
    <row r="270" spans="2:7" x14ac:dyDescent="0.3">
      <c r="B270" s="19">
        <v>42457</v>
      </c>
      <c r="C270" s="13" t="s">
        <v>342</v>
      </c>
      <c r="D270" s="2" t="s">
        <v>32</v>
      </c>
      <c r="F270" s="1">
        <v>7.72</v>
      </c>
      <c r="G270" s="1">
        <f t="shared" ref="G270:G333" si="4">SUM(G269+E270-F270)</f>
        <v>276.40999999999877</v>
      </c>
    </row>
    <row r="271" spans="2:7" x14ac:dyDescent="0.3">
      <c r="B271" s="19">
        <v>42458</v>
      </c>
      <c r="C271" s="13" t="s">
        <v>4</v>
      </c>
      <c r="D271" s="2" t="s">
        <v>32</v>
      </c>
      <c r="E271" s="1">
        <v>333.21</v>
      </c>
      <c r="G271" s="1">
        <f t="shared" si="4"/>
        <v>609.61999999999875</v>
      </c>
    </row>
    <row r="272" spans="2:7" x14ac:dyDescent="0.3">
      <c r="B272" s="19">
        <v>42458</v>
      </c>
      <c r="C272" s="13" t="s">
        <v>42</v>
      </c>
      <c r="F272" s="1">
        <v>70</v>
      </c>
      <c r="G272" s="1">
        <f t="shared" si="4"/>
        <v>539.61999999999875</v>
      </c>
    </row>
    <row r="273" spans="2:7" x14ac:dyDescent="0.3">
      <c r="B273" s="19">
        <v>42458</v>
      </c>
      <c r="C273" s="13" t="s">
        <v>58</v>
      </c>
      <c r="D273" s="2" t="s">
        <v>32</v>
      </c>
      <c r="F273" s="1">
        <v>100.82</v>
      </c>
      <c r="G273" s="1">
        <f t="shared" si="4"/>
        <v>438.79999999999876</v>
      </c>
    </row>
    <row r="274" spans="2:7" x14ac:dyDescent="0.3">
      <c r="B274" s="19">
        <v>42459</v>
      </c>
      <c r="C274" s="13" t="s">
        <v>49</v>
      </c>
      <c r="D274" s="2" t="s">
        <v>32</v>
      </c>
      <c r="F274" s="1">
        <v>5.44</v>
      </c>
      <c r="G274" s="1">
        <f t="shared" si="4"/>
        <v>433.35999999999876</v>
      </c>
    </row>
    <row r="275" spans="2:7" x14ac:dyDescent="0.3">
      <c r="B275" s="19">
        <v>42459</v>
      </c>
      <c r="C275" s="13" t="s">
        <v>152</v>
      </c>
      <c r="D275" s="2" t="s">
        <v>32</v>
      </c>
      <c r="F275" s="1">
        <v>18.47</v>
      </c>
      <c r="G275" s="1">
        <f t="shared" si="4"/>
        <v>414.88999999999874</v>
      </c>
    </row>
    <row r="276" spans="2:7" x14ac:dyDescent="0.3">
      <c r="B276" s="19">
        <v>42460</v>
      </c>
      <c r="C276" s="13" t="s">
        <v>302</v>
      </c>
      <c r="D276" s="2" t="s">
        <v>32</v>
      </c>
      <c r="F276" s="1">
        <v>5.73</v>
      </c>
      <c r="G276" s="1">
        <f t="shared" si="4"/>
        <v>409.15999999999872</v>
      </c>
    </row>
    <row r="277" spans="2:7" x14ac:dyDescent="0.3">
      <c r="B277" s="19">
        <v>42462</v>
      </c>
      <c r="C277" s="13" t="s">
        <v>156</v>
      </c>
      <c r="D277" s="2" t="s">
        <v>32</v>
      </c>
      <c r="F277" s="1">
        <v>24.88</v>
      </c>
      <c r="G277" s="1">
        <f t="shared" si="4"/>
        <v>384.27999999999872</v>
      </c>
    </row>
    <row r="278" spans="2:7" x14ac:dyDescent="0.3">
      <c r="B278" s="19">
        <v>42463</v>
      </c>
      <c r="C278" s="13" t="s">
        <v>4</v>
      </c>
      <c r="D278" s="2" t="s">
        <v>32</v>
      </c>
      <c r="E278" s="1">
        <v>398.39</v>
      </c>
      <c r="G278" s="1">
        <f t="shared" si="4"/>
        <v>782.66999999999871</v>
      </c>
    </row>
    <row r="279" spans="2:7" x14ac:dyDescent="0.3">
      <c r="B279" s="19">
        <v>42462</v>
      </c>
      <c r="C279" s="13" t="s">
        <v>352</v>
      </c>
      <c r="D279" s="2" t="s">
        <v>32</v>
      </c>
      <c r="F279" s="1">
        <v>340</v>
      </c>
      <c r="G279" s="1">
        <f t="shared" si="4"/>
        <v>442.66999999999871</v>
      </c>
    </row>
    <row r="280" spans="2:7" x14ac:dyDescent="0.3">
      <c r="B280" s="19">
        <v>42463</v>
      </c>
      <c r="C280" s="13" t="s">
        <v>8</v>
      </c>
      <c r="D280" s="2" t="s">
        <v>32</v>
      </c>
      <c r="F280" s="1">
        <v>12.72</v>
      </c>
      <c r="G280" s="1">
        <f t="shared" si="4"/>
        <v>429.94999999999868</v>
      </c>
    </row>
    <row r="281" spans="2:7" x14ac:dyDescent="0.3">
      <c r="B281" s="19">
        <v>42464</v>
      </c>
      <c r="C281" s="13" t="s">
        <v>49</v>
      </c>
      <c r="D281" s="2" t="s">
        <v>32</v>
      </c>
      <c r="F281" s="1">
        <v>5.34</v>
      </c>
      <c r="G281" s="1">
        <f t="shared" si="4"/>
        <v>424.60999999999871</v>
      </c>
    </row>
    <row r="282" spans="2:7" x14ac:dyDescent="0.3">
      <c r="B282" s="19">
        <v>42464</v>
      </c>
      <c r="C282" s="13" t="s">
        <v>49</v>
      </c>
      <c r="D282" s="2" t="s">
        <v>32</v>
      </c>
      <c r="F282" s="1">
        <v>9.0399999999999991</v>
      </c>
      <c r="G282" s="1">
        <f t="shared" si="4"/>
        <v>415.56999999999869</v>
      </c>
    </row>
    <row r="283" spans="2:7" x14ac:dyDescent="0.3">
      <c r="B283" s="19">
        <v>42465</v>
      </c>
      <c r="C283" s="13" t="s">
        <v>84</v>
      </c>
      <c r="D283" s="2" t="s">
        <v>32</v>
      </c>
      <c r="F283" s="1">
        <v>18.440000000000001</v>
      </c>
      <c r="G283" s="1">
        <f t="shared" si="4"/>
        <v>397.12999999999869</v>
      </c>
    </row>
    <row r="284" spans="2:7" x14ac:dyDescent="0.3">
      <c r="B284" s="19">
        <v>42464</v>
      </c>
      <c r="C284" s="13" t="s">
        <v>332</v>
      </c>
      <c r="D284" s="2" t="s">
        <v>32</v>
      </c>
      <c r="F284" s="1">
        <v>8.3800000000000008</v>
      </c>
      <c r="G284" s="1">
        <f t="shared" si="4"/>
        <v>388.74999999999869</v>
      </c>
    </row>
    <row r="285" spans="2:7" x14ac:dyDescent="0.3">
      <c r="B285" s="19">
        <v>42466</v>
      </c>
      <c r="C285" s="13" t="s">
        <v>332</v>
      </c>
      <c r="D285" s="2" t="s">
        <v>32</v>
      </c>
      <c r="E285" s="13"/>
      <c r="F285" s="13">
        <v>19.48</v>
      </c>
      <c r="G285" s="1">
        <f t="shared" si="4"/>
        <v>369.26999999999867</v>
      </c>
    </row>
    <row r="286" spans="2:7" x14ac:dyDescent="0.3">
      <c r="B286" s="19">
        <v>42467</v>
      </c>
      <c r="C286" s="13" t="s">
        <v>302</v>
      </c>
      <c r="D286" s="2" t="s">
        <v>32</v>
      </c>
      <c r="F286" s="1">
        <v>10.98</v>
      </c>
      <c r="G286" s="1">
        <f t="shared" si="4"/>
        <v>358.28999999999866</v>
      </c>
    </row>
    <row r="287" spans="2:7" x14ac:dyDescent="0.3">
      <c r="B287" s="19">
        <v>42469</v>
      </c>
      <c r="C287" s="13" t="s">
        <v>353</v>
      </c>
      <c r="D287" s="2" t="s">
        <v>32</v>
      </c>
      <c r="F287" s="1">
        <v>40.549999999999997</v>
      </c>
      <c r="G287" s="1">
        <f t="shared" si="4"/>
        <v>317.73999999999864</v>
      </c>
    </row>
    <row r="288" spans="2:7" x14ac:dyDescent="0.3">
      <c r="B288" s="19">
        <v>42469</v>
      </c>
      <c r="C288" s="13" t="s">
        <v>344</v>
      </c>
      <c r="D288" s="2" t="s">
        <v>32</v>
      </c>
      <c r="F288" s="1">
        <v>32.93</v>
      </c>
      <c r="G288" s="1">
        <f t="shared" si="4"/>
        <v>284.80999999999864</v>
      </c>
    </row>
    <row r="289" spans="2:7" x14ac:dyDescent="0.3">
      <c r="B289" s="19">
        <v>42469</v>
      </c>
      <c r="C289" s="13" t="s">
        <v>4</v>
      </c>
      <c r="D289" s="2" t="s">
        <v>32</v>
      </c>
      <c r="E289" s="1">
        <v>332.07</v>
      </c>
      <c r="G289" s="1">
        <f t="shared" si="4"/>
        <v>616.87999999999863</v>
      </c>
    </row>
    <row r="290" spans="2:7" x14ac:dyDescent="0.3">
      <c r="B290" s="19">
        <v>42470</v>
      </c>
      <c r="C290" s="13" t="s">
        <v>43</v>
      </c>
      <c r="D290" s="2" t="s">
        <v>32</v>
      </c>
      <c r="F290" s="1">
        <v>212.84</v>
      </c>
      <c r="G290" s="1">
        <f t="shared" si="4"/>
        <v>404.0399999999986</v>
      </c>
    </row>
    <row r="291" spans="2:7" x14ac:dyDescent="0.3">
      <c r="B291" s="19">
        <v>42470</v>
      </c>
      <c r="C291" s="13" t="s">
        <v>69</v>
      </c>
      <c r="D291" s="2" t="s">
        <v>32</v>
      </c>
      <c r="F291" s="1">
        <v>210.21</v>
      </c>
      <c r="G291" s="1">
        <f t="shared" si="4"/>
        <v>193.82999999999859</v>
      </c>
    </row>
    <row r="292" spans="2:7" x14ac:dyDescent="0.3">
      <c r="B292" s="19">
        <v>42470</v>
      </c>
      <c r="C292" s="13" t="s">
        <v>63</v>
      </c>
      <c r="D292" s="2" t="s">
        <v>32</v>
      </c>
      <c r="F292" s="1">
        <v>127.8</v>
      </c>
      <c r="G292" s="1">
        <f t="shared" si="4"/>
        <v>66.029999999998594</v>
      </c>
    </row>
    <row r="293" spans="2:7" x14ac:dyDescent="0.3">
      <c r="B293" s="19">
        <v>42470</v>
      </c>
      <c r="C293" s="13" t="s">
        <v>56</v>
      </c>
      <c r="D293" s="2" t="s">
        <v>32</v>
      </c>
      <c r="F293" s="1">
        <v>19.98</v>
      </c>
      <c r="G293" s="1">
        <f t="shared" si="4"/>
        <v>46.04999999999859</v>
      </c>
    </row>
    <row r="294" spans="2:7" x14ac:dyDescent="0.3">
      <c r="B294" s="19">
        <v>42471</v>
      </c>
      <c r="C294" s="13" t="s">
        <v>302</v>
      </c>
      <c r="D294" s="2" t="s">
        <v>32</v>
      </c>
      <c r="F294" s="1">
        <v>5.31</v>
      </c>
      <c r="G294" s="1">
        <f t="shared" si="4"/>
        <v>40.739999999998588</v>
      </c>
    </row>
    <row r="295" spans="2:7" x14ac:dyDescent="0.3">
      <c r="B295" s="19">
        <v>42472</v>
      </c>
      <c r="C295" s="13" t="s">
        <v>42</v>
      </c>
      <c r="D295" s="2" t="s">
        <v>32</v>
      </c>
      <c r="F295" s="1">
        <v>70</v>
      </c>
      <c r="G295" s="1">
        <f t="shared" si="4"/>
        <v>-29.260000000001412</v>
      </c>
    </row>
    <row r="296" spans="2:7" x14ac:dyDescent="0.3">
      <c r="B296" s="19">
        <v>42473</v>
      </c>
      <c r="C296" s="13" t="s">
        <v>302</v>
      </c>
      <c r="D296" s="2" t="s">
        <v>32</v>
      </c>
      <c r="F296" s="1">
        <v>6.39</v>
      </c>
      <c r="G296" s="1">
        <f t="shared" si="4"/>
        <v>-35.650000000001413</v>
      </c>
    </row>
    <row r="297" spans="2:7" x14ac:dyDescent="0.3">
      <c r="B297" s="19">
        <v>42474</v>
      </c>
      <c r="C297" s="13" t="s">
        <v>149</v>
      </c>
      <c r="D297" s="2" t="s">
        <v>32</v>
      </c>
      <c r="F297" s="1">
        <v>5.68</v>
      </c>
      <c r="G297" s="1">
        <f t="shared" si="4"/>
        <v>-41.330000000001412</v>
      </c>
    </row>
    <row r="298" spans="2:7" x14ac:dyDescent="0.3">
      <c r="B298" s="19">
        <v>42475</v>
      </c>
      <c r="C298" s="13" t="s">
        <v>149</v>
      </c>
      <c r="D298" s="2" t="s">
        <v>32</v>
      </c>
      <c r="F298" s="1">
        <v>3.2</v>
      </c>
      <c r="G298" s="1">
        <f t="shared" si="4"/>
        <v>-44.530000000001415</v>
      </c>
    </row>
    <row r="299" spans="2:7" x14ac:dyDescent="0.3">
      <c r="B299" s="19">
        <v>42476</v>
      </c>
      <c r="C299" s="13" t="s">
        <v>8</v>
      </c>
      <c r="D299" s="2" t="s">
        <v>32</v>
      </c>
      <c r="F299" s="1">
        <v>13.64</v>
      </c>
      <c r="G299" s="1">
        <f t="shared" si="4"/>
        <v>-58.170000000001416</v>
      </c>
    </row>
    <row r="300" spans="2:7" x14ac:dyDescent="0.3">
      <c r="B300" s="19">
        <v>42476</v>
      </c>
      <c r="C300" s="13" t="s">
        <v>50</v>
      </c>
      <c r="D300" s="2" t="s">
        <v>32</v>
      </c>
      <c r="F300" s="1">
        <v>3.87</v>
      </c>
      <c r="G300" s="1">
        <f t="shared" si="4"/>
        <v>-62.040000000001413</v>
      </c>
    </row>
    <row r="301" spans="2:7" x14ac:dyDescent="0.3">
      <c r="B301" s="19">
        <v>42478</v>
      </c>
      <c r="C301" s="13" t="s">
        <v>149</v>
      </c>
      <c r="D301" s="2" t="s">
        <v>32</v>
      </c>
      <c r="F301" s="1">
        <v>20.85</v>
      </c>
      <c r="G301" s="1">
        <f t="shared" si="4"/>
        <v>-82.890000000001407</v>
      </c>
    </row>
    <row r="302" spans="2:7" x14ac:dyDescent="0.3">
      <c r="B302" s="19">
        <v>42478</v>
      </c>
      <c r="C302" s="13" t="s">
        <v>302</v>
      </c>
      <c r="D302" s="2" t="s">
        <v>32</v>
      </c>
      <c r="F302" s="1">
        <v>4.76</v>
      </c>
      <c r="G302" s="1">
        <f t="shared" si="4"/>
        <v>-87.650000000001413</v>
      </c>
    </row>
    <row r="303" spans="2:7" x14ac:dyDescent="0.3">
      <c r="B303" s="19">
        <v>42481</v>
      </c>
      <c r="C303" s="13" t="s">
        <v>4</v>
      </c>
      <c r="D303" s="2" t="s">
        <v>32</v>
      </c>
      <c r="E303" s="1">
        <v>419.8</v>
      </c>
      <c r="G303" s="1">
        <f t="shared" si="4"/>
        <v>332.14999999999861</v>
      </c>
    </row>
    <row r="304" spans="2:7" x14ac:dyDescent="0.3">
      <c r="B304" s="19">
        <v>42481</v>
      </c>
      <c r="C304" s="13" t="s">
        <v>149</v>
      </c>
      <c r="D304" s="2" t="s">
        <v>32</v>
      </c>
      <c r="F304" s="1">
        <v>4.08</v>
      </c>
      <c r="G304" s="1">
        <f t="shared" si="4"/>
        <v>328.06999999999863</v>
      </c>
    </row>
    <row r="305" spans="1:12" x14ac:dyDescent="0.3">
      <c r="B305" s="19">
        <v>42481</v>
      </c>
      <c r="C305" s="13" t="s">
        <v>302</v>
      </c>
      <c r="D305" s="2" t="s">
        <v>32</v>
      </c>
      <c r="F305" s="1">
        <v>5.84</v>
      </c>
      <c r="G305" s="1">
        <f t="shared" si="4"/>
        <v>322.22999999999865</v>
      </c>
      <c r="J305"/>
      <c r="K305"/>
      <c r="L305"/>
    </row>
    <row r="306" spans="1:12" x14ac:dyDescent="0.3">
      <c r="B306" s="19">
        <v>42481</v>
      </c>
      <c r="C306" s="13" t="s">
        <v>8</v>
      </c>
      <c r="D306" s="2" t="s">
        <v>32</v>
      </c>
      <c r="F306" s="1">
        <v>7.6</v>
      </c>
      <c r="G306" s="1">
        <f t="shared" si="4"/>
        <v>314.62999999999863</v>
      </c>
      <c r="J306" s="131"/>
      <c r="K306"/>
      <c r="L306"/>
    </row>
    <row r="307" spans="1:12" x14ac:dyDescent="0.3">
      <c r="B307" s="19">
        <v>42483</v>
      </c>
      <c r="C307" s="13" t="s">
        <v>93</v>
      </c>
      <c r="D307" s="2" t="s">
        <v>32</v>
      </c>
      <c r="F307" s="1">
        <v>21.96</v>
      </c>
      <c r="G307" s="1">
        <f t="shared" si="4"/>
        <v>292.66999999999865</v>
      </c>
      <c r="J307" s="131"/>
      <c r="K307"/>
      <c r="L307"/>
    </row>
    <row r="308" spans="1:12" x14ac:dyDescent="0.3">
      <c r="B308" s="19">
        <v>42485</v>
      </c>
      <c r="C308" s="13" t="s">
        <v>302</v>
      </c>
      <c r="D308" s="2" t="s">
        <v>32</v>
      </c>
      <c r="F308" s="1">
        <v>4.55</v>
      </c>
      <c r="G308" s="1">
        <f t="shared" si="4"/>
        <v>288.11999999999864</v>
      </c>
      <c r="J308" s="131"/>
      <c r="K308"/>
      <c r="L308"/>
    </row>
    <row r="309" spans="1:12" x14ac:dyDescent="0.3">
      <c r="B309" s="19">
        <v>42485</v>
      </c>
      <c r="C309" s="13" t="s">
        <v>112</v>
      </c>
      <c r="D309" s="2" t="s">
        <v>32</v>
      </c>
      <c r="F309" s="1">
        <v>10.37</v>
      </c>
      <c r="G309" s="1">
        <f t="shared" si="4"/>
        <v>277.74999999999864</v>
      </c>
      <c r="J309" s="131"/>
      <c r="K309"/>
      <c r="L309"/>
    </row>
    <row r="310" spans="1:12" x14ac:dyDescent="0.3">
      <c r="B310" s="19">
        <v>42485</v>
      </c>
      <c r="C310" s="13" t="s">
        <v>92</v>
      </c>
      <c r="D310" s="2" t="s">
        <v>32</v>
      </c>
      <c r="F310" s="1">
        <v>31.28</v>
      </c>
      <c r="G310" s="1">
        <f t="shared" si="4"/>
        <v>246.46999999999863</v>
      </c>
      <c r="J310" s="131"/>
      <c r="K310"/>
      <c r="L310"/>
    </row>
    <row r="311" spans="1:12" x14ac:dyDescent="0.3">
      <c r="B311" s="19">
        <v>42485</v>
      </c>
      <c r="C311" s="13" t="s">
        <v>92</v>
      </c>
      <c r="D311" s="2" t="s">
        <v>32</v>
      </c>
      <c r="F311" s="1">
        <v>6.63</v>
      </c>
      <c r="G311" s="1">
        <f t="shared" si="4"/>
        <v>239.83999999999864</v>
      </c>
      <c r="J311" s="131"/>
      <c r="K311"/>
      <c r="L311"/>
    </row>
    <row r="312" spans="1:12" x14ac:dyDescent="0.3">
      <c r="B312" s="19">
        <v>42486</v>
      </c>
      <c r="C312" s="1" t="s">
        <v>368</v>
      </c>
      <c r="D312" s="2" t="s">
        <v>32</v>
      </c>
      <c r="E312" s="1">
        <v>0.13</v>
      </c>
      <c r="G312" s="1">
        <f t="shared" si="4"/>
        <v>239.96999999999863</v>
      </c>
      <c r="J312" s="131"/>
      <c r="K312"/>
      <c r="L312"/>
    </row>
    <row r="313" spans="1:12" x14ac:dyDescent="0.3">
      <c r="B313" s="19">
        <v>42486</v>
      </c>
      <c r="C313" s="13" t="s">
        <v>58</v>
      </c>
      <c r="D313" s="2" t="s">
        <v>32</v>
      </c>
      <c r="F313" s="1">
        <v>100.82</v>
      </c>
      <c r="G313" s="1">
        <f t="shared" si="4"/>
        <v>139.14999999999864</v>
      </c>
      <c r="J313" s="131"/>
      <c r="K313"/>
      <c r="L313"/>
    </row>
    <row r="314" spans="1:12" x14ac:dyDescent="0.3">
      <c r="B314" s="19">
        <v>42486</v>
      </c>
      <c r="C314" s="13" t="s">
        <v>46</v>
      </c>
      <c r="D314" s="2" t="s">
        <v>32</v>
      </c>
      <c r="F314" s="1">
        <v>5</v>
      </c>
      <c r="G314" s="1">
        <f t="shared" si="4"/>
        <v>134.14999999999864</v>
      </c>
      <c r="J314" s="131"/>
      <c r="K314"/>
      <c r="L314"/>
    </row>
    <row r="315" spans="1:12" x14ac:dyDescent="0.3">
      <c r="B315" s="19">
        <v>42486</v>
      </c>
      <c r="C315" s="13" t="s">
        <v>42</v>
      </c>
      <c r="D315" s="2" t="s">
        <v>32</v>
      </c>
      <c r="F315" s="1">
        <v>68.819999999999993</v>
      </c>
      <c r="G315" s="1">
        <f t="shared" si="4"/>
        <v>65.329999999998648</v>
      </c>
      <c r="J315" s="131"/>
      <c r="K315"/>
      <c r="L315"/>
    </row>
    <row r="316" spans="1:12" x14ac:dyDescent="0.3">
      <c r="B316" s="19">
        <v>42485</v>
      </c>
      <c r="C316" s="13" t="s">
        <v>56</v>
      </c>
      <c r="D316" s="2" t="s">
        <v>32</v>
      </c>
      <c r="F316" s="1">
        <v>6.99</v>
      </c>
      <c r="G316" s="1">
        <f t="shared" si="4"/>
        <v>58.339999999998646</v>
      </c>
      <c r="J316" s="131"/>
      <c r="K316"/>
      <c r="L316"/>
    </row>
    <row r="317" spans="1:12" x14ac:dyDescent="0.3">
      <c r="A317" s="16">
        <v>375</v>
      </c>
      <c r="B317" s="19">
        <v>42488</v>
      </c>
      <c r="C317" s="13" t="s">
        <v>352</v>
      </c>
      <c r="D317" s="2" t="s">
        <v>32</v>
      </c>
      <c r="F317" s="1">
        <v>340</v>
      </c>
      <c r="G317" s="1">
        <f t="shared" si="4"/>
        <v>-281.66000000000133</v>
      </c>
      <c r="J317" s="131"/>
      <c r="K317"/>
      <c r="L317"/>
    </row>
    <row r="318" spans="1:12" x14ac:dyDescent="0.3">
      <c r="B318" s="19">
        <v>42495</v>
      </c>
      <c r="C318" s="13" t="s">
        <v>4</v>
      </c>
      <c r="D318" s="2" t="s">
        <v>32</v>
      </c>
      <c r="E318" s="1">
        <v>805.52</v>
      </c>
      <c r="G318" s="1">
        <f t="shared" si="4"/>
        <v>523.85999999999865</v>
      </c>
      <c r="J318" s="131"/>
      <c r="K318"/>
      <c r="L318"/>
    </row>
    <row r="319" spans="1:12" x14ac:dyDescent="0.3">
      <c r="B319" s="19">
        <v>42492</v>
      </c>
      <c r="C319" s="13" t="s">
        <v>376</v>
      </c>
      <c r="D319" s="2" t="s">
        <v>32</v>
      </c>
      <c r="F319" s="1">
        <v>19.739999999999998</v>
      </c>
      <c r="G319" s="1">
        <f t="shared" si="4"/>
        <v>504.11999999999864</v>
      </c>
      <c r="J319" s="131"/>
      <c r="K319"/>
      <c r="L319"/>
    </row>
    <row r="320" spans="1:12" x14ac:dyDescent="0.3">
      <c r="B320" s="19">
        <v>42492</v>
      </c>
      <c r="C320" s="13" t="s">
        <v>302</v>
      </c>
      <c r="D320" s="2" t="s">
        <v>32</v>
      </c>
      <c r="F320" s="1">
        <v>5.73</v>
      </c>
      <c r="G320" s="1">
        <f t="shared" si="4"/>
        <v>498.38999999999862</v>
      </c>
      <c r="J320" s="131"/>
      <c r="K320"/>
      <c r="L320"/>
    </row>
    <row r="321" spans="2:12" x14ac:dyDescent="0.3">
      <c r="B321" s="19">
        <v>42492</v>
      </c>
      <c r="C321" s="13" t="s">
        <v>93</v>
      </c>
      <c r="D321" s="2" t="s">
        <v>32</v>
      </c>
      <c r="F321" s="1">
        <v>22.64</v>
      </c>
      <c r="G321" s="1">
        <f t="shared" si="4"/>
        <v>475.74999999999864</v>
      </c>
      <c r="J321" s="131"/>
      <c r="K321"/>
      <c r="L321"/>
    </row>
    <row r="322" spans="2:12" x14ac:dyDescent="0.3">
      <c r="B322" s="19">
        <v>42492</v>
      </c>
      <c r="C322" s="13" t="s">
        <v>106</v>
      </c>
      <c r="D322" s="2" t="s">
        <v>32</v>
      </c>
      <c r="F322" s="1">
        <v>30.38</v>
      </c>
      <c r="G322" s="1">
        <f t="shared" si="4"/>
        <v>445.36999999999864</v>
      </c>
      <c r="J322" s="131"/>
      <c r="K322"/>
      <c r="L322"/>
    </row>
    <row r="323" spans="2:12" x14ac:dyDescent="0.3">
      <c r="B323" s="19">
        <v>42494</v>
      </c>
      <c r="C323" s="13" t="s">
        <v>377</v>
      </c>
      <c r="D323" s="2" t="s">
        <v>32</v>
      </c>
      <c r="F323" s="1">
        <v>10.98</v>
      </c>
      <c r="G323" s="1">
        <f t="shared" si="4"/>
        <v>434.38999999999862</v>
      </c>
      <c r="J323" s="131"/>
      <c r="K323"/>
      <c r="L323"/>
    </row>
    <row r="324" spans="2:12" x14ac:dyDescent="0.3">
      <c r="B324" s="19">
        <v>42495</v>
      </c>
      <c r="C324" s="13" t="s">
        <v>377</v>
      </c>
      <c r="D324" s="2" t="s">
        <v>32</v>
      </c>
      <c r="F324" s="1">
        <v>10.98</v>
      </c>
      <c r="G324" s="1">
        <f t="shared" si="4"/>
        <v>423.4099999999986</v>
      </c>
      <c r="J324" s="131"/>
      <c r="K324"/>
      <c r="L324"/>
    </row>
    <row r="325" spans="2:12" x14ac:dyDescent="0.3">
      <c r="B325" s="19">
        <v>42496</v>
      </c>
      <c r="C325" s="13" t="s">
        <v>378</v>
      </c>
      <c r="D325" s="2" t="s">
        <v>32</v>
      </c>
      <c r="F325" s="1">
        <v>109.98</v>
      </c>
      <c r="G325" s="1">
        <f t="shared" si="4"/>
        <v>313.42999999999859</v>
      </c>
      <c r="J325" s="131"/>
      <c r="K325"/>
      <c r="L325"/>
    </row>
    <row r="326" spans="2:12" x14ac:dyDescent="0.3">
      <c r="B326" s="19">
        <v>42499</v>
      </c>
      <c r="C326" s="13" t="s">
        <v>321</v>
      </c>
      <c r="D326" s="2" t="s">
        <v>32</v>
      </c>
      <c r="F326" s="1">
        <v>122.36</v>
      </c>
      <c r="G326" s="1">
        <f t="shared" si="4"/>
        <v>191.06999999999857</v>
      </c>
      <c r="J326" s="131"/>
      <c r="K326"/>
      <c r="L326"/>
    </row>
    <row r="327" spans="2:12" x14ac:dyDescent="0.3">
      <c r="B327" s="19">
        <v>42499</v>
      </c>
      <c r="C327" s="13" t="s">
        <v>46</v>
      </c>
      <c r="D327" s="2" t="s">
        <v>32</v>
      </c>
      <c r="F327" s="1">
        <v>5</v>
      </c>
      <c r="G327" s="1">
        <f t="shared" si="4"/>
        <v>186.06999999999857</v>
      </c>
      <c r="J327" s="131"/>
      <c r="K327"/>
      <c r="L327"/>
    </row>
    <row r="328" spans="2:12" x14ac:dyDescent="0.3">
      <c r="B328" s="19">
        <v>42501</v>
      </c>
      <c r="C328" s="13" t="s">
        <v>52</v>
      </c>
      <c r="D328" s="2" t="s">
        <v>32</v>
      </c>
      <c r="F328" s="1">
        <v>4.9800000000000004</v>
      </c>
      <c r="G328" s="1">
        <f t="shared" si="4"/>
        <v>181.08999999999858</v>
      </c>
      <c r="J328" s="131"/>
      <c r="K328"/>
      <c r="L328"/>
    </row>
    <row r="329" spans="2:12" x14ac:dyDescent="0.3">
      <c r="B329" s="19">
        <v>42502</v>
      </c>
      <c r="C329" s="13" t="s">
        <v>52</v>
      </c>
      <c r="D329" s="2" t="s">
        <v>32</v>
      </c>
      <c r="F329" s="1">
        <v>2</v>
      </c>
      <c r="G329" s="1">
        <f t="shared" si="4"/>
        <v>179.08999999999858</v>
      </c>
      <c r="J329" s="131"/>
      <c r="K329"/>
      <c r="L329"/>
    </row>
    <row r="330" spans="2:12" x14ac:dyDescent="0.3">
      <c r="B330" s="19">
        <v>42503</v>
      </c>
      <c r="C330" s="13" t="s">
        <v>302</v>
      </c>
      <c r="D330" s="2" t="s">
        <v>32</v>
      </c>
      <c r="F330" s="1">
        <v>7.36</v>
      </c>
      <c r="G330" s="1">
        <f t="shared" si="4"/>
        <v>171.72999999999857</v>
      </c>
      <c r="J330" s="131"/>
      <c r="K330"/>
      <c r="L330"/>
    </row>
    <row r="331" spans="2:12" x14ac:dyDescent="0.3">
      <c r="B331" s="19">
        <v>42506</v>
      </c>
      <c r="C331" s="13" t="s">
        <v>56</v>
      </c>
      <c r="D331" s="2" t="s">
        <v>32</v>
      </c>
      <c r="F331" s="1">
        <v>9.99</v>
      </c>
      <c r="G331" s="1">
        <f t="shared" si="4"/>
        <v>161.73999999999856</v>
      </c>
      <c r="J331" s="131"/>
      <c r="K331"/>
      <c r="L331"/>
    </row>
    <row r="332" spans="2:12" x14ac:dyDescent="0.3">
      <c r="B332" s="19">
        <v>42506</v>
      </c>
      <c r="C332" s="13" t="s">
        <v>69</v>
      </c>
      <c r="D332" s="2" t="s">
        <v>32</v>
      </c>
      <c r="F332" s="1">
        <v>210.21</v>
      </c>
      <c r="G332" s="1">
        <f t="shared" si="4"/>
        <v>-48.470000000001448</v>
      </c>
      <c r="J332" s="131"/>
      <c r="K332"/>
      <c r="L332"/>
    </row>
    <row r="333" spans="2:12" x14ac:dyDescent="0.3">
      <c r="B333" s="19">
        <v>42506</v>
      </c>
      <c r="C333" s="13" t="s">
        <v>112</v>
      </c>
      <c r="D333" s="2" t="s">
        <v>32</v>
      </c>
      <c r="F333" s="1">
        <v>53.94</v>
      </c>
      <c r="G333" s="1">
        <f t="shared" si="4"/>
        <v>-102.41000000000145</v>
      </c>
    </row>
    <row r="334" spans="2:12" x14ac:dyDescent="0.3">
      <c r="B334" s="19">
        <v>42509</v>
      </c>
      <c r="C334" s="13" t="s">
        <v>4</v>
      </c>
      <c r="D334" s="2" t="s">
        <v>32</v>
      </c>
      <c r="E334" s="1">
        <v>814.75</v>
      </c>
      <c r="G334" s="1">
        <f t="shared" ref="G334:G399" si="5">SUM(G333+E334-F334)</f>
        <v>712.33999999999855</v>
      </c>
    </row>
    <row r="335" spans="2:12" x14ac:dyDescent="0.3">
      <c r="B335" s="19">
        <v>42509</v>
      </c>
      <c r="C335" s="13" t="s">
        <v>52</v>
      </c>
      <c r="D335" s="2" t="s">
        <v>32</v>
      </c>
      <c r="F335" s="1">
        <v>21.6</v>
      </c>
      <c r="G335" s="1">
        <f t="shared" si="5"/>
        <v>690.73999999999853</v>
      </c>
    </row>
    <row r="336" spans="2:12" x14ac:dyDescent="0.3">
      <c r="B336" s="19">
        <v>42509</v>
      </c>
      <c r="C336" s="13" t="s">
        <v>8</v>
      </c>
      <c r="D336" s="2" t="s">
        <v>32</v>
      </c>
      <c r="F336" s="1">
        <v>1.72</v>
      </c>
      <c r="G336" s="1">
        <f t="shared" si="5"/>
        <v>689.0199999999985</v>
      </c>
    </row>
    <row r="337" spans="2:7" x14ac:dyDescent="0.3">
      <c r="B337" s="19">
        <v>42509</v>
      </c>
      <c r="C337" s="13" t="s">
        <v>49</v>
      </c>
      <c r="D337" s="2" t="s">
        <v>32</v>
      </c>
      <c r="F337" s="1">
        <v>5.1100000000000003</v>
      </c>
      <c r="G337" s="1">
        <f t="shared" si="5"/>
        <v>683.90999999999849</v>
      </c>
    </row>
    <row r="338" spans="2:7" x14ac:dyDescent="0.3">
      <c r="B338" s="19">
        <v>42509</v>
      </c>
      <c r="C338" s="13" t="s">
        <v>302</v>
      </c>
      <c r="D338" s="2" t="s">
        <v>32</v>
      </c>
      <c r="F338" s="1">
        <v>5.62</v>
      </c>
      <c r="G338" s="1">
        <f t="shared" si="5"/>
        <v>678.28999999999849</v>
      </c>
    </row>
    <row r="339" spans="2:7" x14ac:dyDescent="0.3">
      <c r="B339" s="19">
        <v>42511</v>
      </c>
      <c r="C339" s="13" t="s">
        <v>8</v>
      </c>
      <c r="D339" s="2" t="s">
        <v>32</v>
      </c>
      <c r="F339" s="1">
        <v>10.210000000000001</v>
      </c>
      <c r="G339" s="1">
        <f t="shared" si="5"/>
        <v>668.07999999999845</v>
      </c>
    </row>
    <row r="340" spans="2:7" x14ac:dyDescent="0.3">
      <c r="B340" s="19">
        <v>42499</v>
      </c>
      <c r="C340" s="13" t="s">
        <v>52</v>
      </c>
      <c r="D340" s="2" t="s">
        <v>32</v>
      </c>
      <c r="F340" s="1">
        <v>2.78</v>
      </c>
      <c r="G340" s="1">
        <f t="shared" si="5"/>
        <v>665.29999999999848</v>
      </c>
    </row>
    <row r="341" spans="2:7" x14ac:dyDescent="0.3">
      <c r="B341" s="19">
        <v>42499</v>
      </c>
      <c r="C341" s="13" t="s">
        <v>52</v>
      </c>
      <c r="D341" s="2" t="s">
        <v>32</v>
      </c>
      <c r="F341" s="1">
        <v>16.100000000000001</v>
      </c>
      <c r="G341" s="1">
        <f t="shared" si="5"/>
        <v>649.19999999999845</v>
      </c>
    </row>
    <row r="342" spans="2:7" x14ac:dyDescent="0.3">
      <c r="B342" s="19">
        <v>42499</v>
      </c>
      <c r="C342" s="13" t="s">
        <v>332</v>
      </c>
      <c r="D342" s="2" t="s">
        <v>32</v>
      </c>
      <c r="F342" s="1">
        <v>50.46</v>
      </c>
      <c r="G342" s="1">
        <f t="shared" si="5"/>
        <v>598.73999999999842</v>
      </c>
    </row>
    <row r="343" spans="2:7" x14ac:dyDescent="0.3">
      <c r="B343" s="19">
        <v>42499</v>
      </c>
      <c r="C343" s="13" t="s">
        <v>112</v>
      </c>
      <c r="D343" s="2" t="s">
        <v>32</v>
      </c>
      <c r="F343" s="1">
        <v>38.619999999999997</v>
      </c>
      <c r="G343" s="1">
        <f t="shared" si="5"/>
        <v>560.11999999999841</v>
      </c>
    </row>
    <row r="344" spans="2:7" x14ac:dyDescent="0.3">
      <c r="B344" s="19">
        <v>42499</v>
      </c>
      <c r="C344" s="13" t="s">
        <v>8</v>
      </c>
      <c r="D344" s="2" t="s">
        <v>32</v>
      </c>
      <c r="F344" s="1">
        <v>6.73</v>
      </c>
      <c r="G344" s="1">
        <f t="shared" si="5"/>
        <v>553.38999999999839</v>
      </c>
    </row>
    <row r="345" spans="2:7" x14ac:dyDescent="0.3">
      <c r="B345" s="19">
        <v>42511</v>
      </c>
      <c r="C345" s="13" t="s">
        <v>389</v>
      </c>
      <c r="D345" s="2" t="s">
        <v>32</v>
      </c>
      <c r="E345" s="1">
        <v>0.54</v>
      </c>
      <c r="G345" s="1">
        <f t="shared" si="5"/>
        <v>553.92999999999836</v>
      </c>
    </row>
    <row r="346" spans="2:7" x14ac:dyDescent="0.3">
      <c r="B346" s="19">
        <v>42511</v>
      </c>
      <c r="C346" s="13" t="s">
        <v>63</v>
      </c>
      <c r="D346" s="2" t="s">
        <v>32</v>
      </c>
      <c r="F346" s="1">
        <v>127.8</v>
      </c>
      <c r="G346" s="1">
        <f t="shared" si="5"/>
        <v>426.12999999999835</v>
      </c>
    </row>
    <row r="347" spans="2:7" x14ac:dyDescent="0.3">
      <c r="B347" s="19">
        <v>42511</v>
      </c>
      <c r="C347" s="13" t="s">
        <v>42</v>
      </c>
      <c r="D347" s="2" t="s">
        <v>32</v>
      </c>
      <c r="F347" s="1">
        <v>71.89</v>
      </c>
      <c r="G347" s="1">
        <f t="shared" si="5"/>
        <v>354.23999999999836</v>
      </c>
    </row>
    <row r="348" spans="2:7" x14ac:dyDescent="0.3">
      <c r="B348" s="19">
        <v>42511</v>
      </c>
      <c r="C348" s="13" t="s">
        <v>58</v>
      </c>
      <c r="D348" s="2" t="s">
        <v>32</v>
      </c>
      <c r="F348" s="1">
        <v>100.82</v>
      </c>
      <c r="G348" s="1">
        <f t="shared" si="5"/>
        <v>253.41999999999837</v>
      </c>
    </row>
    <row r="349" spans="2:7" x14ac:dyDescent="0.3">
      <c r="B349" s="19">
        <v>42517</v>
      </c>
      <c r="C349" s="13" t="s">
        <v>8</v>
      </c>
      <c r="D349" s="2" t="s">
        <v>32</v>
      </c>
      <c r="F349" s="1">
        <v>9.11</v>
      </c>
      <c r="G349" s="1">
        <f t="shared" si="5"/>
        <v>244.30999999999835</v>
      </c>
    </row>
    <row r="350" spans="2:7" x14ac:dyDescent="0.3">
      <c r="B350" s="19">
        <v>42517</v>
      </c>
      <c r="C350" s="13" t="s">
        <v>56</v>
      </c>
      <c r="D350" s="2" t="s">
        <v>32</v>
      </c>
      <c r="F350" s="1">
        <v>9.99</v>
      </c>
      <c r="G350" s="1">
        <f t="shared" si="5"/>
        <v>234.31999999999834</v>
      </c>
    </row>
    <row r="351" spans="2:7" x14ac:dyDescent="0.3">
      <c r="B351" s="19">
        <v>42517</v>
      </c>
      <c r="C351" s="13" t="s">
        <v>56</v>
      </c>
      <c r="D351" s="2" t="s">
        <v>32</v>
      </c>
      <c r="F351" s="1">
        <v>42.56</v>
      </c>
      <c r="G351" s="1">
        <f t="shared" si="5"/>
        <v>191.75999999999834</v>
      </c>
    </row>
    <row r="352" spans="2:7" x14ac:dyDescent="0.3">
      <c r="B352" s="19">
        <v>42517</v>
      </c>
      <c r="C352" s="13" t="s">
        <v>302</v>
      </c>
      <c r="D352" s="2" t="s">
        <v>32</v>
      </c>
      <c r="F352" s="1">
        <v>6.59</v>
      </c>
      <c r="G352" s="1">
        <f t="shared" si="5"/>
        <v>185.16999999999834</v>
      </c>
    </row>
    <row r="353" spans="1:7" x14ac:dyDescent="0.3">
      <c r="B353" s="19">
        <v>42513</v>
      </c>
      <c r="C353" s="13" t="s">
        <v>93</v>
      </c>
      <c r="D353" s="2" t="s">
        <v>32</v>
      </c>
      <c r="F353" s="1">
        <v>28.19</v>
      </c>
      <c r="G353" s="1">
        <f t="shared" si="5"/>
        <v>156.97999999999834</v>
      </c>
    </row>
    <row r="354" spans="1:7" x14ac:dyDescent="0.3">
      <c r="B354" s="19">
        <v>42513</v>
      </c>
      <c r="C354" s="13" t="s">
        <v>390</v>
      </c>
      <c r="D354" s="2" t="s">
        <v>32</v>
      </c>
      <c r="F354" s="1">
        <v>9.98</v>
      </c>
      <c r="G354" s="1">
        <f t="shared" si="5"/>
        <v>146.99999999999835</v>
      </c>
    </row>
    <row r="355" spans="1:7" x14ac:dyDescent="0.3">
      <c r="B355" s="19">
        <v>42513</v>
      </c>
      <c r="C355" s="13" t="s">
        <v>382</v>
      </c>
      <c r="D355" s="2" t="s">
        <v>32</v>
      </c>
      <c r="F355" s="1">
        <v>39.799999999999997</v>
      </c>
      <c r="G355" s="1">
        <f t="shared" si="5"/>
        <v>107.19999999999835</v>
      </c>
    </row>
    <row r="356" spans="1:7" x14ac:dyDescent="0.3">
      <c r="B356" s="19">
        <v>42519</v>
      </c>
      <c r="C356" s="13" t="s">
        <v>8</v>
      </c>
      <c r="D356" s="2" t="s">
        <v>32</v>
      </c>
      <c r="F356" s="1">
        <v>17.22</v>
      </c>
      <c r="G356" s="1">
        <f t="shared" si="5"/>
        <v>89.979999999998356</v>
      </c>
    </row>
    <row r="357" spans="1:7" x14ac:dyDescent="0.3">
      <c r="B357" s="19">
        <v>42520</v>
      </c>
      <c r="C357" s="13" t="s">
        <v>394</v>
      </c>
      <c r="D357" s="2" t="s">
        <v>32</v>
      </c>
      <c r="F357" s="1">
        <v>126.75</v>
      </c>
      <c r="G357" s="1">
        <f t="shared" si="5"/>
        <v>-36.770000000001644</v>
      </c>
    </row>
    <row r="358" spans="1:7" x14ac:dyDescent="0.3">
      <c r="B358" s="19">
        <v>42520</v>
      </c>
      <c r="C358" s="13" t="s">
        <v>394</v>
      </c>
      <c r="D358" s="2" t="s">
        <v>32</v>
      </c>
      <c r="F358" s="1">
        <v>22</v>
      </c>
      <c r="G358" s="1">
        <f t="shared" si="5"/>
        <v>-58.770000000001644</v>
      </c>
    </row>
    <row r="359" spans="1:7" x14ac:dyDescent="0.3">
      <c r="B359" s="19">
        <v>42523</v>
      </c>
      <c r="C359" s="13" t="s">
        <v>4</v>
      </c>
      <c r="D359" s="2" t="s">
        <v>32</v>
      </c>
      <c r="E359" s="1">
        <v>725.33</v>
      </c>
      <c r="G359" s="1">
        <f t="shared" si="5"/>
        <v>666.55999999999835</v>
      </c>
    </row>
    <row r="360" spans="1:7" x14ac:dyDescent="0.3">
      <c r="B360" s="19">
        <v>42522</v>
      </c>
      <c r="C360" s="13" t="s">
        <v>4</v>
      </c>
      <c r="D360" s="2" t="s">
        <v>32</v>
      </c>
      <c r="E360" s="1">
        <v>200</v>
      </c>
      <c r="G360" s="1">
        <f t="shared" si="5"/>
        <v>866.55999999999835</v>
      </c>
    </row>
    <row r="361" spans="1:7" x14ac:dyDescent="0.3">
      <c r="B361" s="19">
        <v>42522</v>
      </c>
      <c r="C361" s="13" t="s">
        <v>52</v>
      </c>
      <c r="D361" s="2" t="s">
        <v>32</v>
      </c>
      <c r="F361" s="1">
        <v>21.27</v>
      </c>
      <c r="G361" s="1">
        <f t="shared" si="5"/>
        <v>845.28999999999837</v>
      </c>
    </row>
    <row r="362" spans="1:7" x14ac:dyDescent="0.3">
      <c r="A362" s="16">
        <v>321</v>
      </c>
      <c r="B362" s="19">
        <v>42523</v>
      </c>
      <c r="C362" s="13" t="s">
        <v>352</v>
      </c>
      <c r="D362" s="2" t="s">
        <v>32</v>
      </c>
      <c r="F362" s="1">
        <v>340</v>
      </c>
      <c r="G362" s="1">
        <f t="shared" si="5"/>
        <v>505.28999999999837</v>
      </c>
    </row>
    <row r="363" spans="1:7" x14ac:dyDescent="0.3">
      <c r="B363" s="19">
        <v>42523</v>
      </c>
      <c r="C363" s="13" t="s">
        <v>83</v>
      </c>
      <c r="D363" s="2" t="s">
        <v>32</v>
      </c>
      <c r="F363" s="1">
        <v>20</v>
      </c>
      <c r="G363" s="1">
        <f t="shared" si="5"/>
        <v>485.28999999999837</v>
      </c>
    </row>
    <row r="364" spans="1:7" x14ac:dyDescent="0.3">
      <c r="B364" s="19">
        <v>42529</v>
      </c>
      <c r="C364" s="13" t="s">
        <v>112</v>
      </c>
      <c r="D364" s="2" t="s">
        <v>32</v>
      </c>
      <c r="F364" s="1">
        <v>36</v>
      </c>
      <c r="G364" s="1">
        <f t="shared" si="5"/>
        <v>449.28999999999837</v>
      </c>
    </row>
    <row r="365" spans="1:7" x14ac:dyDescent="0.3">
      <c r="B365" s="19">
        <v>42526</v>
      </c>
      <c r="C365" s="13" t="s">
        <v>344</v>
      </c>
      <c r="D365" s="2" t="s">
        <v>32</v>
      </c>
      <c r="F365" s="1">
        <v>15.99</v>
      </c>
      <c r="G365" s="1">
        <f t="shared" si="5"/>
        <v>433.29999999999836</v>
      </c>
    </row>
    <row r="366" spans="1:7" x14ac:dyDescent="0.3">
      <c r="B366" s="19">
        <v>42526</v>
      </c>
      <c r="C366" s="13" t="s">
        <v>400</v>
      </c>
      <c r="D366" s="2" t="s">
        <v>32</v>
      </c>
      <c r="F366" s="1">
        <v>13.39</v>
      </c>
      <c r="G366" s="1">
        <f t="shared" si="5"/>
        <v>419.90999999999838</v>
      </c>
    </row>
    <row r="367" spans="1:7" x14ac:dyDescent="0.3">
      <c r="B367" s="19">
        <v>42532</v>
      </c>
      <c r="C367" s="13" t="s">
        <v>71</v>
      </c>
      <c r="D367" s="2" t="s">
        <v>32</v>
      </c>
      <c r="F367" s="1">
        <v>108.31</v>
      </c>
      <c r="G367" s="1">
        <f t="shared" si="5"/>
        <v>311.59999999999837</v>
      </c>
    </row>
    <row r="368" spans="1:7" x14ac:dyDescent="0.3">
      <c r="B368" s="19">
        <v>42532</v>
      </c>
      <c r="C368" s="13" t="s">
        <v>344</v>
      </c>
      <c r="D368" s="2" t="s">
        <v>32</v>
      </c>
      <c r="F368" s="1">
        <v>50.99</v>
      </c>
      <c r="G368" s="1">
        <f t="shared" si="5"/>
        <v>260.60999999999837</v>
      </c>
    </row>
    <row r="369" spans="2:7" x14ac:dyDescent="0.3">
      <c r="B369" s="19">
        <v>42532</v>
      </c>
      <c r="C369" s="13" t="s">
        <v>132</v>
      </c>
      <c r="D369" s="2" t="s">
        <v>32</v>
      </c>
      <c r="F369" s="1">
        <v>16.989999999999998</v>
      </c>
      <c r="G369" s="1">
        <f t="shared" si="5"/>
        <v>243.61999999999836</v>
      </c>
    </row>
    <row r="370" spans="2:7" x14ac:dyDescent="0.3">
      <c r="B370" s="19">
        <v>42535</v>
      </c>
      <c r="C370" s="13" t="s">
        <v>56</v>
      </c>
      <c r="D370" s="2" t="s">
        <v>32</v>
      </c>
      <c r="F370" s="1">
        <v>24.84</v>
      </c>
      <c r="G370" s="1">
        <f t="shared" si="5"/>
        <v>218.77999999999835</v>
      </c>
    </row>
    <row r="371" spans="2:7" x14ac:dyDescent="0.3">
      <c r="B371" s="19">
        <v>42535</v>
      </c>
      <c r="C371" s="13" t="s">
        <v>302</v>
      </c>
      <c r="D371" s="2" t="s">
        <v>32</v>
      </c>
      <c r="F371" s="1">
        <v>5.76</v>
      </c>
      <c r="G371" s="1">
        <f t="shared" si="5"/>
        <v>213.01999999999836</v>
      </c>
    </row>
    <row r="372" spans="2:7" x14ac:dyDescent="0.3">
      <c r="B372" s="19">
        <v>42537</v>
      </c>
      <c r="C372" s="13" t="s">
        <v>52</v>
      </c>
      <c r="D372" s="2" t="s">
        <v>32</v>
      </c>
      <c r="F372" s="1">
        <v>21.33</v>
      </c>
      <c r="G372" s="1">
        <f t="shared" si="5"/>
        <v>191.68999999999835</v>
      </c>
    </row>
    <row r="373" spans="2:7" x14ac:dyDescent="0.3">
      <c r="B373" s="19">
        <v>42537</v>
      </c>
      <c r="C373" s="13" t="s">
        <v>8</v>
      </c>
      <c r="D373" s="2" t="s">
        <v>32</v>
      </c>
      <c r="F373" s="1">
        <v>7.6</v>
      </c>
      <c r="G373" s="1">
        <f t="shared" si="5"/>
        <v>184.08999999999835</v>
      </c>
    </row>
    <row r="374" spans="2:7" x14ac:dyDescent="0.3">
      <c r="B374" s="19">
        <v>42537</v>
      </c>
      <c r="C374" s="13" t="s">
        <v>302</v>
      </c>
      <c r="D374" s="2" t="s">
        <v>32</v>
      </c>
      <c r="F374" s="1">
        <v>3.89</v>
      </c>
      <c r="G374" s="1">
        <f t="shared" si="5"/>
        <v>180.19999999999837</v>
      </c>
    </row>
    <row r="375" spans="2:7" x14ac:dyDescent="0.3">
      <c r="B375" s="19">
        <v>42538</v>
      </c>
      <c r="C375" s="13" t="s">
        <v>149</v>
      </c>
      <c r="D375" s="2" t="s">
        <v>32</v>
      </c>
      <c r="F375" s="1">
        <v>10.06</v>
      </c>
      <c r="G375" s="1">
        <f t="shared" si="5"/>
        <v>170.13999999999837</v>
      </c>
    </row>
    <row r="376" spans="2:7" x14ac:dyDescent="0.3">
      <c r="B376" s="19">
        <v>42537</v>
      </c>
      <c r="C376" s="13" t="s">
        <v>4</v>
      </c>
      <c r="D376" s="2" t="s">
        <v>32</v>
      </c>
      <c r="E376" s="1">
        <v>724.75</v>
      </c>
      <c r="G376" s="1">
        <f t="shared" si="5"/>
        <v>894.88999999999839</v>
      </c>
    </row>
    <row r="377" spans="2:7" x14ac:dyDescent="0.3">
      <c r="B377" s="19">
        <v>42537</v>
      </c>
      <c r="C377" s="13" t="s">
        <v>69</v>
      </c>
      <c r="D377" s="2" t="s">
        <v>32</v>
      </c>
      <c r="F377" s="1">
        <v>210.21</v>
      </c>
      <c r="G377" s="1">
        <f t="shared" si="5"/>
        <v>684.67999999999836</v>
      </c>
    </row>
    <row r="378" spans="2:7" x14ac:dyDescent="0.3">
      <c r="B378" s="19">
        <v>42536</v>
      </c>
      <c r="C378" s="13" t="s">
        <v>56</v>
      </c>
      <c r="D378" s="2" t="s">
        <v>32</v>
      </c>
      <c r="F378" s="1">
        <v>9.99</v>
      </c>
      <c r="G378" s="1">
        <f t="shared" si="5"/>
        <v>674.68999999999835</v>
      </c>
    </row>
    <row r="379" spans="2:7" x14ac:dyDescent="0.3">
      <c r="B379" s="19">
        <v>42541</v>
      </c>
      <c r="C379" s="13" t="s">
        <v>43</v>
      </c>
      <c r="D379" s="2" t="s">
        <v>32</v>
      </c>
      <c r="F379" s="1">
        <v>122.36</v>
      </c>
      <c r="G379" s="1">
        <f t="shared" si="5"/>
        <v>552.32999999999834</v>
      </c>
    </row>
    <row r="380" spans="2:7" x14ac:dyDescent="0.3">
      <c r="B380" s="19">
        <v>42541</v>
      </c>
      <c r="C380" s="13" t="s">
        <v>63</v>
      </c>
      <c r="D380" s="2" t="s">
        <v>32</v>
      </c>
      <c r="F380" s="1">
        <v>127.8</v>
      </c>
      <c r="G380" s="1">
        <f t="shared" si="5"/>
        <v>424.52999999999832</v>
      </c>
    </row>
    <row r="381" spans="2:7" x14ac:dyDescent="0.3">
      <c r="B381" s="19">
        <v>42541</v>
      </c>
      <c r="C381" s="13" t="s">
        <v>42</v>
      </c>
      <c r="D381" s="2" t="s">
        <v>32</v>
      </c>
      <c r="F381" s="1">
        <v>200.6</v>
      </c>
      <c r="G381" s="1">
        <f t="shared" si="5"/>
        <v>223.92999999999833</v>
      </c>
    </row>
    <row r="382" spans="2:7" x14ac:dyDescent="0.3">
      <c r="B382" s="19">
        <v>42541</v>
      </c>
      <c r="C382" s="13" t="s">
        <v>58</v>
      </c>
      <c r="D382" s="2" t="s">
        <v>32</v>
      </c>
      <c r="F382" s="1">
        <v>100.82</v>
      </c>
      <c r="G382" s="1">
        <f t="shared" si="5"/>
        <v>123.10999999999834</v>
      </c>
    </row>
    <row r="383" spans="2:7" x14ac:dyDescent="0.3">
      <c r="B383" s="19">
        <v>42541</v>
      </c>
      <c r="C383" s="13" t="s">
        <v>302</v>
      </c>
      <c r="D383" s="2" t="s">
        <v>32</v>
      </c>
      <c r="F383" s="1">
        <v>5.62</v>
      </c>
      <c r="G383" s="1">
        <f t="shared" si="5"/>
        <v>117.48999999999833</v>
      </c>
    </row>
    <row r="384" spans="2:7" x14ac:dyDescent="0.3">
      <c r="B384" s="19">
        <v>42543</v>
      </c>
      <c r="C384" s="13" t="s">
        <v>302</v>
      </c>
      <c r="D384" s="2" t="s">
        <v>32</v>
      </c>
      <c r="F384" s="1">
        <v>5.84</v>
      </c>
      <c r="G384" s="1">
        <f t="shared" si="5"/>
        <v>111.64999999999833</v>
      </c>
    </row>
    <row r="385" spans="2:7" x14ac:dyDescent="0.3">
      <c r="B385" s="19">
        <v>42549</v>
      </c>
      <c r="C385" s="13" t="s">
        <v>377</v>
      </c>
      <c r="D385" s="2" t="s">
        <v>32</v>
      </c>
      <c r="F385" s="1">
        <v>6.63</v>
      </c>
      <c r="G385" s="1">
        <f t="shared" si="5"/>
        <v>105.01999999999833</v>
      </c>
    </row>
    <row r="386" spans="2:7" x14ac:dyDescent="0.3">
      <c r="B386" s="19">
        <v>42549</v>
      </c>
      <c r="C386" s="13" t="s">
        <v>112</v>
      </c>
      <c r="D386" s="2" t="s">
        <v>32</v>
      </c>
      <c r="F386" s="1">
        <v>20.3</v>
      </c>
      <c r="G386" s="1">
        <f t="shared" si="5"/>
        <v>84.719999999998336</v>
      </c>
    </row>
    <row r="387" spans="2:7" x14ac:dyDescent="0.3">
      <c r="B387" s="19">
        <v>42549</v>
      </c>
      <c r="C387" s="13" t="s">
        <v>56</v>
      </c>
      <c r="D387" s="2" t="s">
        <v>32</v>
      </c>
      <c r="F387" s="1">
        <v>21.28</v>
      </c>
      <c r="G387" s="1">
        <f t="shared" si="5"/>
        <v>63.439999999998335</v>
      </c>
    </row>
    <row r="388" spans="2:7" x14ac:dyDescent="0.3">
      <c r="B388" s="19">
        <v>42544</v>
      </c>
      <c r="C388" s="13" t="s">
        <v>149</v>
      </c>
      <c r="D388" s="2" t="s">
        <v>32</v>
      </c>
      <c r="F388" s="1">
        <v>3.79</v>
      </c>
      <c r="G388" s="1">
        <f t="shared" si="5"/>
        <v>59.649999999998336</v>
      </c>
    </row>
    <row r="389" spans="2:7" x14ac:dyDescent="0.3">
      <c r="B389" s="19">
        <v>42551</v>
      </c>
      <c r="C389" s="13" t="s">
        <v>4</v>
      </c>
      <c r="D389" s="2" t="s">
        <v>32</v>
      </c>
      <c r="E389" s="1">
        <v>805.75</v>
      </c>
      <c r="G389" s="1">
        <f t="shared" si="5"/>
        <v>865.39999999999839</v>
      </c>
    </row>
    <row r="390" spans="2:7" x14ac:dyDescent="0.3">
      <c r="B390" s="19">
        <v>42552</v>
      </c>
      <c r="C390" s="13" t="s">
        <v>419</v>
      </c>
      <c r="D390" s="2" t="s">
        <v>32</v>
      </c>
      <c r="F390" s="1">
        <v>116.5</v>
      </c>
      <c r="G390" s="1">
        <f t="shared" si="5"/>
        <v>748.89999999999839</v>
      </c>
    </row>
    <row r="391" spans="2:7" x14ac:dyDescent="0.3">
      <c r="B391" s="19">
        <v>42551</v>
      </c>
      <c r="C391" s="13" t="s">
        <v>420</v>
      </c>
      <c r="D391" s="2" t="s">
        <v>32</v>
      </c>
      <c r="F391" s="1">
        <v>20.5</v>
      </c>
      <c r="G391" s="1">
        <f t="shared" si="5"/>
        <v>728.39999999999839</v>
      </c>
    </row>
    <row r="392" spans="2:7" x14ac:dyDescent="0.3">
      <c r="B392" s="19">
        <v>42553</v>
      </c>
      <c r="C392" s="13" t="s">
        <v>419</v>
      </c>
      <c r="D392" s="2" t="s">
        <v>32</v>
      </c>
      <c r="F392" s="1">
        <v>40.869999999999997</v>
      </c>
      <c r="G392" s="1">
        <f t="shared" si="5"/>
        <v>687.52999999999838</v>
      </c>
    </row>
    <row r="393" spans="2:7" x14ac:dyDescent="0.3">
      <c r="B393" s="19">
        <v>42553</v>
      </c>
      <c r="C393" s="13" t="s">
        <v>421</v>
      </c>
      <c r="D393" s="2" t="s">
        <v>32</v>
      </c>
      <c r="F393" s="1">
        <v>16.739999999999998</v>
      </c>
      <c r="G393" s="1">
        <f t="shared" si="5"/>
        <v>670.78999999999837</v>
      </c>
    </row>
    <row r="394" spans="2:7" x14ac:dyDescent="0.3">
      <c r="B394" s="19">
        <v>42554</v>
      </c>
      <c r="C394" s="13" t="s">
        <v>422</v>
      </c>
      <c r="D394" s="2" t="s">
        <v>32</v>
      </c>
      <c r="F394" s="1">
        <v>2.23</v>
      </c>
      <c r="G394" s="1">
        <f t="shared" si="5"/>
        <v>668.55999999999835</v>
      </c>
    </row>
    <row r="395" spans="2:7" x14ac:dyDescent="0.3">
      <c r="B395" s="19">
        <v>42555</v>
      </c>
      <c r="C395" s="13" t="s">
        <v>423</v>
      </c>
      <c r="D395" s="2" t="s">
        <v>32</v>
      </c>
      <c r="F395" s="1">
        <v>32.44</v>
      </c>
      <c r="G395" s="1">
        <f t="shared" si="5"/>
        <v>636.1199999999983</v>
      </c>
    </row>
    <row r="396" spans="2:7" x14ac:dyDescent="0.3">
      <c r="B396" s="19">
        <v>42555</v>
      </c>
      <c r="C396" s="13" t="s">
        <v>56</v>
      </c>
      <c r="D396" s="2" t="s">
        <v>32</v>
      </c>
      <c r="F396" s="1">
        <v>13.42</v>
      </c>
      <c r="G396" s="1">
        <f t="shared" si="5"/>
        <v>622.69999999999834</v>
      </c>
    </row>
    <row r="397" spans="2:7" x14ac:dyDescent="0.3">
      <c r="B397" s="19">
        <v>42551</v>
      </c>
      <c r="C397" s="13" t="s">
        <v>149</v>
      </c>
      <c r="D397" s="2" t="s">
        <v>32</v>
      </c>
      <c r="F397" s="1">
        <v>1.39</v>
      </c>
      <c r="G397" s="1">
        <f t="shared" si="5"/>
        <v>621.30999999999835</v>
      </c>
    </row>
    <row r="398" spans="2:7" x14ac:dyDescent="0.3">
      <c r="B398" s="19">
        <v>42559</v>
      </c>
      <c r="C398" s="13" t="s">
        <v>92</v>
      </c>
      <c r="D398" s="2" t="s">
        <v>32</v>
      </c>
      <c r="F398" s="1">
        <v>34.21</v>
      </c>
      <c r="G398" s="1">
        <f t="shared" si="5"/>
        <v>587.09999999999832</v>
      </c>
    </row>
    <row r="399" spans="2:7" x14ac:dyDescent="0.3">
      <c r="B399" s="19">
        <v>42562</v>
      </c>
      <c r="C399" s="13" t="s">
        <v>430</v>
      </c>
      <c r="D399" s="2" t="s">
        <v>32</v>
      </c>
      <c r="F399" s="1">
        <v>18.82</v>
      </c>
      <c r="G399" s="1">
        <f t="shared" si="5"/>
        <v>568.27999999999827</v>
      </c>
    </row>
    <row r="400" spans="2:7" x14ac:dyDescent="0.3">
      <c r="B400" s="19">
        <v>42562</v>
      </c>
      <c r="C400" s="13" t="s">
        <v>93</v>
      </c>
      <c r="D400" s="2" t="s">
        <v>32</v>
      </c>
      <c r="F400">
        <v>37.049999999999997</v>
      </c>
      <c r="G400" s="1">
        <f t="shared" ref="G400:G465" si="6">SUM(G399+E400-F400)</f>
        <v>531.22999999999831</v>
      </c>
    </row>
    <row r="401" spans="2:7" x14ac:dyDescent="0.3">
      <c r="B401" s="19">
        <v>42562</v>
      </c>
      <c r="C401" s="13" t="s">
        <v>52</v>
      </c>
      <c r="D401" s="2" t="s">
        <v>32</v>
      </c>
      <c r="F401" s="1">
        <v>6.27</v>
      </c>
      <c r="G401" s="1">
        <f t="shared" si="6"/>
        <v>524.95999999999833</v>
      </c>
    </row>
    <row r="402" spans="2:7" x14ac:dyDescent="0.3">
      <c r="B402" s="19">
        <v>42565</v>
      </c>
      <c r="C402" s="13" t="s">
        <v>4</v>
      </c>
      <c r="D402" s="2" t="s">
        <v>32</v>
      </c>
      <c r="E402" s="1">
        <v>627.20000000000005</v>
      </c>
      <c r="G402" s="1">
        <f t="shared" si="6"/>
        <v>1152.1599999999985</v>
      </c>
    </row>
    <row r="403" spans="2:7" x14ac:dyDescent="0.3">
      <c r="B403" s="19">
        <v>42566</v>
      </c>
      <c r="C403" s="13" t="s">
        <v>69</v>
      </c>
      <c r="D403" s="2" t="s">
        <v>32</v>
      </c>
      <c r="F403" s="1">
        <v>210.21</v>
      </c>
      <c r="G403" s="1">
        <f t="shared" si="6"/>
        <v>941.94999999999845</v>
      </c>
    </row>
    <row r="404" spans="2:7" x14ac:dyDescent="0.3">
      <c r="B404" s="19">
        <v>42569</v>
      </c>
      <c r="C404" s="13" t="s">
        <v>8</v>
      </c>
      <c r="D404" s="2" t="s">
        <v>32</v>
      </c>
      <c r="F404" s="1">
        <v>9.0299999999999994</v>
      </c>
      <c r="G404" s="1">
        <f t="shared" si="6"/>
        <v>932.91999999999848</v>
      </c>
    </row>
    <row r="405" spans="2:7" x14ac:dyDescent="0.3">
      <c r="B405" s="19">
        <v>42569</v>
      </c>
      <c r="C405" s="13" t="s">
        <v>331</v>
      </c>
      <c r="D405" s="2" t="s">
        <v>32</v>
      </c>
      <c r="F405" s="1">
        <v>8.17</v>
      </c>
      <c r="G405" s="1">
        <f t="shared" si="6"/>
        <v>924.74999999999852</v>
      </c>
    </row>
    <row r="406" spans="2:7" x14ac:dyDescent="0.3">
      <c r="B406" s="19">
        <v>42571</v>
      </c>
      <c r="C406" s="13" t="s">
        <v>46</v>
      </c>
      <c r="D406" s="2" t="s">
        <v>32</v>
      </c>
      <c r="F406" s="1">
        <v>10</v>
      </c>
      <c r="G406" s="1">
        <f t="shared" si="6"/>
        <v>914.74999999999852</v>
      </c>
    </row>
    <row r="407" spans="2:7" x14ac:dyDescent="0.3">
      <c r="B407" s="19">
        <v>42571</v>
      </c>
      <c r="C407" s="13" t="s">
        <v>42</v>
      </c>
      <c r="D407" s="2" t="s">
        <v>32</v>
      </c>
      <c r="F407" s="1">
        <v>148.43</v>
      </c>
      <c r="G407" s="1">
        <f t="shared" si="6"/>
        <v>766.31999999999857</v>
      </c>
    </row>
    <row r="408" spans="2:7" x14ac:dyDescent="0.3">
      <c r="B408" s="19">
        <v>42571</v>
      </c>
      <c r="C408" s="13" t="s">
        <v>43</v>
      </c>
      <c r="D408" s="2" t="s">
        <v>32</v>
      </c>
      <c r="F408" s="1">
        <v>122.36</v>
      </c>
      <c r="G408" s="1">
        <f t="shared" si="6"/>
        <v>643.95999999999856</v>
      </c>
    </row>
    <row r="409" spans="2:7" x14ac:dyDescent="0.3">
      <c r="B409" s="19">
        <v>42571</v>
      </c>
      <c r="C409" s="13" t="s">
        <v>63</v>
      </c>
      <c r="D409" s="2" t="s">
        <v>32</v>
      </c>
      <c r="F409" s="1">
        <v>130.36000000000001</v>
      </c>
      <c r="G409" s="1">
        <f t="shared" si="6"/>
        <v>513.59999999999854</v>
      </c>
    </row>
    <row r="410" spans="2:7" x14ac:dyDescent="0.3">
      <c r="B410" s="19">
        <v>42561</v>
      </c>
      <c r="C410" s="13" t="s">
        <v>302</v>
      </c>
      <c r="D410" s="2" t="s">
        <v>32</v>
      </c>
      <c r="F410" s="1">
        <v>17.39</v>
      </c>
      <c r="G410" s="1">
        <f t="shared" si="6"/>
        <v>496.20999999999856</v>
      </c>
    </row>
    <row r="411" spans="2:7" x14ac:dyDescent="0.3">
      <c r="B411" s="19">
        <v>42571</v>
      </c>
      <c r="C411" s="13" t="s">
        <v>352</v>
      </c>
      <c r="D411" s="2" t="s">
        <v>32</v>
      </c>
      <c r="F411" s="1">
        <v>340</v>
      </c>
      <c r="G411" s="1">
        <f t="shared" si="6"/>
        <v>156.20999999999856</v>
      </c>
    </row>
    <row r="412" spans="2:7" x14ac:dyDescent="0.3">
      <c r="B412" s="19">
        <v>42572</v>
      </c>
      <c r="C412" s="13" t="s">
        <v>8</v>
      </c>
      <c r="D412" s="2" t="s">
        <v>32</v>
      </c>
      <c r="F412" s="1">
        <v>6.79</v>
      </c>
      <c r="G412" s="1">
        <f t="shared" si="6"/>
        <v>149.41999999999857</v>
      </c>
    </row>
    <row r="413" spans="2:7" x14ac:dyDescent="0.3">
      <c r="B413" s="19">
        <v>42571</v>
      </c>
      <c r="C413" s="13" t="s">
        <v>8</v>
      </c>
      <c r="D413" s="2" t="s">
        <v>32</v>
      </c>
      <c r="F413" s="1">
        <v>6.79</v>
      </c>
      <c r="G413" s="1">
        <f t="shared" si="6"/>
        <v>142.62999999999857</v>
      </c>
    </row>
    <row r="414" spans="2:7" x14ac:dyDescent="0.3">
      <c r="B414" s="19">
        <v>42573</v>
      </c>
      <c r="C414" s="13" t="s">
        <v>8</v>
      </c>
      <c r="D414" s="2" t="s">
        <v>32</v>
      </c>
      <c r="F414" s="1">
        <v>6.79</v>
      </c>
      <c r="G414" s="1">
        <f t="shared" si="6"/>
        <v>135.83999999999858</v>
      </c>
    </row>
    <row r="415" spans="2:7" x14ac:dyDescent="0.3">
      <c r="B415" s="19">
        <v>42574</v>
      </c>
      <c r="C415" s="13" t="s">
        <v>56</v>
      </c>
      <c r="D415" s="2" t="s">
        <v>32</v>
      </c>
      <c r="F415" s="1">
        <v>23.77</v>
      </c>
      <c r="G415" s="1">
        <f t="shared" si="6"/>
        <v>112.06999999999859</v>
      </c>
    </row>
    <row r="416" spans="2:7" x14ac:dyDescent="0.3">
      <c r="B416" s="19">
        <v>42574</v>
      </c>
      <c r="C416" s="13" t="s">
        <v>343</v>
      </c>
      <c r="D416" s="2" t="s">
        <v>32</v>
      </c>
      <c r="F416" s="1">
        <v>54.7</v>
      </c>
      <c r="G416" s="1">
        <f t="shared" si="6"/>
        <v>57.369999999998583</v>
      </c>
    </row>
    <row r="417" spans="1:7" x14ac:dyDescent="0.3">
      <c r="B417" s="19">
        <v>42575</v>
      </c>
      <c r="C417" s="13" t="s">
        <v>302</v>
      </c>
      <c r="F417" s="1">
        <v>11.86</v>
      </c>
      <c r="G417" s="1">
        <f t="shared" si="6"/>
        <v>45.509999999998584</v>
      </c>
    </row>
    <row r="418" spans="1:7" x14ac:dyDescent="0.3">
      <c r="B418" s="19">
        <v>42576</v>
      </c>
      <c r="C418" s="13" t="s">
        <v>8</v>
      </c>
      <c r="D418" s="2" t="s">
        <v>32</v>
      </c>
      <c r="F418" s="1">
        <v>5.93</v>
      </c>
      <c r="G418" s="1">
        <f t="shared" si="6"/>
        <v>39.579999999998584</v>
      </c>
    </row>
    <row r="419" spans="1:7" x14ac:dyDescent="0.3">
      <c r="B419" s="19">
        <v>42577</v>
      </c>
      <c r="C419" s="13" t="s">
        <v>149</v>
      </c>
      <c r="D419" s="2" t="s">
        <v>32</v>
      </c>
      <c r="F419" s="1">
        <v>2.98</v>
      </c>
      <c r="G419" s="1">
        <f t="shared" si="6"/>
        <v>36.599999999998587</v>
      </c>
    </row>
    <row r="420" spans="1:7" x14ac:dyDescent="0.3">
      <c r="B420" s="19">
        <v>42577</v>
      </c>
      <c r="C420" s="13" t="s">
        <v>56</v>
      </c>
      <c r="D420" s="2" t="s">
        <v>32</v>
      </c>
      <c r="F420" s="1">
        <v>19.98</v>
      </c>
      <c r="G420" s="1">
        <f t="shared" si="6"/>
        <v>16.619999999998587</v>
      </c>
    </row>
    <row r="421" spans="1:7" x14ac:dyDescent="0.3">
      <c r="B421" s="19">
        <v>42577</v>
      </c>
      <c r="C421" s="13" t="s">
        <v>302</v>
      </c>
      <c r="D421" s="2" t="s">
        <v>32</v>
      </c>
      <c r="F421" s="1">
        <v>12.93</v>
      </c>
      <c r="G421" s="1">
        <f t="shared" si="6"/>
        <v>3.6899999999985873</v>
      </c>
    </row>
    <row r="422" spans="1:7" x14ac:dyDescent="0.3">
      <c r="B422" s="19">
        <v>42578</v>
      </c>
      <c r="C422" s="13" t="s">
        <v>302</v>
      </c>
      <c r="D422" s="2" t="s">
        <v>32</v>
      </c>
      <c r="F422" s="1">
        <v>5.19</v>
      </c>
      <c r="G422" s="1">
        <f t="shared" si="6"/>
        <v>-1.5000000000014131</v>
      </c>
    </row>
    <row r="423" spans="1:7" x14ac:dyDescent="0.3">
      <c r="B423" s="19">
        <v>42579</v>
      </c>
      <c r="C423" s="13" t="s">
        <v>4</v>
      </c>
      <c r="D423" s="2" t="s">
        <v>32</v>
      </c>
      <c r="E423" s="1">
        <v>759.2</v>
      </c>
      <c r="G423" s="1">
        <f t="shared" si="6"/>
        <v>757.69999999999868</v>
      </c>
    </row>
    <row r="424" spans="1:7" x14ac:dyDescent="0.3">
      <c r="B424" s="19">
        <v>42579</v>
      </c>
      <c r="C424" s="13" t="s">
        <v>434</v>
      </c>
      <c r="D424" s="2" t="s">
        <v>32</v>
      </c>
      <c r="E424" s="1">
        <v>51.79</v>
      </c>
      <c r="G424" s="1">
        <f t="shared" si="6"/>
        <v>809.48999999999864</v>
      </c>
    </row>
    <row r="425" spans="1:7" x14ac:dyDescent="0.3">
      <c r="A425" s="16">
        <v>378</v>
      </c>
      <c r="B425" s="19">
        <v>42579</v>
      </c>
      <c r="C425" s="13" t="s">
        <v>352</v>
      </c>
      <c r="D425" s="2" t="s">
        <v>32</v>
      </c>
      <c r="F425" s="1">
        <v>340</v>
      </c>
      <c r="G425" s="1">
        <f t="shared" si="6"/>
        <v>469.48999999999864</v>
      </c>
    </row>
    <row r="426" spans="1:7" x14ac:dyDescent="0.3">
      <c r="B426" s="19">
        <v>42579</v>
      </c>
      <c r="C426" s="13" t="s">
        <v>58</v>
      </c>
      <c r="D426" s="2" t="s">
        <v>32</v>
      </c>
      <c r="F426" s="1">
        <v>100.82</v>
      </c>
      <c r="G426" s="1">
        <f t="shared" si="6"/>
        <v>368.66999999999865</v>
      </c>
    </row>
    <row r="427" spans="1:7" x14ac:dyDescent="0.3">
      <c r="B427" s="19">
        <v>42579</v>
      </c>
      <c r="C427" s="13" t="s">
        <v>54</v>
      </c>
      <c r="F427" s="1">
        <v>129</v>
      </c>
      <c r="G427" s="1">
        <f t="shared" si="6"/>
        <v>239.66999999999865</v>
      </c>
    </row>
    <row r="428" spans="1:7" x14ac:dyDescent="0.3">
      <c r="B428" s="19">
        <v>42594</v>
      </c>
      <c r="C428" s="13" t="s">
        <v>93</v>
      </c>
      <c r="D428" s="2" t="s">
        <v>32</v>
      </c>
      <c r="F428" s="1">
        <v>199</v>
      </c>
      <c r="G428" s="1">
        <f t="shared" si="6"/>
        <v>40.669999999998652</v>
      </c>
    </row>
    <row r="429" spans="1:7" x14ac:dyDescent="0.3">
      <c r="B429" s="19">
        <v>42593</v>
      </c>
      <c r="C429" s="13" t="s">
        <v>4</v>
      </c>
      <c r="D429" s="2" t="s">
        <v>32</v>
      </c>
      <c r="E429" s="1">
        <v>752.15</v>
      </c>
      <c r="G429" s="1">
        <f t="shared" si="6"/>
        <v>792.81999999999857</v>
      </c>
    </row>
    <row r="430" spans="1:7" x14ac:dyDescent="0.3">
      <c r="B430" s="19">
        <v>42593</v>
      </c>
      <c r="C430" s="13" t="s">
        <v>78</v>
      </c>
      <c r="D430" s="2" t="s">
        <v>32</v>
      </c>
      <c r="F430" s="1">
        <v>32.979999999999997</v>
      </c>
      <c r="G430" s="1">
        <f t="shared" si="6"/>
        <v>759.83999999999855</v>
      </c>
    </row>
    <row r="431" spans="1:7" x14ac:dyDescent="0.3">
      <c r="B431" s="19">
        <v>42593</v>
      </c>
      <c r="C431" s="13" t="s">
        <v>99</v>
      </c>
      <c r="D431" s="2" t="s">
        <v>32</v>
      </c>
      <c r="F431" s="1">
        <v>30.44</v>
      </c>
      <c r="G431" s="1">
        <f t="shared" si="6"/>
        <v>729.3999999999985</v>
      </c>
    </row>
    <row r="432" spans="1:7" x14ac:dyDescent="0.3">
      <c r="B432" s="19">
        <v>42590</v>
      </c>
      <c r="C432" s="13" t="s">
        <v>8</v>
      </c>
      <c r="D432" s="2" t="s">
        <v>32</v>
      </c>
      <c r="F432" s="1">
        <v>18.41</v>
      </c>
      <c r="G432" s="1">
        <f t="shared" si="6"/>
        <v>710.98999999999853</v>
      </c>
    </row>
    <row r="433" spans="2:7" x14ac:dyDescent="0.3">
      <c r="B433" s="19">
        <v>42590</v>
      </c>
      <c r="C433" s="13" t="s">
        <v>106</v>
      </c>
      <c r="D433" s="2" t="s">
        <v>32</v>
      </c>
      <c r="F433" s="1">
        <v>32.99</v>
      </c>
      <c r="G433" s="1">
        <f t="shared" si="6"/>
        <v>677.99999999999852</v>
      </c>
    </row>
    <row r="434" spans="2:7" x14ac:dyDescent="0.3">
      <c r="B434" s="19">
        <v>42590</v>
      </c>
      <c r="C434" s="13" t="s">
        <v>8</v>
      </c>
      <c r="D434" s="2" t="s">
        <v>32</v>
      </c>
      <c r="F434">
        <v>7.6</v>
      </c>
      <c r="G434" s="1">
        <f t="shared" si="6"/>
        <v>670.3999999999985</v>
      </c>
    </row>
    <row r="435" spans="2:7" x14ac:dyDescent="0.3">
      <c r="B435" s="19">
        <v>42583</v>
      </c>
      <c r="C435" s="13" t="s">
        <v>52</v>
      </c>
      <c r="D435" s="2" t="s">
        <v>32</v>
      </c>
      <c r="F435">
        <v>18.559999999999999</v>
      </c>
      <c r="G435" s="1">
        <f t="shared" si="6"/>
        <v>651.83999999999855</v>
      </c>
    </row>
    <row r="436" spans="2:7" x14ac:dyDescent="0.3">
      <c r="B436" s="19">
        <v>42583</v>
      </c>
      <c r="C436" s="13" t="s">
        <v>449</v>
      </c>
      <c r="D436" s="2" t="s">
        <v>32</v>
      </c>
      <c r="F436">
        <v>21.95</v>
      </c>
      <c r="G436" s="1">
        <f t="shared" si="6"/>
        <v>629.88999999999851</v>
      </c>
    </row>
    <row r="437" spans="2:7" x14ac:dyDescent="0.3">
      <c r="B437" s="19">
        <v>42596</v>
      </c>
      <c r="C437" s="13" t="s">
        <v>46</v>
      </c>
      <c r="D437" s="2" t="s">
        <v>32</v>
      </c>
      <c r="F437" s="1">
        <v>5</v>
      </c>
      <c r="G437" s="1">
        <f t="shared" si="6"/>
        <v>624.88999999999851</v>
      </c>
    </row>
    <row r="438" spans="2:7" x14ac:dyDescent="0.3">
      <c r="B438" s="19">
        <v>42596</v>
      </c>
      <c r="C438" s="13" t="s">
        <v>42</v>
      </c>
      <c r="D438" s="2" t="s">
        <v>32</v>
      </c>
      <c r="F438" s="1">
        <v>133.44999999999999</v>
      </c>
      <c r="G438" s="1">
        <f t="shared" si="6"/>
        <v>491.43999999999852</v>
      </c>
    </row>
    <row r="439" spans="2:7" x14ac:dyDescent="0.3">
      <c r="B439" s="19">
        <v>42596</v>
      </c>
      <c r="C439" s="13" t="s">
        <v>63</v>
      </c>
      <c r="D439" s="2" t="s">
        <v>32</v>
      </c>
      <c r="F439" s="1">
        <v>130.36000000000001</v>
      </c>
      <c r="G439" s="1">
        <f t="shared" si="6"/>
        <v>361.07999999999851</v>
      </c>
    </row>
    <row r="440" spans="2:7" x14ac:dyDescent="0.3">
      <c r="B440" s="19">
        <v>42596</v>
      </c>
      <c r="C440" s="13" t="s">
        <v>450</v>
      </c>
      <c r="D440" s="2" t="s">
        <v>32</v>
      </c>
      <c r="F440" s="1">
        <v>122.61</v>
      </c>
      <c r="G440" s="1">
        <f t="shared" si="6"/>
        <v>238.46999999999849</v>
      </c>
    </row>
    <row r="441" spans="2:7" x14ac:dyDescent="0.3">
      <c r="B441" s="19">
        <v>42596</v>
      </c>
      <c r="C441" s="13" t="s">
        <v>69</v>
      </c>
      <c r="D441" s="2" t="s">
        <v>32</v>
      </c>
      <c r="F441" s="1">
        <v>210.21</v>
      </c>
      <c r="G441" s="1">
        <f t="shared" si="6"/>
        <v>28.259999999998485</v>
      </c>
    </row>
    <row r="442" spans="2:7" x14ac:dyDescent="0.3">
      <c r="B442" s="19">
        <v>42597</v>
      </c>
      <c r="C442" s="13" t="s">
        <v>56</v>
      </c>
      <c r="D442" s="2" t="s">
        <v>32</v>
      </c>
      <c r="F442" s="1">
        <v>4.9000000000000004</v>
      </c>
      <c r="G442" s="1">
        <f t="shared" si="6"/>
        <v>23.359999999998486</v>
      </c>
    </row>
    <row r="443" spans="2:7" x14ac:dyDescent="0.3">
      <c r="B443" s="19">
        <v>42605</v>
      </c>
      <c r="C443" s="13" t="s">
        <v>8</v>
      </c>
      <c r="D443" s="2" t="s">
        <v>32</v>
      </c>
      <c r="F443" s="1">
        <v>3.7</v>
      </c>
      <c r="G443" s="1">
        <f t="shared" si="6"/>
        <v>19.659999999998487</v>
      </c>
    </row>
    <row r="444" spans="2:7" x14ac:dyDescent="0.3">
      <c r="B444" s="19">
        <v>42597</v>
      </c>
      <c r="C444" s="13" t="s">
        <v>49</v>
      </c>
      <c r="D444" s="2" t="s">
        <v>32</v>
      </c>
      <c r="F444" s="1">
        <v>8.59</v>
      </c>
      <c r="G444" s="1">
        <f t="shared" si="6"/>
        <v>11.069999999998487</v>
      </c>
    </row>
    <row r="445" spans="2:7" x14ac:dyDescent="0.3">
      <c r="B445" s="19">
        <v>42607</v>
      </c>
      <c r="C445" s="13" t="s">
        <v>377</v>
      </c>
      <c r="D445" s="2" t="s">
        <v>32</v>
      </c>
      <c r="F445" s="1">
        <v>6.63</v>
      </c>
      <c r="G445" s="1">
        <f t="shared" si="6"/>
        <v>4.4399999999984869</v>
      </c>
    </row>
    <row r="446" spans="2:7" x14ac:dyDescent="0.3">
      <c r="B446" s="19">
        <v>42608</v>
      </c>
      <c r="C446" s="13" t="s">
        <v>4</v>
      </c>
      <c r="D446" s="2" t="s">
        <v>32</v>
      </c>
      <c r="E446" s="1">
        <v>765.04</v>
      </c>
      <c r="G446" s="1">
        <f t="shared" si="6"/>
        <v>769.47999999999843</v>
      </c>
    </row>
    <row r="447" spans="2:7" x14ac:dyDescent="0.3">
      <c r="B447" s="19">
        <v>42608</v>
      </c>
      <c r="C447" s="13" t="s">
        <v>58</v>
      </c>
      <c r="D447" s="2" t="s">
        <v>32</v>
      </c>
      <c r="F447" s="1">
        <v>100.82</v>
      </c>
      <c r="G447" s="1">
        <f t="shared" si="6"/>
        <v>668.65999999999849</v>
      </c>
    </row>
    <row r="448" spans="2:7" x14ac:dyDescent="0.3">
      <c r="B448" s="19">
        <v>42608</v>
      </c>
      <c r="C448" s="13" t="s">
        <v>352</v>
      </c>
      <c r="D448" s="2" t="s">
        <v>32</v>
      </c>
      <c r="F448" s="1">
        <v>348</v>
      </c>
      <c r="G448" s="1">
        <f t="shared" si="6"/>
        <v>320.65999999999849</v>
      </c>
    </row>
    <row r="449" spans="2:7" x14ac:dyDescent="0.3">
      <c r="B449" s="19">
        <v>42608</v>
      </c>
      <c r="C449" s="13" t="s">
        <v>454</v>
      </c>
      <c r="D449" s="2" t="s">
        <v>32</v>
      </c>
      <c r="F449" s="1">
        <v>86.4</v>
      </c>
      <c r="G449" s="1">
        <f t="shared" si="6"/>
        <v>234.25999999999848</v>
      </c>
    </row>
    <row r="450" spans="2:7" x14ac:dyDescent="0.3">
      <c r="B450" s="19">
        <v>42608</v>
      </c>
      <c r="C450" s="13" t="s">
        <v>93</v>
      </c>
      <c r="D450" s="2" t="s">
        <v>32</v>
      </c>
      <c r="F450" s="1">
        <v>34.5</v>
      </c>
      <c r="G450" s="1">
        <f t="shared" si="6"/>
        <v>199.75999999999848</v>
      </c>
    </row>
    <row r="451" spans="2:7" x14ac:dyDescent="0.3">
      <c r="B451" s="19">
        <v>42610</v>
      </c>
      <c r="C451" s="13" t="s">
        <v>93</v>
      </c>
      <c r="D451" s="2" t="s">
        <v>32</v>
      </c>
      <c r="F451" s="1">
        <v>88.24</v>
      </c>
      <c r="G451" s="1">
        <f t="shared" si="6"/>
        <v>111.51999999999849</v>
      </c>
    </row>
    <row r="452" spans="2:7" x14ac:dyDescent="0.3">
      <c r="B452" s="19">
        <v>42610</v>
      </c>
      <c r="C452" s="13" t="s">
        <v>100</v>
      </c>
      <c r="D452" s="2" t="s">
        <v>32</v>
      </c>
      <c r="F452" s="1">
        <v>70.41</v>
      </c>
      <c r="G452" s="1">
        <f t="shared" si="6"/>
        <v>41.109999999998493</v>
      </c>
    </row>
    <row r="453" spans="2:7" x14ac:dyDescent="0.3">
      <c r="B453" s="19">
        <v>42610</v>
      </c>
      <c r="C453" s="13" t="s">
        <v>17</v>
      </c>
      <c r="D453" s="2" t="s">
        <v>32</v>
      </c>
      <c r="F453" s="1">
        <v>21.59</v>
      </c>
      <c r="G453" s="1">
        <f t="shared" si="6"/>
        <v>19.519999999998493</v>
      </c>
    </row>
    <row r="454" spans="2:7" x14ac:dyDescent="0.3">
      <c r="B454" s="19">
        <v>42611</v>
      </c>
      <c r="C454" s="13" t="s">
        <v>462</v>
      </c>
      <c r="D454" s="2" t="s">
        <v>32</v>
      </c>
      <c r="F454" s="1">
        <v>35</v>
      </c>
      <c r="G454" s="1">
        <f t="shared" si="6"/>
        <v>-15.480000000001507</v>
      </c>
    </row>
    <row r="455" spans="2:7" x14ac:dyDescent="0.3">
      <c r="B455" s="19">
        <v>42611</v>
      </c>
      <c r="C455" s="13" t="s">
        <v>294</v>
      </c>
      <c r="D455" s="2" t="s">
        <v>32</v>
      </c>
      <c r="F455" s="1">
        <v>19.98</v>
      </c>
      <c r="G455" s="1">
        <f t="shared" si="6"/>
        <v>-35.460000000001507</v>
      </c>
    </row>
    <row r="456" spans="2:7" x14ac:dyDescent="0.3">
      <c r="B456" s="19">
        <v>42611</v>
      </c>
      <c r="C456" s="13" t="s">
        <v>56</v>
      </c>
      <c r="D456" s="2" t="s">
        <v>32</v>
      </c>
      <c r="F456" s="1">
        <v>19.98</v>
      </c>
      <c r="G456" s="1">
        <f t="shared" si="6"/>
        <v>-55.440000000001504</v>
      </c>
    </row>
    <row r="457" spans="2:7" x14ac:dyDescent="0.3">
      <c r="B457" s="19">
        <v>42615</v>
      </c>
      <c r="C457" s="13" t="s">
        <v>302</v>
      </c>
      <c r="D457" s="2" t="s">
        <v>32</v>
      </c>
      <c r="F457" s="1">
        <v>7.26</v>
      </c>
      <c r="G457" s="1">
        <f t="shared" si="6"/>
        <v>-62.700000000001502</v>
      </c>
    </row>
    <row r="458" spans="2:7" x14ac:dyDescent="0.3">
      <c r="B458" s="19">
        <v>42616</v>
      </c>
      <c r="C458" s="13" t="s">
        <v>7</v>
      </c>
      <c r="D458" s="2" t="s">
        <v>32</v>
      </c>
      <c r="F458" s="1">
        <v>26.28</v>
      </c>
      <c r="G458" s="1">
        <f t="shared" si="6"/>
        <v>-88.980000000001496</v>
      </c>
    </row>
    <row r="459" spans="2:7" x14ac:dyDescent="0.3">
      <c r="B459" s="19">
        <v>42621</v>
      </c>
      <c r="C459" s="13" t="s">
        <v>4</v>
      </c>
      <c r="D459" s="2" t="s">
        <v>32</v>
      </c>
      <c r="E459" s="1">
        <v>753.82</v>
      </c>
      <c r="G459" s="1">
        <f t="shared" si="6"/>
        <v>664.83999999999855</v>
      </c>
    </row>
    <row r="460" spans="2:7" x14ac:dyDescent="0.3">
      <c r="B460" s="19">
        <v>42622</v>
      </c>
      <c r="C460" s="13" t="s">
        <v>463</v>
      </c>
      <c r="D460" s="2" t="s">
        <v>32</v>
      </c>
      <c r="F460" s="1">
        <v>16.239999999999998</v>
      </c>
      <c r="G460" s="1">
        <f t="shared" si="6"/>
        <v>648.59999999999854</v>
      </c>
    </row>
    <row r="461" spans="2:7" x14ac:dyDescent="0.3">
      <c r="B461" s="19">
        <v>42622</v>
      </c>
      <c r="C461" s="13" t="s">
        <v>8</v>
      </c>
      <c r="D461" s="2" t="s">
        <v>32</v>
      </c>
      <c r="F461" s="1">
        <v>5.53</v>
      </c>
      <c r="G461" s="1">
        <f t="shared" si="6"/>
        <v>643.06999999999857</v>
      </c>
    </row>
    <row r="462" spans="2:7" x14ac:dyDescent="0.3">
      <c r="B462" s="19">
        <v>42625</v>
      </c>
      <c r="C462" s="13" t="s">
        <v>8</v>
      </c>
      <c r="D462" s="2" t="s">
        <v>32</v>
      </c>
      <c r="F462" s="1">
        <v>5.53</v>
      </c>
      <c r="G462" s="1">
        <f t="shared" si="6"/>
        <v>637.5399999999986</v>
      </c>
    </row>
    <row r="463" spans="2:7" x14ac:dyDescent="0.3">
      <c r="B463" s="19">
        <v>42629</v>
      </c>
      <c r="C463" s="13" t="s">
        <v>69</v>
      </c>
      <c r="D463" s="2" t="s">
        <v>32</v>
      </c>
      <c r="F463" s="1">
        <v>210.21</v>
      </c>
      <c r="G463" s="1">
        <f t="shared" si="6"/>
        <v>427.32999999999856</v>
      </c>
    </row>
    <row r="464" spans="2:7" x14ac:dyDescent="0.3">
      <c r="B464" s="19">
        <v>42626</v>
      </c>
      <c r="C464" s="13" t="s">
        <v>321</v>
      </c>
      <c r="D464" s="2" t="s">
        <v>32</v>
      </c>
      <c r="F464" s="1">
        <v>122.62</v>
      </c>
      <c r="G464" s="1">
        <f t="shared" si="6"/>
        <v>304.70999999999856</v>
      </c>
    </row>
    <row r="465" spans="2:7" x14ac:dyDescent="0.3">
      <c r="B465" s="19">
        <v>42640</v>
      </c>
      <c r="C465" s="13" t="s">
        <v>42</v>
      </c>
      <c r="F465" s="1">
        <v>97.09</v>
      </c>
      <c r="G465" s="1">
        <f t="shared" si="6"/>
        <v>207.61999999999856</v>
      </c>
    </row>
    <row r="466" spans="2:7" x14ac:dyDescent="0.3">
      <c r="B466" s="19">
        <v>42635</v>
      </c>
      <c r="C466" s="13" t="s">
        <v>4</v>
      </c>
      <c r="D466" s="2" t="s">
        <v>32</v>
      </c>
      <c r="E466" s="1">
        <v>749.15</v>
      </c>
      <c r="G466" s="1">
        <f t="shared" ref="G466:G481" si="7">SUM(G465+E466-F466)</f>
        <v>956.7699999999985</v>
      </c>
    </row>
    <row r="467" spans="2:7" x14ac:dyDescent="0.3">
      <c r="B467" s="19">
        <v>42640</v>
      </c>
      <c r="C467" s="13" t="s">
        <v>63</v>
      </c>
      <c r="F467" s="1">
        <v>127.8</v>
      </c>
      <c r="G467" s="1">
        <f t="shared" si="7"/>
        <v>828.96999999999855</v>
      </c>
    </row>
    <row r="468" spans="2:7" x14ac:dyDescent="0.3">
      <c r="B468" s="19">
        <v>42639</v>
      </c>
      <c r="C468" s="13" t="s">
        <v>467</v>
      </c>
      <c r="D468" s="2" t="s">
        <v>32</v>
      </c>
      <c r="F468" s="1">
        <v>13.57</v>
      </c>
      <c r="G468" s="1">
        <f t="shared" si="7"/>
        <v>815.3999999999985</v>
      </c>
    </row>
    <row r="469" spans="2:7" x14ac:dyDescent="0.3">
      <c r="B469" s="19">
        <v>42639</v>
      </c>
      <c r="C469" s="13" t="s">
        <v>8</v>
      </c>
      <c r="D469" s="2" t="s">
        <v>32</v>
      </c>
      <c r="F469" s="1">
        <v>2.4900000000000002</v>
      </c>
      <c r="G469" s="1">
        <f t="shared" si="7"/>
        <v>812.90999999999849</v>
      </c>
    </row>
    <row r="470" spans="2:7" x14ac:dyDescent="0.3">
      <c r="B470" s="19">
        <v>42632</v>
      </c>
      <c r="C470" s="13" t="s">
        <v>83</v>
      </c>
      <c r="D470" s="2" t="s">
        <v>32</v>
      </c>
      <c r="F470" s="1">
        <v>60</v>
      </c>
      <c r="G470" s="1">
        <f t="shared" si="7"/>
        <v>752.90999999999849</v>
      </c>
    </row>
    <row r="471" spans="2:7" x14ac:dyDescent="0.3">
      <c r="B471" s="19">
        <v>42632</v>
      </c>
      <c r="C471" s="13" t="s">
        <v>8</v>
      </c>
      <c r="D471" s="2" t="s">
        <v>32</v>
      </c>
      <c r="F471" s="1">
        <v>4.2300000000000004</v>
      </c>
      <c r="G471" s="1">
        <f t="shared" si="7"/>
        <v>748.67999999999847</v>
      </c>
    </row>
    <row r="472" spans="2:7" x14ac:dyDescent="0.3">
      <c r="B472" s="19">
        <v>42632</v>
      </c>
      <c r="C472" s="13" t="s">
        <v>8</v>
      </c>
      <c r="D472" s="2" t="s">
        <v>32</v>
      </c>
      <c r="F472" s="1">
        <v>4.91</v>
      </c>
      <c r="G472" s="1">
        <f t="shared" si="7"/>
        <v>743.7699999999985</v>
      </c>
    </row>
    <row r="473" spans="2:7" x14ac:dyDescent="0.3">
      <c r="B473" s="19">
        <v>42629</v>
      </c>
      <c r="C473" s="13" t="s">
        <v>468</v>
      </c>
      <c r="D473" s="2" t="s">
        <v>32</v>
      </c>
      <c r="F473" s="1">
        <v>18.75</v>
      </c>
      <c r="G473" s="1">
        <f t="shared" si="7"/>
        <v>725.0199999999985</v>
      </c>
    </row>
    <row r="474" spans="2:7" x14ac:dyDescent="0.3">
      <c r="B474" s="19">
        <v>42628</v>
      </c>
      <c r="C474" s="13" t="s">
        <v>50</v>
      </c>
      <c r="D474" s="2" t="s">
        <v>32</v>
      </c>
      <c r="F474" s="1">
        <v>1.98</v>
      </c>
      <c r="G474" s="1">
        <f t="shared" si="7"/>
        <v>723.03999999999849</v>
      </c>
    </row>
    <row r="475" spans="2:7" x14ac:dyDescent="0.3">
      <c r="B475" s="19">
        <v>42628</v>
      </c>
      <c r="C475" s="13" t="s">
        <v>49</v>
      </c>
      <c r="D475" s="2" t="s">
        <v>32</v>
      </c>
      <c r="F475" s="1">
        <v>7.72</v>
      </c>
      <c r="G475" s="1">
        <f t="shared" si="7"/>
        <v>715.31999999999846</v>
      </c>
    </row>
    <row r="476" spans="2:7" x14ac:dyDescent="0.3">
      <c r="B476" s="19">
        <v>42626</v>
      </c>
      <c r="C476" s="13" t="s">
        <v>262</v>
      </c>
      <c r="D476" s="2" t="s">
        <v>32</v>
      </c>
      <c r="F476" s="1">
        <v>29.91</v>
      </c>
      <c r="G476" s="1">
        <f t="shared" si="7"/>
        <v>685.40999999999849</v>
      </c>
    </row>
    <row r="477" spans="2:7" x14ac:dyDescent="0.3">
      <c r="B477" s="19">
        <v>42626</v>
      </c>
      <c r="C477" s="13" t="s">
        <v>390</v>
      </c>
      <c r="D477" s="2" t="s">
        <v>32</v>
      </c>
      <c r="F477" s="1">
        <v>21.98</v>
      </c>
      <c r="G477" s="1">
        <f t="shared" si="7"/>
        <v>663.42999999999847</v>
      </c>
    </row>
    <row r="478" spans="2:7" x14ac:dyDescent="0.3">
      <c r="B478" s="19">
        <v>42640</v>
      </c>
      <c r="C478" s="13" t="s">
        <v>43</v>
      </c>
      <c r="F478" s="1">
        <v>122.62</v>
      </c>
      <c r="G478" s="1">
        <f t="shared" si="7"/>
        <v>540.80999999999847</v>
      </c>
    </row>
    <row r="479" spans="2:7" x14ac:dyDescent="0.3">
      <c r="B479" s="19">
        <v>42640</v>
      </c>
      <c r="C479" s="13" t="s">
        <v>58</v>
      </c>
      <c r="F479" s="1">
        <v>100.82</v>
      </c>
      <c r="G479" s="1">
        <f t="shared" si="7"/>
        <v>439.98999999999847</v>
      </c>
    </row>
    <row r="480" spans="2:7" x14ac:dyDescent="0.3">
      <c r="B480" s="19">
        <v>42640</v>
      </c>
      <c r="C480" s="159" t="s">
        <v>46</v>
      </c>
      <c r="F480" s="1">
        <v>10</v>
      </c>
      <c r="G480" s="1">
        <f t="shared" si="7"/>
        <v>429.98999999999847</v>
      </c>
    </row>
    <row r="481" spans="2:7" x14ac:dyDescent="0.3">
      <c r="B481" s="19">
        <v>42640</v>
      </c>
      <c r="C481" s="13" t="s">
        <v>352</v>
      </c>
      <c r="F481" s="1">
        <v>340</v>
      </c>
      <c r="G481" s="1">
        <f t="shared" si="7"/>
        <v>89.989999999998474</v>
      </c>
    </row>
  </sheetData>
  <autoFilter ref="A1:E113" xr:uid="{00000000-0009-0000-0000-000009000000}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6">
    <tabColor rgb="FF0070C0"/>
  </sheetPr>
  <dimension ref="A1:AO53"/>
  <sheetViews>
    <sheetView zoomScale="90" zoomScaleNormal="90" workbookViewId="0">
      <selection activeCell="A5" sqref="A5"/>
    </sheetView>
  </sheetViews>
  <sheetFormatPr defaultColWidth="9.109375" defaultRowHeight="13.2" x14ac:dyDescent="0.25"/>
  <cols>
    <col min="1" max="1" width="29.6640625" style="37" customWidth="1"/>
    <col min="2" max="2" width="19.88671875" style="32" customWidth="1"/>
    <col min="3" max="3" width="28.44140625" style="32" customWidth="1"/>
    <col min="4" max="4" width="11.5546875" style="32" customWidth="1"/>
    <col min="5" max="5" width="7.88671875" style="32" customWidth="1"/>
    <col min="6" max="6" width="6" style="37" customWidth="1"/>
    <col min="7" max="7" width="10.33203125" style="37" customWidth="1"/>
    <col min="8" max="30" width="9.109375" style="37" hidden="1" customWidth="1"/>
    <col min="31" max="35" width="0" style="37" hidden="1" customWidth="1"/>
    <col min="36" max="16384" width="9.109375" style="37"/>
  </cols>
  <sheetData>
    <row r="1" spans="1:41" ht="31.5" customHeight="1" x14ac:dyDescent="0.25">
      <c r="A1" s="33" t="s">
        <v>191</v>
      </c>
      <c r="B1" s="34" t="s">
        <v>67</v>
      </c>
      <c r="C1" s="34" t="s">
        <v>192</v>
      </c>
      <c r="D1" s="34" t="s">
        <v>193</v>
      </c>
      <c r="E1" s="35" t="s">
        <v>178</v>
      </c>
      <c r="F1" s="35" t="s">
        <v>176</v>
      </c>
      <c r="G1" s="36" t="s">
        <v>175</v>
      </c>
      <c r="H1" s="361">
        <v>41760</v>
      </c>
      <c r="I1" s="362"/>
      <c r="J1" s="361">
        <v>41791</v>
      </c>
      <c r="K1" s="362"/>
      <c r="L1" s="361">
        <v>42370</v>
      </c>
      <c r="M1" s="356"/>
      <c r="N1" s="356"/>
      <c r="O1" s="362"/>
      <c r="P1" s="361">
        <v>42401</v>
      </c>
      <c r="Q1" s="356"/>
      <c r="R1" s="356"/>
      <c r="S1" s="356"/>
      <c r="T1" s="362"/>
      <c r="U1" s="361">
        <v>42430</v>
      </c>
      <c r="V1" s="356"/>
      <c r="W1" s="356"/>
      <c r="X1" s="362"/>
      <c r="Y1" s="361">
        <v>42461</v>
      </c>
      <c r="Z1" s="356"/>
      <c r="AA1" s="356"/>
      <c r="AB1" s="362"/>
      <c r="AC1" s="355">
        <v>42491</v>
      </c>
      <c r="AD1" s="356"/>
      <c r="AE1" s="366">
        <v>42522</v>
      </c>
      <c r="AF1" s="367"/>
      <c r="AG1" s="368"/>
      <c r="AH1" s="355">
        <v>42552</v>
      </c>
      <c r="AI1" s="356"/>
      <c r="AJ1" s="355">
        <v>42583</v>
      </c>
      <c r="AK1" s="356"/>
      <c r="AL1" s="355">
        <v>42614</v>
      </c>
      <c r="AM1" s="356"/>
      <c r="AN1" s="355">
        <v>42614</v>
      </c>
      <c r="AO1" s="356"/>
    </row>
    <row r="2" spans="1:41" ht="14.25" customHeight="1" x14ac:dyDescent="0.25">
      <c r="A2" s="38"/>
      <c r="B2" s="39"/>
      <c r="C2" s="40"/>
      <c r="D2" s="41"/>
      <c r="E2" s="42"/>
      <c r="F2" s="42"/>
      <c r="G2" s="43"/>
      <c r="H2" s="44"/>
      <c r="I2" s="45"/>
      <c r="J2" s="44"/>
      <c r="K2" s="45"/>
      <c r="L2" s="44" t="s">
        <v>196</v>
      </c>
      <c r="M2" s="46" t="s">
        <v>197</v>
      </c>
      <c r="N2" s="46" t="s">
        <v>190</v>
      </c>
      <c r="O2" s="45" t="s">
        <v>198</v>
      </c>
      <c r="P2" s="44" t="s">
        <v>188</v>
      </c>
      <c r="Q2" s="46" t="s">
        <v>266</v>
      </c>
      <c r="R2" s="46" t="s">
        <v>186</v>
      </c>
      <c r="S2" s="119" t="s">
        <v>267</v>
      </c>
      <c r="T2" s="45" t="s">
        <v>199</v>
      </c>
      <c r="U2" s="44" t="s">
        <v>201</v>
      </c>
      <c r="V2" s="46" t="s">
        <v>194</v>
      </c>
      <c r="W2" s="46" t="s">
        <v>278</v>
      </c>
      <c r="X2" s="45" t="s">
        <v>195</v>
      </c>
      <c r="Y2" s="44" t="s">
        <v>201</v>
      </c>
      <c r="Z2" s="46" t="s">
        <v>194</v>
      </c>
      <c r="AA2" s="46" t="s">
        <v>278</v>
      </c>
      <c r="AB2" s="45" t="s">
        <v>195</v>
      </c>
      <c r="AC2" s="44" t="s">
        <v>279</v>
      </c>
      <c r="AD2" s="142" t="s">
        <v>280</v>
      </c>
      <c r="AE2" s="146" t="s">
        <v>281</v>
      </c>
      <c r="AF2" s="40" t="s">
        <v>179</v>
      </c>
      <c r="AG2" s="51" t="s">
        <v>282</v>
      </c>
      <c r="AH2" s="44" t="s">
        <v>194</v>
      </c>
      <c r="AI2" s="142" t="s">
        <v>195</v>
      </c>
      <c r="AJ2" s="44" t="s">
        <v>194</v>
      </c>
      <c r="AK2" s="142" t="s">
        <v>195</v>
      </c>
      <c r="AL2" s="44" t="s">
        <v>194</v>
      </c>
      <c r="AM2" s="142" t="s">
        <v>195</v>
      </c>
      <c r="AN2" s="44" t="s">
        <v>194</v>
      </c>
      <c r="AO2" s="142" t="s">
        <v>195</v>
      </c>
    </row>
    <row r="3" spans="1:41" ht="20.100000000000001" customHeight="1" x14ac:dyDescent="0.25">
      <c r="A3" s="47" t="s">
        <v>68</v>
      </c>
      <c r="C3" s="48" t="s">
        <v>202</v>
      </c>
      <c r="D3" s="49" t="s">
        <v>203</v>
      </c>
      <c r="E3" s="50"/>
      <c r="F3" s="40"/>
      <c r="G3" s="51">
        <v>5</v>
      </c>
      <c r="H3" s="52">
        <v>5</v>
      </c>
      <c r="I3" s="51"/>
      <c r="J3" s="52">
        <v>5</v>
      </c>
      <c r="K3" s="51"/>
      <c r="L3" s="53">
        <v>5</v>
      </c>
      <c r="M3" s="54"/>
      <c r="N3" s="54"/>
      <c r="O3" s="51"/>
      <c r="P3" s="53">
        <v>5</v>
      </c>
      <c r="Q3" s="54"/>
      <c r="R3" s="54"/>
      <c r="S3" s="120"/>
      <c r="T3" s="51"/>
      <c r="U3" s="53">
        <v>5</v>
      </c>
      <c r="V3" s="54"/>
      <c r="W3" s="54"/>
      <c r="X3" s="51"/>
      <c r="Y3" s="53">
        <v>5</v>
      </c>
      <c r="Z3" s="54"/>
      <c r="AA3" s="54"/>
      <c r="AB3" s="51"/>
      <c r="AC3" s="53">
        <v>5</v>
      </c>
      <c r="AD3" s="120"/>
      <c r="AE3" s="53">
        <v>5</v>
      </c>
      <c r="AF3" s="54"/>
      <c r="AG3" s="56"/>
      <c r="AH3" s="53">
        <v>5</v>
      </c>
      <c r="AI3" s="120"/>
      <c r="AJ3" s="53">
        <v>5</v>
      </c>
      <c r="AK3" s="120"/>
      <c r="AL3" s="154">
        <v>10</v>
      </c>
      <c r="AM3" s="153"/>
      <c r="AN3" s="154">
        <v>5</v>
      </c>
      <c r="AO3" s="153"/>
    </row>
    <row r="4" spans="1:41" ht="20.100000000000001" customHeight="1" x14ac:dyDescent="0.25">
      <c r="A4" s="47" t="s">
        <v>42</v>
      </c>
      <c r="B4" s="40" t="s">
        <v>204</v>
      </c>
      <c r="C4" s="40" t="s">
        <v>205</v>
      </c>
      <c r="D4" s="40" t="s">
        <v>206</v>
      </c>
      <c r="E4" s="50"/>
      <c r="F4" s="40" t="s">
        <v>185</v>
      </c>
      <c r="G4" s="51">
        <v>75.66</v>
      </c>
      <c r="H4" s="52">
        <v>75.66</v>
      </c>
      <c r="I4" s="56"/>
      <c r="J4" s="52">
        <v>75.66</v>
      </c>
      <c r="K4" s="56"/>
      <c r="L4" s="52"/>
      <c r="M4" s="54"/>
      <c r="N4" s="55">
        <v>71.430000000000007</v>
      </c>
      <c r="O4" s="56"/>
      <c r="P4" s="52"/>
      <c r="Q4" s="54"/>
      <c r="R4" s="55">
        <v>66.91</v>
      </c>
      <c r="S4" s="120"/>
      <c r="T4" s="56"/>
      <c r="U4" s="52"/>
      <c r="V4" s="54"/>
      <c r="W4" s="55">
        <v>70</v>
      </c>
      <c r="X4" s="56"/>
      <c r="Y4" s="52"/>
      <c r="Z4" s="54"/>
      <c r="AA4" s="55">
        <v>68.819999999999993</v>
      </c>
      <c r="AB4" s="56"/>
      <c r="AC4" s="52"/>
      <c r="AD4" s="128">
        <v>71.89</v>
      </c>
      <c r="AE4" s="52"/>
      <c r="AF4" s="55">
        <v>200.6</v>
      </c>
      <c r="AG4" s="56"/>
      <c r="AH4" s="53">
        <v>148.43</v>
      </c>
      <c r="AI4" s="120"/>
      <c r="AJ4" s="53">
        <v>133.44999999999999</v>
      </c>
      <c r="AK4" s="120"/>
      <c r="AL4" s="156">
        <v>97.09</v>
      </c>
      <c r="AM4" s="153"/>
      <c r="AN4" s="154">
        <v>117.18</v>
      </c>
      <c r="AO4" s="153"/>
    </row>
    <row r="5" spans="1:41" ht="20.100000000000001" customHeight="1" x14ac:dyDescent="0.25">
      <c r="A5" s="138" t="s">
        <v>208</v>
      </c>
      <c r="B5" s="40" t="s">
        <v>209</v>
      </c>
      <c r="C5" s="40" t="s">
        <v>210</v>
      </c>
      <c r="D5" s="40" t="s">
        <v>217</v>
      </c>
      <c r="E5" s="40"/>
      <c r="F5" s="40"/>
      <c r="G5" s="51">
        <v>111.44</v>
      </c>
      <c r="H5" s="52">
        <v>36.47</v>
      </c>
      <c r="I5" s="56"/>
      <c r="J5" s="52">
        <v>36.47</v>
      </c>
      <c r="K5" s="56"/>
      <c r="L5" s="59">
        <v>127.8</v>
      </c>
      <c r="M5" s="54"/>
      <c r="N5" s="54"/>
      <c r="O5" s="56"/>
      <c r="P5" s="53">
        <v>127.8</v>
      </c>
      <c r="Q5" s="54"/>
      <c r="R5" s="54"/>
      <c r="S5" s="120"/>
      <c r="T5" s="56"/>
      <c r="U5" s="53">
        <v>127.8</v>
      </c>
      <c r="V5" s="54"/>
      <c r="W5" s="54"/>
      <c r="X5" s="56"/>
      <c r="Y5" s="53">
        <v>127.8</v>
      </c>
      <c r="Z5" s="54"/>
      <c r="AA5" s="54"/>
      <c r="AB5" s="56"/>
      <c r="AC5" s="53">
        <v>127.8</v>
      </c>
      <c r="AD5" s="120"/>
      <c r="AE5" s="53">
        <v>127.8</v>
      </c>
      <c r="AF5" s="54"/>
      <c r="AG5" s="56"/>
      <c r="AH5" s="53">
        <v>130.36000000000001</v>
      </c>
      <c r="AI5" s="120"/>
      <c r="AJ5" s="53">
        <v>130.36000000000001</v>
      </c>
      <c r="AK5" s="120"/>
      <c r="AL5" s="156">
        <v>127.8</v>
      </c>
      <c r="AM5" s="153"/>
      <c r="AN5" s="154">
        <v>130.36000000000001</v>
      </c>
      <c r="AO5" s="153"/>
    </row>
    <row r="6" spans="1:41" ht="20.100000000000001" customHeight="1" x14ac:dyDescent="0.25">
      <c r="A6" s="47" t="s">
        <v>211</v>
      </c>
      <c r="B6" s="136" t="s">
        <v>356</v>
      </c>
      <c r="C6" s="50" t="s">
        <v>354</v>
      </c>
      <c r="D6" s="50" t="s">
        <v>355</v>
      </c>
      <c r="E6" s="50"/>
      <c r="F6" s="40" t="s">
        <v>277</v>
      </c>
      <c r="G6" s="51">
        <v>122</v>
      </c>
      <c r="H6" s="52">
        <v>90</v>
      </c>
      <c r="I6" s="56"/>
      <c r="J6" s="52">
        <v>90</v>
      </c>
      <c r="K6" s="56"/>
      <c r="L6" s="52"/>
      <c r="M6" s="54"/>
      <c r="N6" s="55">
        <v>120.42</v>
      </c>
      <c r="O6" s="56"/>
      <c r="P6" s="52"/>
      <c r="Q6" s="54"/>
      <c r="R6" s="54"/>
      <c r="S6" s="128">
        <v>124.48</v>
      </c>
      <c r="T6" s="56"/>
      <c r="U6" s="52"/>
      <c r="V6" s="54"/>
      <c r="W6" s="55">
        <v>122.13</v>
      </c>
      <c r="X6" s="56"/>
      <c r="Y6" s="52"/>
      <c r="Z6" s="55">
        <v>212.84</v>
      </c>
      <c r="AA6" s="54"/>
      <c r="AB6" s="56"/>
      <c r="AC6" s="53">
        <v>122.36</v>
      </c>
      <c r="AD6" s="120"/>
      <c r="AE6" s="53">
        <v>122.36</v>
      </c>
      <c r="AF6" s="54"/>
      <c r="AG6" s="56"/>
      <c r="AH6" s="53">
        <v>122.36</v>
      </c>
      <c r="AI6" s="120"/>
      <c r="AJ6" s="53">
        <v>122.61</v>
      </c>
      <c r="AK6" s="120"/>
      <c r="AL6" s="156">
        <v>122.62</v>
      </c>
      <c r="AM6" s="153"/>
      <c r="AN6" s="154">
        <v>122.61</v>
      </c>
      <c r="AO6" s="153"/>
    </row>
    <row r="7" spans="1:41" ht="20.100000000000001" hidden="1" customHeight="1" x14ac:dyDescent="0.25">
      <c r="A7" s="47" t="s">
        <v>345</v>
      </c>
      <c r="B7" s="136">
        <v>8773201480057980</v>
      </c>
      <c r="C7" s="137" t="s">
        <v>216</v>
      </c>
      <c r="D7" s="50" t="s">
        <v>217</v>
      </c>
      <c r="E7" s="50"/>
      <c r="F7" s="40"/>
      <c r="G7" s="51"/>
      <c r="H7" s="52"/>
      <c r="I7" s="56"/>
      <c r="J7" s="52"/>
      <c r="K7" s="56"/>
      <c r="L7" s="80"/>
      <c r="M7" s="54"/>
      <c r="N7" s="55"/>
      <c r="O7" s="56"/>
      <c r="P7" s="52"/>
      <c r="Q7" s="54"/>
      <c r="R7" s="54"/>
      <c r="S7" s="128"/>
      <c r="T7" s="56"/>
      <c r="U7" s="52"/>
      <c r="V7" s="54"/>
      <c r="W7" s="54"/>
      <c r="X7" s="56"/>
      <c r="Y7" s="52"/>
      <c r="Z7" s="54"/>
      <c r="AA7" s="54"/>
      <c r="AB7" s="56"/>
      <c r="AC7" s="52"/>
      <c r="AD7" s="120"/>
      <c r="AE7" s="52"/>
      <c r="AF7" s="54"/>
      <c r="AG7" s="56"/>
      <c r="AH7" s="52"/>
      <c r="AI7" s="120"/>
      <c r="AJ7" s="52"/>
      <c r="AK7" s="120"/>
      <c r="AL7" s="154"/>
      <c r="AM7" s="153"/>
      <c r="AN7" s="154"/>
      <c r="AO7" s="153"/>
    </row>
    <row r="8" spans="1:41" ht="20.100000000000001" customHeight="1" x14ac:dyDescent="0.25">
      <c r="A8" s="57" t="s">
        <v>213</v>
      </c>
      <c r="B8" s="40"/>
      <c r="C8" s="40"/>
      <c r="D8" s="40"/>
      <c r="E8" s="40" t="s">
        <v>214</v>
      </c>
      <c r="F8" s="40" t="s">
        <v>179</v>
      </c>
      <c r="G8" s="51">
        <v>210.21</v>
      </c>
      <c r="H8" s="52">
        <v>210.21</v>
      </c>
      <c r="I8" s="56"/>
      <c r="J8" s="52">
        <v>210.21</v>
      </c>
      <c r="K8" s="56"/>
      <c r="M8" s="55">
        <v>210.21</v>
      </c>
      <c r="N8" s="54"/>
      <c r="O8" s="56"/>
      <c r="P8" s="135"/>
      <c r="Q8" s="54"/>
      <c r="R8" s="55">
        <v>210.21</v>
      </c>
      <c r="S8" s="120"/>
      <c r="T8" s="56"/>
      <c r="U8" s="57"/>
      <c r="V8" s="55">
        <v>210.21</v>
      </c>
      <c r="W8" s="54"/>
      <c r="X8" s="56"/>
      <c r="Y8" s="57"/>
      <c r="Z8" s="55">
        <v>210.21</v>
      </c>
      <c r="AA8" s="54"/>
      <c r="AB8" s="56"/>
      <c r="AC8" s="150">
        <v>210.21</v>
      </c>
      <c r="AD8" s="120"/>
      <c r="AE8" s="52"/>
      <c r="AF8" s="55">
        <v>210.21</v>
      </c>
      <c r="AG8" s="56"/>
      <c r="AH8" s="150">
        <v>210.21</v>
      </c>
      <c r="AI8" s="120"/>
      <c r="AJ8" s="150">
        <v>210.21</v>
      </c>
      <c r="AK8" s="120"/>
      <c r="AL8" s="155">
        <v>210.21</v>
      </c>
      <c r="AM8" s="153"/>
      <c r="AN8" s="157">
        <v>210.21</v>
      </c>
      <c r="AO8" s="153"/>
    </row>
    <row r="9" spans="1:41" ht="20.100000000000001" customHeight="1" x14ac:dyDescent="0.25">
      <c r="A9" s="87" t="s">
        <v>303</v>
      </c>
      <c r="B9" s="48" t="s">
        <v>215</v>
      </c>
      <c r="C9" s="138" t="s">
        <v>216</v>
      </c>
      <c r="D9" s="40" t="s">
        <v>217</v>
      </c>
      <c r="E9" s="40" t="s">
        <v>218</v>
      </c>
      <c r="F9" s="40" t="s">
        <v>198</v>
      </c>
      <c r="G9" s="51">
        <v>64</v>
      </c>
      <c r="H9" s="52"/>
      <c r="I9" s="56">
        <v>63</v>
      </c>
      <c r="J9" s="52"/>
      <c r="K9" s="56">
        <v>63</v>
      </c>
      <c r="L9" s="52"/>
      <c r="M9" s="54"/>
      <c r="N9" s="100">
        <v>25</v>
      </c>
      <c r="O9" s="56"/>
      <c r="P9" s="52"/>
      <c r="Q9" s="54"/>
      <c r="R9" s="55">
        <v>148.72</v>
      </c>
      <c r="S9" s="128">
        <v>148.72</v>
      </c>
      <c r="T9" s="56"/>
      <c r="U9" s="52"/>
      <c r="V9" s="54"/>
      <c r="W9" s="55">
        <v>100</v>
      </c>
      <c r="X9" s="56"/>
      <c r="Y9" s="52"/>
      <c r="Z9" s="54"/>
      <c r="AA9" s="55">
        <v>100.82</v>
      </c>
      <c r="AB9" s="56"/>
      <c r="AC9" s="52"/>
      <c r="AD9" s="128">
        <v>100.82</v>
      </c>
      <c r="AE9" s="52"/>
      <c r="AF9" s="55">
        <v>100.82</v>
      </c>
      <c r="AG9" s="56"/>
      <c r="AH9" s="52"/>
      <c r="AI9" s="128">
        <v>100.82</v>
      </c>
      <c r="AJ9" s="52"/>
      <c r="AK9" s="128">
        <v>100.82</v>
      </c>
      <c r="AL9" s="154"/>
      <c r="AM9" s="158">
        <v>100.82</v>
      </c>
      <c r="AN9" s="154"/>
      <c r="AO9" s="153">
        <v>100.82</v>
      </c>
    </row>
    <row r="10" spans="1:41" ht="20.100000000000001" hidden="1" customHeight="1" x14ac:dyDescent="0.25">
      <c r="A10" s="47" t="s">
        <v>54</v>
      </c>
      <c r="B10" s="50" t="s">
        <v>219</v>
      </c>
      <c r="C10" s="50" t="s">
        <v>220</v>
      </c>
      <c r="D10" s="50"/>
      <c r="E10" s="50" t="s">
        <v>218</v>
      </c>
      <c r="F10" s="40"/>
      <c r="G10" s="51">
        <v>35</v>
      </c>
      <c r="H10" s="52"/>
      <c r="I10" s="56">
        <v>35</v>
      </c>
      <c r="J10" s="52"/>
      <c r="K10" s="56">
        <v>35</v>
      </c>
      <c r="L10" s="52"/>
      <c r="M10" s="54"/>
      <c r="N10" s="54"/>
      <c r="O10" s="56"/>
      <c r="P10" s="52"/>
      <c r="Q10" s="54"/>
      <c r="R10" s="54"/>
      <c r="S10" s="120"/>
      <c r="T10" s="56"/>
      <c r="U10" s="52"/>
      <c r="V10" s="54"/>
      <c r="W10" s="54"/>
      <c r="X10" s="56"/>
      <c r="Y10" s="52"/>
      <c r="Z10" s="54"/>
      <c r="AA10" s="54"/>
      <c r="AB10" s="56"/>
      <c r="AC10" s="52"/>
      <c r="AD10" s="120"/>
      <c r="AE10" s="52"/>
      <c r="AF10" s="54"/>
      <c r="AG10" s="56"/>
      <c r="AH10" s="52"/>
      <c r="AI10" s="120"/>
      <c r="AJ10" s="52"/>
      <c r="AK10" s="120"/>
      <c r="AL10" s="154"/>
      <c r="AM10" s="153"/>
      <c r="AN10" s="154"/>
      <c r="AO10" s="153"/>
    </row>
    <row r="11" spans="1:41" ht="20.100000000000001" hidden="1" customHeight="1" x14ac:dyDescent="0.25">
      <c r="A11" s="47" t="s">
        <v>85</v>
      </c>
      <c r="B11" s="132" t="s">
        <v>221</v>
      </c>
      <c r="C11" s="61" t="s">
        <v>216</v>
      </c>
      <c r="D11" s="58" t="s">
        <v>212</v>
      </c>
      <c r="E11" s="40"/>
      <c r="F11" s="40"/>
      <c r="G11" s="51">
        <v>30</v>
      </c>
      <c r="H11" s="52"/>
      <c r="I11" s="56">
        <v>30</v>
      </c>
      <c r="J11" s="52"/>
      <c r="K11" s="56">
        <v>30</v>
      </c>
      <c r="L11" s="52"/>
      <c r="M11" s="55">
        <v>5</v>
      </c>
      <c r="N11" s="54"/>
      <c r="O11" s="56"/>
      <c r="P11" s="52"/>
      <c r="Q11" s="55">
        <v>10</v>
      </c>
      <c r="R11" s="54"/>
      <c r="S11" s="120"/>
      <c r="T11" s="56"/>
      <c r="U11" s="52"/>
      <c r="V11" s="55" t="s">
        <v>315</v>
      </c>
      <c r="W11" s="54"/>
      <c r="X11" s="56"/>
      <c r="Y11" s="52"/>
      <c r="Z11" s="54"/>
      <c r="AA11" s="54"/>
      <c r="AB11" s="56"/>
      <c r="AC11" s="52"/>
      <c r="AD11" s="120"/>
      <c r="AE11" s="52"/>
      <c r="AF11" s="54"/>
      <c r="AG11" s="56"/>
      <c r="AH11" s="52"/>
      <c r="AI11" s="120"/>
      <c r="AJ11" s="52"/>
      <c r="AK11" s="120"/>
      <c r="AL11" s="154"/>
      <c r="AM11" s="153"/>
      <c r="AN11" s="154"/>
      <c r="AO11" s="153"/>
    </row>
    <row r="12" spans="1:41" ht="20.100000000000001" hidden="1" customHeight="1" x14ac:dyDescent="0.25">
      <c r="A12" s="47" t="s">
        <v>44</v>
      </c>
      <c r="B12" s="133">
        <v>56178576054</v>
      </c>
      <c r="C12" s="60" t="s">
        <v>222</v>
      </c>
      <c r="D12" s="60" t="s">
        <v>223</v>
      </c>
      <c r="E12" s="50"/>
      <c r="F12" s="40" t="s">
        <v>280</v>
      </c>
      <c r="G12" s="51">
        <v>30</v>
      </c>
      <c r="H12" s="52"/>
      <c r="I12" s="56">
        <v>51</v>
      </c>
      <c r="J12" s="52"/>
      <c r="K12" s="56">
        <v>29.15</v>
      </c>
      <c r="L12" s="52"/>
      <c r="M12" s="54" t="s">
        <v>224</v>
      </c>
      <c r="N12" s="55">
        <v>37.450000000000003</v>
      </c>
      <c r="O12" s="56"/>
      <c r="P12" s="52"/>
      <c r="Q12" s="54"/>
      <c r="R12" s="55">
        <v>31.71</v>
      </c>
      <c r="S12" s="120"/>
      <c r="T12" s="56"/>
      <c r="U12" s="52"/>
      <c r="V12" s="55" t="s">
        <v>224</v>
      </c>
      <c r="W12" s="54"/>
      <c r="X12" s="56"/>
      <c r="Y12" s="52"/>
      <c r="Z12" s="54"/>
      <c r="AA12" s="54"/>
      <c r="AB12" s="56"/>
      <c r="AC12" s="52"/>
      <c r="AD12" s="120"/>
      <c r="AE12" s="52"/>
      <c r="AF12" s="54"/>
      <c r="AG12" s="56"/>
      <c r="AH12" s="52"/>
      <c r="AI12" s="120"/>
      <c r="AJ12" s="52"/>
      <c r="AK12" s="120"/>
      <c r="AL12" s="154"/>
      <c r="AM12" s="153"/>
      <c r="AN12" s="154"/>
      <c r="AO12" s="153"/>
    </row>
    <row r="13" spans="1:41" ht="20.100000000000001" customHeight="1" x14ac:dyDescent="0.25">
      <c r="A13" s="57" t="s">
        <v>187</v>
      </c>
      <c r="B13" s="58" t="s">
        <v>207</v>
      </c>
      <c r="C13" s="58" t="s">
        <v>207</v>
      </c>
      <c r="D13" s="58" t="s">
        <v>207</v>
      </c>
      <c r="E13" s="40" t="s">
        <v>225</v>
      </c>
      <c r="F13" s="40" t="s">
        <v>188</v>
      </c>
      <c r="G13" s="51">
        <v>484</v>
      </c>
      <c r="H13" s="52"/>
      <c r="I13" s="56">
        <v>484</v>
      </c>
      <c r="J13" s="52"/>
      <c r="K13" s="56">
        <v>484</v>
      </c>
      <c r="L13" s="52"/>
      <c r="M13" s="54"/>
      <c r="N13" s="54"/>
      <c r="O13" s="127">
        <v>550</v>
      </c>
      <c r="P13" s="52"/>
      <c r="Q13" s="54"/>
      <c r="R13" s="54"/>
      <c r="S13" s="120"/>
      <c r="T13" s="127">
        <v>550</v>
      </c>
      <c r="U13" s="52"/>
      <c r="V13" s="54"/>
      <c r="W13" s="54"/>
      <c r="X13" s="127">
        <v>340</v>
      </c>
      <c r="Y13" s="52"/>
      <c r="Z13" s="54"/>
      <c r="AA13" s="54"/>
      <c r="AB13" s="127">
        <v>340</v>
      </c>
      <c r="AC13" s="52"/>
      <c r="AD13" s="128">
        <v>340</v>
      </c>
      <c r="AE13" s="52"/>
      <c r="AF13" s="54"/>
      <c r="AG13" s="127">
        <v>340</v>
      </c>
      <c r="AH13" s="52"/>
      <c r="AI13" s="128">
        <v>340</v>
      </c>
      <c r="AJ13" s="52"/>
      <c r="AK13" s="128">
        <v>340</v>
      </c>
      <c r="AL13" s="154"/>
      <c r="AM13" s="153">
        <v>340</v>
      </c>
      <c r="AN13" s="154"/>
      <c r="AO13" s="153">
        <v>340</v>
      </c>
    </row>
    <row r="14" spans="1:41" ht="20.100000000000001" customHeight="1" thickBot="1" x14ac:dyDescent="0.3">
      <c r="A14" s="62" t="s">
        <v>54</v>
      </c>
      <c r="B14" s="63" t="s">
        <v>207</v>
      </c>
      <c r="C14" s="121" t="s">
        <v>283</v>
      </c>
      <c r="D14" s="121" t="s">
        <v>284</v>
      </c>
      <c r="E14" s="64"/>
      <c r="F14" s="64"/>
      <c r="G14" s="65">
        <v>179</v>
      </c>
      <c r="H14" s="66"/>
      <c r="I14" s="67">
        <v>20</v>
      </c>
      <c r="J14" s="66"/>
      <c r="K14" s="67">
        <v>20</v>
      </c>
      <c r="L14" s="66"/>
      <c r="M14" s="68"/>
      <c r="N14" s="68"/>
      <c r="O14" s="67"/>
      <c r="P14" s="66"/>
      <c r="Q14" s="68"/>
      <c r="R14" s="68"/>
      <c r="S14" s="129">
        <v>50</v>
      </c>
      <c r="T14" s="67"/>
      <c r="U14" s="66"/>
      <c r="V14" s="68"/>
      <c r="W14" s="68"/>
      <c r="X14" s="67"/>
      <c r="Y14" s="66"/>
      <c r="Z14" s="68"/>
      <c r="AA14" s="68"/>
      <c r="AB14" s="67"/>
      <c r="AC14" s="66"/>
      <c r="AD14" s="143"/>
      <c r="AE14" s="147"/>
      <c r="AF14" s="148"/>
      <c r="AG14" s="149"/>
      <c r="AH14" s="66"/>
      <c r="AI14" s="143"/>
      <c r="AJ14" s="66"/>
      <c r="AK14" s="143"/>
      <c r="AL14" s="66"/>
      <c r="AM14" s="143"/>
      <c r="AN14" s="66"/>
      <c r="AO14" s="143"/>
    </row>
    <row r="15" spans="1:41" ht="30.75" customHeight="1" thickBot="1" x14ac:dyDescent="0.3">
      <c r="A15" s="69" t="s">
        <v>182</v>
      </c>
      <c r="B15" s="70"/>
      <c r="C15" s="70"/>
      <c r="D15" s="70"/>
      <c r="E15" s="71"/>
      <c r="F15" s="71"/>
      <c r="G15" s="72"/>
      <c r="H15" s="73">
        <f>+SUM(H3:H14)</f>
        <v>417.34000000000003</v>
      </c>
      <c r="I15" s="74">
        <f>+SUM(I3:I14)</f>
        <v>683</v>
      </c>
      <c r="J15" s="73">
        <f>+SUM(J3:J14)</f>
        <v>417.34000000000003</v>
      </c>
      <c r="K15" s="74">
        <f>+SUM(K3:K14)</f>
        <v>661.15</v>
      </c>
      <c r="L15" s="73">
        <f t="shared" ref="L15:T15" si="0">SUM(L3:L14)</f>
        <v>132.80000000000001</v>
      </c>
      <c r="M15" s="75">
        <f t="shared" si="0"/>
        <v>215.21</v>
      </c>
      <c r="N15" s="75">
        <f t="shared" si="0"/>
        <v>254.3</v>
      </c>
      <c r="O15" s="74">
        <f t="shared" si="0"/>
        <v>550</v>
      </c>
      <c r="P15" s="73">
        <f t="shared" si="0"/>
        <v>132.80000000000001</v>
      </c>
      <c r="Q15" s="75">
        <f t="shared" si="0"/>
        <v>10</v>
      </c>
      <c r="R15" s="75">
        <f t="shared" si="0"/>
        <v>457.55</v>
      </c>
      <c r="S15" s="75">
        <f t="shared" si="0"/>
        <v>323.2</v>
      </c>
      <c r="T15" s="74">
        <f t="shared" si="0"/>
        <v>550</v>
      </c>
      <c r="U15" s="73">
        <f t="shared" ref="U15:AB15" si="1">SUM(U3:U14)</f>
        <v>132.80000000000001</v>
      </c>
      <c r="V15" s="75">
        <f t="shared" si="1"/>
        <v>210.21</v>
      </c>
      <c r="W15" s="75">
        <f t="shared" si="1"/>
        <v>292.13</v>
      </c>
      <c r="X15" s="74">
        <f t="shared" si="1"/>
        <v>340</v>
      </c>
      <c r="Y15" s="73">
        <f t="shared" si="1"/>
        <v>132.80000000000001</v>
      </c>
      <c r="Z15" s="75">
        <f t="shared" si="1"/>
        <v>423.05</v>
      </c>
      <c r="AA15" s="75">
        <f t="shared" si="1"/>
        <v>169.64</v>
      </c>
      <c r="AB15" s="74">
        <f t="shared" si="1"/>
        <v>340</v>
      </c>
      <c r="AC15" s="73">
        <f t="shared" ref="AC15:AO15" si="2">SUM(AC3:AC14)</f>
        <v>465.37</v>
      </c>
      <c r="AD15" s="144">
        <f t="shared" si="2"/>
        <v>512.71</v>
      </c>
      <c r="AE15" s="144">
        <f t="shared" si="2"/>
        <v>255.16000000000003</v>
      </c>
      <c r="AF15" s="144">
        <f t="shared" si="2"/>
        <v>511.63</v>
      </c>
      <c r="AG15" s="144">
        <f t="shared" si="2"/>
        <v>340</v>
      </c>
      <c r="AH15" s="73">
        <f t="shared" si="2"/>
        <v>616.36</v>
      </c>
      <c r="AI15" s="144">
        <f t="shared" si="2"/>
        <v>440.82</v>
      </c>
      <c r="AJ15" s="73">
        <f t="shared" si="2"/>
        <v>601.63</v>
      </c>
      <c r="AK15" s="144">
        <f t="shared" si="2"/>
        <v>440.82</v>
      </c>
      <c r="AL15" s="73">
        <f t="shared" si="2"/>
        <v>567.72</v>
      </c>
      <c r="AM15" s="144">
        <f t="shared" si="2"/>
        <v>440.82</v>
      </c>
      <c r="AN15" s="73">
        <f t="shared" si="2"/>
        <v>585.36</v>
      </c>
      <c r="AO15" s="144">
        <f t="shared" si="2"/>
        <v>440.82</v>
      </c>
    </row>
    <row r="16" spans="1:41" ht="30" customHeight="1" x14ac:dyDescent="0.25">
      <c r="A16" s="76" t="s">
        <v>226</v>
      </c>
      <c r="B16" s="77"/>
      <c r="C16" s="77"/>
      <c r="D16" s="77"/>
      <c r="E16" s="77"/>
      <c r="F16" s="32"/>
      <c r="G16" s="32"/>
      <c r="L16" s="357">
        <f>SUM(L15:O15)</f>
        <v>1152.31</v>
      </c>
      <c r="M16" s="357"/>
      <c r="N16" s="357"/>
      <c r="O16" s="364"/>
      <c r="P16" s="357">
        <f>SUM(P15:T15)</f>
        <v>1473.55</v>
      </c>
      <c r="Q16" s="357"/>
      <c r="R16" s="357"/>
      <c r="S16" s="357"/>
      <c r="T16" s="364"/>
      <c r="U16" s="357">
        <f>SUM(U15:X15)</f>
        <v>975.14</v>
      </c>
      <c r="V16" s="357"/>
      <c r="W16" s="357"/>
      <c r="X16" s="364"/>
      <c r="Y16" s="357">
        <f>SUM(Y15:AB15)</f>
        <v>1065.49</v>
      </c>
      <c r="Z16" s="357"/>
      <c r="AA16" s="357"/>
      <c r="AB16" s="364"/>
      <c r="AC16" s="357">
        <f>SUM(AC15:AD15)</f>
        <v>978.08</v>
      </c>
      <c r="AD16" s="357"/>
      <c r="AE16" s="358">
        <f>SUM(AE15:AG15)</f>
        <v>1106.79</v>
      </c>
      <c r="AF16" s="365"/>
      <c r="AG16" s="365"/>
      <c r="AH16" s="357">
        <f>SUM(AH15:AI15)</f>
        <v>1057.18</v>
      </c>
      <c r="AI16" s="357"/>
      <c r="AJ16" s="357">
        <f>SUM(AJ15:AK15)</f>
        <v>1042.45</v>
      </c>
      <c r="AK16" s="357"/>
      <c r="AL16" s="357">
        <f>SUM(AL15:AM15)</f>
        <v>1008.54</v>
      </c>
      <c r="AM16" s="357"/>
      <c r="AN16" s="357">
        <f>SUM(AN15:AO15)</f>
        <v>1026.18</v>
      </c>
      <c r="AO16" s="357"/>
    </row>
    <row r="17" spans="1:41" ht="20.100000000000001" customHeight="1" thickBot="1" x14ac:dyDescent="0.3">
      <c r="A17" s="78" t="s">
        <v>227</v>
      </c>
      <c r="B17" s="79"/>
      <c r="C17" s="79"/>
      <c r="D17" s="79"/>
      <c r="F17" s="32"/>
      <c r="G17" s="32"/>
      <c r="H17" s="80"/>
      <c r="I17" s="80"/>
      <c r="J17" s="80"/>
      <c r="L17" s="32">
        <v>400</v>
      </c>
      <c r="M17" s="32">
        <v>400</v>
      </c>
      <c r="N17" s="32">
        <v>400</v>
      </c>
      <c r="O17" s="32">
        <v>400</v>
      </c>
      <c r="P17" s="32">
        <v>400</v>
      </c>
      <c r="Q17" s="32">
        <v>400</v>
      </c>
      <c r="R17" s="32">
        <v>400</v>
      </c>
      <c r="S17" s="32">
        <v>400</v>
      </c>
      <c r="T17" s="32">
        <v>400</v>
      </c>
      <c r="U17" s="32">
        <v>400</v>
      </c>
      <c r="V17" s="32">
        <v>400</v>
      </c>
      <c r="W17" s="32">
        <v>400</v>
      </c>
      <c r="X17" s="32">
        <v>400</v>
      </c>
      <c r="Y17" s="32">
        <v>400</v>
      </c>
      <c r="Z17" s="32">
        <v>400</v>
      </c>
      <c r="AA17" s="32">
        <v>400</v>
      </c>
      <c r="AB17" s="32">
        <v>400</v>
      </c>
      <c r="AC17" s="32">
        <v>805</v>
      </c>
      <c r="AD17" s="32">
        <v>805</v>
      </c>
      <c r="AE17" s="145">
        <v>805</v>
      </c>
      <c r="AF17" s="145">
        <v>805</v>
      </c>
      <c r="AG17" s="145">
        <v>805</v>
      </c>
      <c r="AH17" s="32">
        <v>805</v>
      </c>
      <c r="AI17" s="32">
        <v>805</v>
      </c>
      <c r="AJ17" s="32">
        <v>805</v>
      </c>
      <c r="AK17" s="32">
        <v>805</v>
      </c>
      <c r="AL17" s="32">
        <v>775</v>
      </c>
      <c r="AM17" s="32">
        <v>775</v>
      </c>
      <c r="AN17" s="32">
        <v>775</v>
      </c>
      <c r="AO17" s="32">
        <v>775</v>
      </c>
    </row>
    <row r="18" spans="1:41" ht="20.100000000000001" customHeight="1" thickBot="1" x14ac:dyDescent="0.3">
      <c r="A18" s="78" t="s">
        <v>228</v>
      </c>
      <c r="B18" s="79"/>
      <c r="C18" s="79"/>
      <c r="D18" s="79"/>
      <c r="H18" s="81"/>
      <c r="I18" s="81"/>
      <c r="J18" s="82"/>
      <c r="K18" s="81"/>
      <c r="L18" s="358">
        <f>SUM(L17:O17)</f>
        <v>1600</v>
      </c>
      <c r="M18" s="358"/>
      <c r="N18" s="358"/>
      <c r="O18" s="365"/>
      <c r="P18" s="358">
        <f>SUM(P17:T17)</f>
        <v>2000</v>
      </c>
      <c r="Q18" s="358"/>
      <c r="R18" s="358"/>
      <c r="S18" s="358"/>
      <c r="T18" s="365"/>
      <c r="U18" s="358">
        <f>SUM(U17:X17)</f>
        <v>1600</v>
      </c>
      <c r="V18" s="358"/>
      <c r="W18" s="358"/>
      <c r="X18" s="365"/>
      <c r="Y18" s="358">
        <f>SUM(Y17:AB17)</f>
        <v>1600</v>
      </c>
      <c r="Z18" s="358"/>
      <c r="AA18" s="358"/>
      <c r="AB18" s="365"/>
      <c r="AC18" s="358">
        <f>SUM(AC17:AD17)</f>
        <v>1610</v>
      </c>
      <c r="AD18" s="358"/>
      <c r="AE18" s="369">
        <f>SUM(AE17:AG17)</f>
        <v>2415</v>
      </c>
      <c r="AF18" s="369"/>
      <c r="AG18" s="369"/>
      <c r="AH18" s="358">
        <f>SUM(AH17:AI17)</f>
        <v>1610</v>
      </c>
      <c r="AI18" s="358"/>
      <c r="AJ18" s="358">
        <f>SUM(AJ17:AK17)</f>
        <v>1610</v>
      </c>
      <c r="AK18" s="358"/>
      <c r="AL18" s="358">
        <f>SUM(AL17:AM17)</f>
        <v>1550</v>
      </c>
      <c r="AM18" s="358"/>
      <c r="AN18" s="358">
        <f>SUM(AN17:AO17)</f>
        <v>1550</v>
      </c>
      <c r="AO18" s="358"/>
    </row>
    <row r="19" spans="1:41" ht="30" customHeight="1" thickBot="1" x14ac:dyDescent="0.3">
      <c r="A19" s="83" t="s">
        <v>229</v>
      </c>
      <c r="B19" s="79"/>
      <c r="C19" s="79"/>
      <c r="D19" s="79"/>
      <c r="H19" s="81"/>
      <c r="I19" s="81"/>
      <c r="J19" s="82"/>
      <c r="K19" s="81"/>
      <c r="L19" s="359">
        <f>SUM(L18-L16)</f>
        <v>447.69000000000005</v>
      </c>
      <c r="M19" s="360"/>
      <c r="N19" s="360"/>
      <c r="O19" s="363"/>
      <c r="P19" s="359">
        <f>SUM(P18-P16)</f>
        <v>526.45000000000005</v>
      </c>
      <c r="Q19" s="360"/>
      <c r="R19" s="360"/>
      <c r="S19" s="360"/>
      <c r="T19" s="363"/>
      <c r="U19" s="359">
        <f>SUM(U18-U16)</f>
        <v>624.86</v>
      </c>
      <c r="V19" s="360"/>
      <c r="W19" s="360"/>
      <c r="X19" s="363"/>
      <c r="Y19" s="359">
        <f>SUM(Y18-Y16)</f>
        <v>534.51</v>
      </c>
      <c r="Z19" s="360"/>
      <c r="AA19" s="360"/>
      <c r="AB19" s="363"/>
      <c r="AC19" s="359">
        <f>SUM(AC18-AC16)</f>
        <v>631.91999999999996</v>
      </c>
      <c r="AD19" s="360"/>
      <c r="AE19" s="370">
        <f>SUM(AE18-AE16)</f>
        <v>1308.21</v>
      </c>
      <c r="AF19" s="371"/>
      <c r="AG19" s="372"/>
      <c r="AH19" s="359">
        <f>SUM(AH18-AH16)</f>
        <v>552.81999999999994</v>
      </c>
      <c r="AI19" s="360"/>
      <c r="AJ19" s="359">
        <f>SUM(AJ18-AJ16)</f>
        <v>567.54999999999995</v>
      </c>
      <c r="AK19" s="360"/>
      <c r="AL19" s="359">
        <f>SUM(AL18-AL16)</f>
        <v>541.46</v>
      </c>
      <c r="AM19" s="360"/>
      <c r="AN19" s="359">
        <f>SUM(AN18-AN16)</f>
        <v>523.81999999999994</v>
      </c>
      <c r="AO19" s="360"/>
    </row>
    <row r="20" spans="1:41" ht="30" customHeight="1" x14ac:dyDescent="0.25">
      <c r="A20" s="83"/>
      <c r="B20" s="79"/>
      <c r="C20" s="79"/>
      <c r="D20" s="79"/>
      <c r="H20" s="81"/>
      <c r="I20" s="81"/>
      <c r="J20" s="82"/>
      <c r="K20" s="81"/>
    </row>
    <row r="21" spans="1:41" s="84" customFormat="1" ht="23.25" customHeight="1" x14ac:dyDescent="0.25">
      <c r="A21" s="123" t="s">
        <v>230</v>
      </c>
      <c r="B21" s="124" t="s">
        <v>231</v>
      </c>
      <c r="C21" s="125" t="s">
        <v>232</v>
      </c>
      <c r="D21" s="126">
        <v>259</v>
      </c>
      <c r="E21" s="32"/>
      <c r="F21" s="37"/>
      <c r="G21" s="37"/>
      <c r="H21" s="81"/>
      <c r="I21" s="81"/>
      <c r="J21" s="82"/>
      <c r="K21" s="81"/>
    </row>
    <row r="22" spans="1:41" s="84" customFormat="1" ht="20.25" customHeight="1" x14ac:dyDescent="0.25">
      <c r="A22" s="123" t="s">
        <v>233</v>
      </c>
      <c r="B22" s="126">
        <v>71</v>
      </c>
      <c r="C22" s="126">
        <v>1031</v>
      </c>
      <c r="D22" s="126"/>
      <c r="E22" s="32"/>
      <c r="F22" s="37"/>
      <c r="G22" s="37"/>
      <c r="H22" s="81"/>
      <c r="I22" s="81"/>
      <c r="J22" s="82"/>
      <c r="K22" s="81"/>
    </row>
    <row r="23" spans="1:41" s="84" customFormat="1" ht="13.8" x14ac:dyDescent="0.25">
      <c r="A23" s="37"/>
      <c r="B23" s="32"/>
      <c r="C23" s="32"/>
      <c r="D23" s="32"/>
      <c r="E23" s="77"/>
      <c r="F23" s="37"/>
      <c r="G23" s="37"/>
      <c r="H23" s="81"/>
      <c r="I23" s="81"/>
      <c r="J23" s="82"/>
      <c r="K23" s="81"/>
    </row>
    <row r="24" spans="1:41" s="84" customFormat="1" ht="13.8" x14ac:dyDescent="0.25">
      <c r="A24" s="37" t="s">
        <v>318</v>
      </c>
      <c r="B24" s="32"/>
      <c r="C24" s="32"/>
      <c r="D24" s="32"/>
      <c r="E24" s="77"/>
      <c r="F24" s="37"/>
      <c r="G24" s="37"/>
      <c r="H24" s="81"/>
      <c r="I24" s="81"/>
      <c r="J24" s="82"/>
      <c r="K24" s="81"/>
    </row>
    <row r="25" spans="1:41" s="84" customFormat="1" x14ac:dyDescent="0.25">
      <c r="A25" s="37" t="s">
        <v>316</v>
      </c>
      <c r="B25" s="32"/>
      <c r="C25" s="32"/>
      <c r="D25" s="32"/>
      <c r="E25" s="85"/>
      <c r="F25" s="37"/>
      <c r="G25" s="37"/>
      <c r="H25" s="37"/>
      <c r="I25" s="37"/>
      <c r="J25" s="37"/>
      <c r="K25" s="37"/>
    </row>
    <row r="26" spans="1:41" s="84" customFormat="1" x14ac:dyDescent="0.25">
      <c r="A26" s="134" t="s">
        <v>317</v>
      </c>
      <c r="B26" s="77"/>
      <c r="C26" s="77"/>
      <c r="D26" s="77"/>
      <c r="E26" s="85"/>
      <c r="F26" s="37"/>
      <c r="G26" s="37"/>
      <c r="H26" s="37"/>
      <c r="I26" s="37"/>
      <c r="J26" s="37"/>
      <c r="K26" s="37"/>
    </row>
    <row r="27" spans="1:41" s="84" customFormat="1" x14ac:dyDescent="0.25">
      <c r="A27" s="86"/>
      <c r="B27" s="77"/>
      <c r="C27" s="77"/>
      <c r="D27" s="77"/>
      <c r="E27" s="32"/>
      <c r="F27" s="37"/>
      <c r="G27" s="37"/>
      <c r="H27" s="37"/>
      <c r="I27" s="37"/>
      <c r="J27" s="37"/>
      <c r="K27" s="37"/>
    </row>
    <row r="28" spans="1:41" s="84" customFormat="1" x14ac:dyDescent="0.25">
      <c r="A28" s="139" t="s">
        <v>346</v>
      </c>
      <c r="B28" s="79" t="s">
        <v>347</v>
      </c>
      <c r="C28" s="79">
        <v>182.92</v>
      </c>
      <c r="D28" s="79"/>
      <c r="E28" s="77"/>
      <c r="F28" s="37"/>
      <c r="G28" s="37"/>
      <c r="H28" s="37"/>
      <c r="I28" s="37"/>
      <c r="J28" s="37"/>
      <c r="K28" s="37"/>
    </row>
    <row r="29" spans="1:41" s="84" customFormat="1" x14ac:dyDescent="0.25">
      <c r="A29" s="87"/>
      <c r="B29" s="79"/>
      <c r="C29" s="79"/>
      <c r="D29" s="79"/>
      <c r="E29" s="85"/>
      <c r="F29" s="37"/>
      <c r="G29" s="37"/>
      <c r="H29" s="37"/>
      <c r="I29" s="37"/>
      <c r="J29" s="37"/>
      <c r="K29" s="37"/>
    </row>
    <row r="30" spans="1:41" s="84" customFormat="1" x14ac:dyDescent="0.25">
      <c r="A30" s="37"/>
      <c r="B30" s="32"/>
      <c r="C30" s="32"/>
      <c r="D30" s="32"/>
      <c r="E30" s="85"/>
      <c r="F30" s="37"/>
      <c r="G30" s="37"/>
      <c r="H30" s="37"/>
      <c r="I30" s="37"/>
      <c r="J30" s="37"/>
      <c r="K30" s="37"/>
    </row>
    <row r="31" spans="1:41" s="84" customFormat="1" x14ac:dyDescent="0.25">
      <c r="A31" s="86"/>
      <c r="B31" s="77"/>
      <c r="C31" s="77"/>
      <c r="D31" s="77"/>
      <c r="E31" s="85"/>
      <c r="F31" s="37"/>
      <c r="G31" s="37"/>
      <c r="H31" s="37"/>
      <c r="I31" s="37"/>
      <c r="J31" s="37"/>
      <c r="K31" s="37"/>
    </row>
    <row r="32" spans="1:41" s="84" customFormat="1" x14ac:dyDescent="0.25">
      <c r="A32" s="87"/>
      <c r="B32" s="79"/>
      <c r="C32" s="79"/>
      <c r="D32" s="79"/>
      <c r="E32" s="85"/>
      <c r="F32" s="37"/>
      <c r="G32" s="37"/>
      <c r="H32" s="37"/>
      <c r="I32" s="37"/>
      <c r="J32" s="37"/>
      <c r="K32" s="37"/>
    </row>
    <row r="33" spans="1:5" x14ac:dyDescent="0.25">
      <c r="A33" s="87"/>
      <c r="B33" s="79"/>
      <c r="C33" s="79"/>
      <c r="D33" s="79"/>
    </row>
    <row r="34" spans="1:5" x14ac:dyDescent="0.25">
      <c r="A34" s="87"/>
      <c r="B34" s="79"/>
      <c r="C34" s="79"/>
      <c r="D34" s="79"/>
      <c r="E34" s="77"/>
    </row>
    <row r="35" spans="1:5" x14ac:dyDescent="0.25">
      <c r="A35" s="87"/>
      <c r="B35" s="79"/>
      <c r="C35" s="79"/>
      <c r="D35" s="79"/>
      <c r="E35" s="85"/>
    </row>
    <row r="37" spans="1:5" x14ac:dyDescent="0.25">
      <c r="A37" s="86"/>
      <c r="B37" s="77"/>
      <c r="C37" s="77"/>
      <c r="D37" s="77"/>
      <c r="E37" s="77"/>
    </row>
    <row r="38" spans="1:5" x14ac:dyDescent="0.25">
      <c r="A38" s="87"/>
      <c r="B38" s="79"/>
      <c r="C38" s="79"/>
      <c r="D38" s="79"/>
      <c r="E38" s="85"/>
    </row>
    <row r="39" spans="1:5" x14ac:dyDescent="0.25">
      <c r="E39" s="85"/>
    </row>
    <row r="40" spans="1:5" x14ac:dyDescent="0.25">
      <c r="A40" s="86"/>
      <c r="B40" s="77"/>
      <c r="C40" s="77"/>
      <c r="D40" s="77"/>
      <c r="E40" s="77"/>
    </row>
    <row r="41" spans="1:5" x14ac:dyDescent="0.25">
      <c r="A41" s="87"/>
      <c r="B41" s="79"/>
      <c r="C41" s="79"/>
      <c r="D41" s="79"/>
      <c r="E41" s="85"/>
    </row>
    <row r="42" spans="1:5" x14ac:dyDescent="0.25">
      <c r="A42" s="87"/>
      <c r="B42" s="79"/>
      <c r="C42" s="79"/>
      <c r="D42" s="79"/>
      <c r="E42" s="85"/>
    </row>
    <row r="43" spans="1:5" x14ac:dyDescent="0.25">
      <c r="A43" s="86"/>
      <c r="B43" s="77"/>
      <c r="C43" s="77"/>
      <c r="D43" s="77"/>
    </row>
    <row r="44" spans="1:5" x14ac:dyDescent="0.25">
      <c r="A44" s="87"/>
      <c r="B44" s="79"/>
      <c r="C44" s="79"/>
      <c r="D44" s="79"/>
      <c r="E44" s="77"/>
    </row>
    <row r="45" spans="1:5" x14ac:dyDescent="0.25">
      <c r="A45" s="87"/>
      <c r="B45" s="79"/>
      <c r="C45" s="79"/>
      <c r="D45" s="79"/>
    </row>
    <row r="47" spans="1:5" x14ac:dyDescent="0.25">
      <c r="A47" s="86"/>
      <c r="B47" s="77"/>
      <c r="C47" s="77"/>
      <c r="D47" s="77"/>
      <c r="E47" s="85"/>
    </row>
    <row r="48" spans="1:5" x14ac:dyDescent="0.25">
      <c r="E48" s="85"/>
    </row>
    <row r="49" spans="1:5" x14ac:dyDescent="0.25">
      <c r="E49" s="85"/>
    </row>
    <row r="50" spans="1:5" x14ac:dyDescent="0.25">
      <c r="A50" s="87"/>
      <c r="B50" s="79"/>
      <c r="C50" s="79"/>
      <c r="D50" s="79"/>
      <c r="E50" s="85"/>
    </row>
    <row r="51" spans="1:5" x14ac:dyDescent="0.25">
      <c r="A51" s="87"/>
      <c r="B51" s="79"/>
      <c r="C51" s="79"/>
      <c r="D51" s="79"/>
    </row>
    <row r="52" spans="1:5" x14ac:dyDescent="0.25">
      <c r="A52" s="87"/>
      <c r="B52" s="79"/>
      <c r="C52" s="79"/>
      <c r="D52" s="79"/>
    </row>
    <row r="53" spans="1:5" x14ac:dyDescent="0.25">
      <c r="A53" s="87"/>
      <c r="B53" s="79"/>
      <c r="C53" s="79"/>
      <c r="D53" s="79"/>
    </row>
  </sheetData>
  <mergeCells count="42">
    <mergeCell ref="AE1:AG1"/>
    <mergeCell ref="AE16:AG16"/>
    <mergeCell ref="AE18:AG18"/>
    <mergeCell ref="AE19:AG19"/>
    <mergeCell ref="AC16:AD16"/>
    <mergeCell ref="AC18:AD18"/>
    <mergeCell ref="AC19:AD19"/>
    <mergeCell ref="AC1:AD1"/>
    <mergeCell ref="Y1:AB1"/>
    <mergeCell ref="Y16:AB16"/>
    <mergeCell ref="Y18:AB18"/>
    <mergeCell ref="Y19:AB19"/>
    <mergeCell ref="U1:X1"/>
    <mergeCell ref="U16:X16"/>
    <mergeCell ref="U18:X18"/>
    <mergeCell ref="U19:X19"/>
    <mergeCell ref="H1:I1"/>
    <mergeCell ref="J1:K1"/>
    <mergeCell ref="P19:T19"/>
    <mergeCell ref="P1:T1"/>
    <mergeCell ref="P16:T16"/>
    <mergeCell ref="P18:T18"/>
    <mergeCell ref="L19:O19"/>
    <mergeCell ref="L18:O18"/>
    <mergeCell ref="L16:O16"/>
    <mergeCell ref="L1:O1"/>
    <mergeCell ref="AJ1:AK1"/>
    <mergeCell ref="AJ16:AK16"/>
    <mergeCell ref="AJ18:AK18"/>
    <mergeCell ref="AJ19:AK19"/>
    <mergeCell ref="AH1:AI1"/>
    <mergeCell ref="AH16:AI16"/>
    <mergeCell ref="AH18:AI18"/>
    <mergeCell ref="AH19:AI19"/>
    <mergeCell ref="AN1:AO1"/>
    <mergeCell ref="AN16:AO16"/>
    <mergeCell ref="AN18:AO18"/>
    <mergeCell ref="AN19:AO19"/>
    <mergeCell ref="AL1:AM1"/>
    <mergeCell ref="AL16:AM16"/>
    <mergeCell ref="AL18:AM18"/>
    <mergeCell ref="AL19:AM19"/>
  </mergeCells>
  <hyperlinks>
    <hyperlink ref="A4" r:id="rId1" xr:uid="{00000000-0004-0000-0A00-000000000000}"/>
    <hyperlink ref="A10" r:id="rId2" xr:uid="{00000000-0004-0000-0A00-000001000000}"/>
    <hyperlink ref="A11" r:id="rId3" xr:uid="{00000000-0004-0000-0A00-000002000000}"/>
    <hyperlink ref="C11" r:id="rId4" xr:uid="{00000000-0004-0000-0A00-000003000000}"/>
    <hyperlink ref="A5" r:id="rId5" xr:uid="{00000000-0004-0000-0A00-000004000000}"/>
    <hyperlink ref="C9" r:id="rId6" xr:uid="{00000000-0004-0000-0A00-000005000000}"/>
    <hyperlink ref="A12" r:id="rId7" xr:uid="{00000000-0004-0000-0A00-000006000000}"/>
    <hyperlink ref="C7" r:id="rId8" xr:uid="{00000000-0004-0000-0A00-000007000000}"/>
    <hyperlink ref="A7" r:id="rId9" xr:uid="{00000000-0004-0000-0A00-000008000000}"/>
    <hyperlink ref="A3" r:id="rId10" xr:uid="{00000000-0004-0000-0A00-000009000000}"/>
    <hyperlink ref="A9" r:id="rId11" xr:uid="{00000000-0004-0000-0A00-00000A000000}"/>
    <hyperlink ref="A6" r:id="rId12" xr:uid="{00000000-0004-0000-0A00-00000B000000}"/>
  </hyperlinks>
  <pageMargins left="0.7" right="0.7" top="0.75" bottom="0.75" header="0.3" footer="0.3"/>
  <pageSetup orientation="portrait" verticalDpi="300" r:id="rId13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/>
  <dimension ref="A1:M36"/>
  <sheetViews>
    <sheetView zoomScale="90" zoomScaleNormal="90" workbookViewId="0">
      <pane ySplit="1" topLeftCell="A2" activePane="bottomLeft" state="frozen"/>
      <selection pane="bottomLeft" activeCell="A37" sqref="A37"/>
    </sheetView>
  </sheetViews>
  <sheetFormatPr defaultColWidth="9.109375" defaultRowHeight="15.6" x14ac:dyDescent="0.3"/>
  <cols>
    <col min="1" max="1" width="9.33203125" style="16" bestFit="1" customWidth="1"/>
    <col min="2" max="2" width="13.44140625" style="31" customWidth="1"/>
    <col min="3" max="3" width="25.5546875" style="13" customWidth="1"/>
    <col min="4" max="4" width="11.44140625" style="1" bestFit="1" customWidth="1"/>
    <col min="5" max="5" width="12.88671875" style="1" bestFit="1" customWidth="1"/>
    <col min="6" max="6" width="13.109375" style="1" bestFit="1" customWidth="1"/>
    <col min="7" max="7" width="15.109375" style="2" customWidth="1"/>
    <col min="8" max="8" width="11.88671875" style="1" customWidth="1"/>
    <col min="9" max="9" width="12.33203125" style="1" customWidth="1"/>
    <col min="10" max="10" width="13.6640625" style="1" customWidth="1"/>
    <col min="11" max="12" width="9.109375" style="13"/>
    <col min="13" max="13" width="10" style="13" customWidth="1"/>
    <col min="14" max="16384" width="9.109375" style="13"/>
  </cols>
  <sheetData>
    <row r="1" spans="1:13" s="10" customFormat="1" ht="42" customHeight="1" x14ac:dyDescent="0.3">
      <c r="A1" s="14" t="s">
        <v>1</v>
      </c>
      <c r="B1" s="30" t="s">
        <v>0</v>
      </c>
      <c r="C1" s="9" t="s">
        <v>2</v>
      </c>
      <c r="D1" s="6" t="s">
        <v>274</v>
      </c>
      <c r="E1" s="6" t="s">
        <v>273</v>
      </c>
      <c r="F1" s="6" t="s">
        <v>5</v>
      </c>
      <c r="G1" s="8"/>
      <c r="H1" s="8"/>
      <c r="I1" s="8"/>
      <c r="J1" s="8"/>
      <c r="K1" s="20"/>
      <c r="L1" s="20"/>
      <c r="M1" s="21"/>
    </row>
    <row r="2" spans="1:13" s="10" customFormat="1" ht="42" customHeight="1" x14ac:dyDescent="0.3">
      <c r="A2" s="14">
        <f>SUMIF($A$3:$A$1153,"M",$E$3:$E$1153)</f>
        <v>4971.91</v>
      </c>
      <c r="B2" s="30"/>
      <c r="C2" s="9"/>
      <c r="D2" s="6"/>
      <c r="E2" s="6"/>
      <c r="F2" s="6">
        <v>0</v>
      </c>
      <c r="G2" s="8"/>
      <c r="H2" s="8"/>
      <c r="I2" s="8"/>
      <c r="J2" s="8"/>
      <c r="K2" s="20"/>
      <c r="L2" s="20"/>
      <c r="M2" s="21"/>
    </row>
    <row r="3" spans="1:13" s="1" customFormat="1" x14ac:dyDescent="0.3">
      <c r="A3" s="16" t="s">
        <v>115</v>
      </c>
      <c r="B3" s="31">
        <v>42324</v>
      </c>
      <c r="C3" s="13" t="s">
        <v>83</v>
      </c>
      <c r="E3" s="1">
        <v>40</v>
      </c>
      <c r="F3" s="1">
        <f t="shared" ref="F3:F15" si="0">F2+E3</f>
        <v>40</v>
      </c>
      <c r="G3" s="2"/>
      <c r="K3" s="13"/>
      <c r="L3" s="13"/>
      <c r="M3" s="13"/>
    </row>
    <row r="4" spans="1:13" s="1" customFormat="1" x14ac:dyDescent="0.3">
      <c r="A4" s="16" t="s">
        <v>115</v>
      </c>
      <c r="B4" s="31">
        <v>42327</v>
      </c>
      <c r="C4" s="13" t="s">
        <v>108</v>
      </c>
      <c r="E4" s="1">
        <v>100</v>
      </c>
      <c r="F4" s="1">
        <f t="shared" si="0"/>
        <v>140</v>
      </c>
      <c r="G4" s="2"/>
      <c r="K4" s="13"/>
      <c r="L4" s="13"/>
      <c r="M4" s="13"/>
    </row>
    <row r="5" spans="1:13" s="1" customFormat="1" x14ac:dyDescent="0.3">
      <c r="A5" s="16" t="s">
        <v>115</v>
      </c>
      <c r="B5" s="31">
        <v>42345</v>
      </c>
      <c r="C5" s="13" t="s">
        <v>83</v>
      </c>
      <c r="E5" s="1">
        <v>61.75</v>
      </c>
      <c r="F5" s="1">
        <f t="shared" si="0"/>
        <v>201.75</v>
      </c>
      <c r="G5" s="2"/>
      <c r="K5" s="13"/>
      <c r="L5" s="13"/>
      <c r="M5" s="13"/>
    </row>
    <row r="6" spans="1:13" s="1" customFormat="1" x14ac:dyDescent="0.3">
      <c r="A6" s="16" t="s">
        <v>115</v>
      </c>
      <c r="B6" s="31">
        <v>42345</v>
      </c>
      <c r="C6" s="13" t="s">
        <v>112</v>
      </c>
      <c r="E6" s="1">
        <v>133.83000000000001</v>
      </c>
      <c r="F6" s="1">
        <f t="shared" si="0"/>
        <v>335.58000000000004</v>
      </c>
      <c r="G6" s="2"/>
      <c r="K6" s="13"/>
      <c r="L6" s="13"/>
      <c r="M6" s="13"/>
    </row>
    <row r="7" spans="1:13" s="1" customFormat="1" x14ac:dyDescent="0.3">
      <c r="A7" s="16" t="s">
        <v>115</v>
      </c>
      <c r="B7" s="31">
        <v>42359</v>
      </c>
      <c r="C7" s="13" t="s">
        <v>83</v>
      </c>
      <c r="E7" s="1">
        <v>81.75</v>
      </c>
      <c r="F7" s="1">
        <f t="shared" si="0"/>
        <v>417.33000000000004</v>
      </c>
      <c r="G7" s="2"/>
      <c r="K7" s="13"/>
      <c r="L7" s="13"/>
      <c r="M7" s="13"/>
    </row>
    <row r="8" spans="1:13" s="1" customFormat="1" x14ac:dyDescent="0.3">
      <c r="A8" s="16" t="s">
        <v>115</v>
      </c>
      <c r="B8" s="31">
        <v>42360</v>
      </c>
      <c r="C8" s="13" t="s">
        <v>83</v>
      </c>
      <c r="E8" s="1">
        <v>100</v>
      </c>
      <c r="F8" s="1">
        <f t="shared" si="0"/>
        <v>517.33000000000004</v>
      </c>
      <c r="G8" s="2"/>
      <c r="K8" s="13"/>
      <c r="L8" s="13"/>
      <c r="M8" s="13"/>
    </row>
    <row r="9" spans="1:13" s="1" customFormat="1" x14ac:dyDescent="0.3">
      <c r="A9" s="16" t="s">
        <v>115</v>
      </c>
      <c r="B9" s="31">
        <v>42365</v>
      </c>
      <c r="C9" s="13" t="s">
        <v>83</v>
      </c>
      <c r="E9" s="1">
        <v>220</v>
      </c>
      <c r="F9" s="1">
        <f t="shared" si="0"/>
        <v>737.33</v>
      </c>
      <c r="G9" s="2"/>
      <c r="K9" s="13"/>
      <c r="L9" s="13"/>
      <c r="M9" s="13"/>
    </row>
    <row r="10" spans="1:13" s="2" customFormat="1" x14ac:dyDescent="0.3">
      <c r="A10" s="16" t="s">
        <v>115</v>
      </c>
      <c r="B10" s="31">
        <v>42378</v>
      </c>
      <c r="C10" s="13" t="s">
        <v>40</v>
      </c>
      <c r="D10" s="1"/>
      <c r="E10" s="1">
        <v>122.64</v>
      </c>
      <c r="F10" s="1">
        <f t="shared" si="0"/>
        <v>859.97</v>
      </c>
      <c r="H10" s="1"/>
      <c r="I10" s="1"/>
      <c r="J10" s="1"/>
      <c r="K10" s="13"/>
      <c r="L10" s="13"/>
      <c r="M10" s="13"/>
    </row>
    <row r="11" spans="1:13" s="2" customFormat="1" x14ac:dyDescent="0.3">
      <c r="A11" s="16" t="s">
        <v>115</v>
      </c>
      <c r="B11" s="31">
        <v>42377</v>
      </c>
      <c r="C11" s="13" t="s">
        <v>162</v>
      </c>
      <c r="D11" s="1"/>
      <c r="E11" s="1">
        <v>21.79</v>
      </c>
      <c r="F11" s="1">
        <f t="shared" si="0"/>
        <v>881.76</v>
      </c>
      <c r="H11" s="1"/>
      <c r="I11" s="1"/>
      <c r="J11" s="1"/>
      <c r="K11" s="13"/>
      <c r="L11" s="13"/>
      <c r="M11" s="13"/>
    </row>
    <row r="12" spans="1:13" s="2" customFormat="1" x14ac:dyDescent="0.3">
      <c r="A12" s="16" t="s">
        <v>115</v>
      </c>
      <c r="B12" s="31">
        <v>42382</v>
      </c>
      <c r="C12" s="13" t="s">
        <v>83</v>
      </c>
      <c r="D12" s="1"/>
      <c r="E12" s="1">
        <v>80</v>
      </c>
      <c r="F12" s="1">
        <f t="shared" si="0"/>
        <v>961.76</v>
      </c>
      <c r="H12" s="1"/>
      <c r="I12" s="1"/>
      <c r="J12" s="1"/>
      <c r="K12" s="13"/>
      <c r="L12" s="13"/>
      <c r="M12" s="13"/>
    </row>
    <row r="13" spans="1:13" s="2" customFormat="1" x14ac:dyDescent="0.3">
      <c r="A13" s="16" t="s">
        <v>115</v>
      </c>
      <c r="B13" s="31">
        <v>42386</v>
      </c>
      <c r="C13" s="13" t="s">
        <v>93</v>
      </c>
      <c r="D13" s="1"/>
      <c r="E13" s="1">
        <v>32.44</v>
      </c>
      <c r="F13" s="1">
        <f t="shared" si="0"/>
        <v>994.2</v>
      </c>
      <c r="H13" s="1"/>
      <c r="I13" s="1"/>
      <c r="J13" s="1"/>
      <c r="K13" s="13"/>
      <c r="L13" s="13"/>
      <c r="M13" s="13"/>
    </row>
    <row r="14" spans="1:13" s="2" customFormat="1" x14ac:dyDescent="0.3">
      <c r="A14" s="16" t="s">
        <v>115</v>
      </c>
      <c r="B14" s="31">
        <v>42395</v>
      </c>
      <c r="C14" s="13" t="s">
        <v>83</v>
      </c>
      <c r="D14" s="1"/>
      <c r="E14" s="1">
        <v>80</v>
      </c>
      <c r="F14" s="1">
        <f t="shared" si="0"/>
        <v>1074.2</v>
      </c>
      <c r="H14" s="1"/>
      <c r="I14" s="1"/>
      <c r="J14" s="1"/>
      <c r="K14" s="13"/>
      <c r="L14" s="13"/>
      <c r="M14" s="13"/>
    </row>
    <row r="15" spans="1:13" s="2" customFormat="1" x14ac:dyDescent="0.3">
      <c r="A15" s="16" t="s">
        <v>115</v>
      </c>
      <c r="B15" s="31">
        <v>42400</v>
      </c>
      <c r="C15" s="13" t="s">
        <v>83</v>
      </c>
      <c r="D15" s="1"/>
      <c r="E15" s="1">
        <v>60</v>
      </c>
      <c r="F15" s="1">
        <f t="shared" si="0"/>
        <v>1134.2</v>
      </c>
      <c r="H15" s="1"/>
      <c r="I15" s="1"/>
      <c r="J15" s="1"/>
      <c r="K15" s="13"/>
      <c r="L15" s="13"/>
      <c r="M15" s="13"/>
    </row>
    <row r="16" spans="1:13" s="2" customFormat="1" x14ac:dyDescent="0.3">
      <c r="A16" s="16" t="s">
        <v>115</v>
      </c>
      <c r="B16" s="31">
        <v>42395</v>
      </c>
      <c r="C16" s="13" t="s">
        <v>263</v>
      </c>
      <c r="E16" s="1">
        <v>80</v>
      </c>
      <c r="F16" s="1">
        <f>F21+E16</f>
        <v>1526.54</v>
      </c>
      <c r="G16" s="117"/>
      <c r="H16" s="1"/>
      <c r="I16" s="1"/>
      <c r="J16" s="1"/>
      <c r="K16" s="13"/>
      <c r="L16" s="13"/>
      <c r="M16" s="13"/>
    </row>
    <row r="17" spans="1:13" x14ac:dyDescent="0.3">
      <c r="A17" s="16" t="s">
        <v>115</v>
      </c>
      <c r="B17" s="31">
        <v>42400</v>
      </c>
      <c r="C17" s="13" t="s">
        <v>83</v>
      </c>
      <c r="D17" s="2"/>
      <c r="E17" s="1">
        <v>60</v>
      </c>
      <c r="F17" s="1">
        <f>F16+E17</f>
        <v>1586.54</v>
      </c>
      <c r="G17" s="117"/>
    </row>
    <row r="18" spans="1:13" x14ac:dyDescent="0.3">
      <c r="A18" s="16" t="s">
        <v>115</v>
      </c>
      <c r="B18" s="31">
        <v>42406</v>
      </c>
      <c r="C18" s="13" t="s">
        <v>40</v>
      </c>
      <c r="D18" s="2"/>
      <c r="E18" s="1">
        <v>272.33999999999997</v>
      </c>
      <c r="F18" s="1">
        <f>F17+E18</f>
        <v>1858.8799999999999</v>
      </c>
      <c r="G18" s="117"/>
    </row>
    <row r="19" spans="1:13" x14ac:dyDescent="0.3">
      <c r="A19" s="16" t="s">
        <v>115</v>
      </c>
      <c r="B19" s="31">
        <v>42406</v>
      </c>
      <c r="C19" s="13" t="s">
        <v>40</v>
      </c>
      <c r="D19" s="2"/>
      <c r="E19" s="1">
        <v>40</v>
      </c>
      <c r="F19" s="1">
        <f>F18+E19</f>
        <v>1898.8799999999999</v>
      </c>
      <c r="G19" s="117"/>
    </row>
    <row r="20" spans="1:13" s="2" customFormat="1" x14ac:dyDescent="0.3">
      <c r="A20" s="16" t="s">
        <v>115</v>
      </c>
      <c r="B20" s="31">
        <v>42406</v>
      </c>
      <c r="C20" s="13" t="s">
        <v>40</v>
      </c>
      <c r="D20" s="1"/>
      <c r="E20" s="1">
        <v>272.33999999999997</v>
      </c>
      <c r="F20" s="1">
        <f>F15+E20</f>
        <v>1406.54</v>
      </c>
      <c r="H20" s="1"/>
      <c r="I20" s="1"/>
      <c r="J20" s="1"/>
      <c r="K20" s="13"/>
      <c r="L20" s="13"/>
      <c r="M20" s="13"/>
    </row>
    <row r="21" spans="1:13" s="2" customFormat="1" x14ac:dyDescent="0.3">
      <c r="A21" s="16" t="s">
        <v>115</v>
      </c>
      <c r="B21" s="31">
        <v>42406</v>
      </c>
      <c r="C21" s="13" t="s">
        <v>83</v>
      </c>
      <c r="D21" s="1"/>
      <c r="E21" s="1">
        <v>40</v>
      </c>
      <c r="F21" s="1">
        <f>F20+E21</f>
        <v>1446.54</v>
      </c>
      <c r="H21" s="1"/>
      <c r="I21" s="1"/>
      <c r="J21" s="1"/>
      <c r="K21" s="13"/>
      <c r="L21" s="13"/>
      <c r="M21" s="13"/>
    </row>
    <row r="22" spans="1:13" x14ac:dyDescent="0.3">
      <c r="A22" s="16" t="s">
        <v>115</v>
      </c>
      <c r="B22" s="31">
        <v>42416</v>
      </c>
      <c r="C22" s="13" t="s">
        <v>291</v>
      </c>
      <c r="D22" s="2"/>
      <c r="E22" s="1">
        <v>83</v>
      </c>
      <c r="F22" s="1">
        <f>F19+E22</f>
        <v>1981.8799999999999</v>
      </c>
      <c r="G22" s="117"/>
    </row>
    <row r="23" spans="1:13" x14ac:dyDescent="0.3">
      <c r="A23" s="16" t="s">
        <v>115</v>
      </c>
      <c r="B23" s="31">
        <v>42438</v>
      </c>
      <c r="C23" s="13" t="s">
        <v>51</v>
      </c>
      <c r="D23" s="2"/>
      <c r="E23" s="1">
        <v>150</v>
      </c>
      <c r="F23" s="1">
        <f t="shared" ref="F23:F36" si="1">F22+E23</f>
        <v>2131.88</v>
      </c>
      <c r="G23" s="117"/>
    </row>
    <row r="24" spans="1:13" x14ac:dyDescent="0.3">
      <c r="A24" s="16" t="s">
        <v>115</v>
      </c>
      <c r="B24" s="31">
        <v>42438</v>
      </c>
      <c r="C24" s="13" t="s">
        <v>319</v>
      </c>
      <c r="D24" s="2"/>
      <c r="E24" s="1">
        <v>1900</v>
      </c>
      <c r="F24" s="1">
        <f t="shared" si="1"/>
        <v>4031.88</v>
      </c>
      <c r="G24" s="117"/>
    </row>
    <row r="25" spans="1:13" x14ac:dyDescent="0.3">
      <c r="A25" s="16" t="s">
        <v>115</v>
      </c>
      <c r="B25" s="31">
        <v>42452</v>
      </c>
      <c r="C25" s="13" t="s">
        <v>83</v>
      </c>
      <c r="D25" s="2"/>
      <c r="E25" s="1">
        <v>41.75</v>
      </c>
      <c r="F25" s="1">
        <f t="shared" si="1"/>
        <v>4073.63</v>
      </c>
      <c r="G25" s="117"/>
    </row>
    <row r="26" spans="1:13" x14ac:dyDescent="0.3">
      <c r="A26" s="16" t="s">
        <v>115</v>
      </c>
      <c r="B26" s="31">
        <v>42465</v>
      </c>
      <c r="C26" s="13" t="s">
        <v>83</v>
      </c>
      <c r="D26" s="2"/>
      <c r="E26" s="1">
        <v>80</v>
      </c>
      <c r="F26" s="1">
        <f t="shared" si="1"/>
        <v>4153.63</v>
      </c>
      <c r="G26" s="117"/>
    </row>
    <row r="27" spans="1:13" x14ac:dyDescent="0.3">
      <c r="A27" s="16" t="s">
        <v>115</v>
      </c>
      <c r="B27" s="31">
        <v>42472</v>
      </c>
      <c r="C27" s="13" t="s">
        <v>97</v>
      </c>
      <c r="D27" s="2"/>
      <c r="E27" s="1">
        <v>42.05</v>
      </c>
      <c r="F27" s="1">
        <f t="shared" si="1"/>
        <v>4195.68</v>
      </c>
      <c r="G27" s="117"/>
    </row>
    <row r="28" spans="1:13" x14ac:dyDescent="0.3">
      <c r="A28" s="16" t="s">
        <v>115</v>
      </c>
      <c r="B28" s="31">
        <v>42478</v>
      </c>
      <c r="C28" s="13" t="s">
        <v>359</v>
      </c>
      <c r="D28" s="2"/>
      <c r="E28" s="1">
        <v>6.23</v>
      </c>
      <c r="F28" s="1">
        <f t="shared" si="1"/>
        <v>4201.91</v>
      </c>
      <c r="G28" s="117"/>
    </row>
    <row r="29" spans="1:13" x14ac:dyDescent="0.3">
      <c r="A29" s="16" t="s">
        <v>115</v>
      </c>
      <c r="B29" s="31">
        <v>42481</v>
      </c>
      <c r="C29" s="13" t="s">
        <v>51</v>
      </c>
      <c r="D29" s="2"/>
      <c r="E29" s="1">
        <v>275</v>
      </c>
      <c r="F29" s="1">
        <f t="shared" si="1"/>
        <v>4476.91</v>
      </c>
      <c r="G29" s="117"/>
    </row>
    <row r="30" spans="1:13" x14ac:dyDescent="0.3">
      <c r="A30" s="16" t="s">
        <v>115</v>
      </c>
      <c r="B30" s="31">
        <v>42479</v>
      </c>
      <c r="C30" s="13" t="s">
        <v>361</v>
      </c>
      <c r="D30" s="2"/>
      <c r="E30" s="1">
        <v>60</v>
      </c>
      <c r="F30" s="1">
        <f t="shared" si="1"/>
        <v>4536.91</v>
      </c>
      <c r="G30" s="117"/>
    </row>
    <row r="31" spans="1:13" x14ac:dyDescent="0.3">
      <c r="A31" s="115" t="s">
        <v>115</v>
      </c>
      <c r="B31" s="112">
        <v>42481</v>
      </c>
      <c r="C31" s="116" t="s">
        <v>51</v>
      </c>
      <c r="D31" s="110"/>
      <c r="E31" s="117">
        <v>275</v>
      </c>
      <c r="F31" s="1">
        <f t="shared" si="1"/>
        <v>4811.91</v>
      </c>
      <c r="G31" s="117"/>
    </row>
    <row r="32" spans="1:13" x14ac:dyDescent="0.3">
      <c r="A32" s="115" t="s">
        <v>115</v>
      </c>
      <c r="B32" s="112">
        <v>42479</v>
      </c>
      <c r="C32" s="116" t="s">
        <v>361</v>
      </c>
      <c r="D32" s="110"/>
      <c r="E32" s="117">
        <v>60</v>
      </c>
      <c r="F32" s="1">
        <f t="shared" si="1"/>
        <v>4871.91</v>
      </c>
      <c r="G32" s="117"/>
    </row>
    <row r="33" spans="1:7" x14ac:dyDescent="0.3">
      <c r="A33" s="115" t="s">
        <v>115</v>
      </c>
      <c r="B33" s="112">
        <v>42723</v>
      </c>
      <c r="C33" s="116" t="s">
        <v>83</v>
      </c>
      <c r="D33" s="110"/>
      <c r="E33" s="117">
        <v>20</v>
      </c>
      <c r="F33" s="1">
        <f t="shared" si="1"/>
        <v>4891.91</v>
      </c>
      <c r="G33" s="117"/>
    </row>
    <row r="34" spans="1:7" x14ac:dyDescent="0.3">
      <c r="A34" s="115" t="s">
        <v>115</v>
      </c>
      <c r="B34" s="112">
        <v>42726</v>
      </c>
      <c r="C34" s="116" t="s">
        <v>83</v>
      </c>
      <c r="D34" s="110"/>
      <c r="E34" s="117">
        <v>20</v>
      </c>
      <c r="F34" s="1">
        <f t="shared" si="1"/>
        <v>4911.91</v>
      </c>
      <c r="G34" s="117"/>
    </row>
    <row r="35" spans="1:7" x14ac:dyDescent="0.3">
      <c r="A35" s="16" t="s">
        <v>115</v>
      </c>
      <c r="B35" s="31">
        <v>42719</v>
      </c>
      <c r="C35" s="13" t="s">
        <v>93</v>
      </c>
      <c r="E35" s="1">
        <v>40</v>
      </c>
      <c r="F35" s="1">
        <f t="shared" si="1"/>
        <v>4951.91</v>
      </c>
    </row>
    <row r="36" spans="1:7" x14ac:dyDescent="0.3">
      <c r="A36" s="16" t="s">
        <v>115</v>
      </c>
      <c r="B36" s="31">
        <v>42719</v>
      </c>
      <c r="C36" s="13" t="s">
        <v>40</v>
      </c>
      <c r="E36" s="1">
        <v>20</v>
      </c>
      <c r="F36" s="1">
        <f t="shared" si="1"/>
        <v>4971.91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9"/>
  <dimension ref="A1:K38"/>
  <sheetViews>
    <sheetView zoomScale="90" zoomScaleNormal="90" workbookViewId="0">
      <pane ySplit="2" topLeftCell="A3" activePane="bottomLeft" state="frozen"/>
      <selection pane="bottomLeft"/>
    </sheetView>
  </sheetViews>
  <sheetFormatPr defaultColWidth="9.109375" defaultRowHeight="15.6" x14ac:dyDescent="0.3"/>
  <cols>
    <col min="1" max="1" width="12.6640625" style="19" customWidth="1"/>
    <col min="2" max="2" width="21.6640625" style="13" customWidth="1"/>
    <col min="3" max="5" width="13.6640625" style="1" customWidth="1"/>
    <col min="6" max="6" width="9.109375" style="13"/>
    <col min="7" max="7" width="12.6640625" style="19" customWidth="1"/>
    <col min="8" max="8" width="21.6640625" style="13" customWidth="1"/>
    <col min="9" max="11" width="13.6640625" style="13" customWidth="1"/>
    <col min="12" max="16384" width="9.109375" style="13"/>
  </cols>
  <sheetData>
    <row r="1" spans="1:11" s="10" customFormat="1" ht="35.1" customHeight="1" x14ac:dyDescent="0.3">
      <c r="A1" s="94" t="s">
        <v>0</v>
      </c>
      <c r="B1" s="95" t="s">
        <v>2</v>
      </c>
      <c r="C1" s="96" t="s">
        <v>10</v>
      </c>
      <c r="D1" s="96" t="s">
        <v>11</v>
      </c>
      <c r="E1" s="96" t="s">
        <v>12</v>
      </c>
      <c r="F1" s="20"/>
      <c r="G1" s="97" t="s">
        <v>0</v>
      </c>
      <c r="H1" s="98" t="s">
        <v>2</v>
      </c>
      <c r="I1" s="99" t="s">
        <v>529</v>
      </c>
      <c r="J1" s="99" t="s">
        <v>530</v>
      </c>
      <c r="K1" s="99" t="s">
        <v>531</v>
      </c>
    </row>
    <row r="2" spans="1:11" s="10" customFormat="1" ht="15" customHeight="1" x14ac:dyDescent="0.3">
      <c r="A2" s="17"/>
      <c r="B2" s="9"/>
      <c r="C2" s="20">
        <v>11853.82</v>
      </c>
      <c r="D2" s="20">
        <v>11853.82</v>
      </c>
      <c r="E2" s="20">
        <v>0</v>
      </c>
      <c r="F2" s="20"/>
      <c r="G2" s="17"/>
      <c r="H2" s="9"/>
      <c r="I2" s="20">
        <v>3301.11</v>
      </c>
      <c r="J2" s="20">
        <v>2711.75</v>
      </c>
      <c r="K2" s="21">
        <v>589.36000000000013</v>
      </c>
    </row>
    <row r="3" spans="1:11" s="10" customFormat="1" ht="15" customHeight="1" x14ac:dyDescent="0.3">
      <c r="A3" s="18"/>
      <c r="B3" s="11"/>
      <c r="C3" s="3">
        <v>2375.8200000000002</v>
      </c>
      <c r="D3" s="3"/>
      <c r="E3" s="3">
        <v>2375.8200000000002</v>
      </c>
      <c r="G3" s="18"/>
      <c r="H3" s="11"/>
      <c r="I3" s="10">
        <v>301.11</v>
      </c>
      <c r="K3" s="10">
        <v>301.11</v>
      </c>
    </row>
    <row r="4" spans="1:11" ht="15" customHeight="1" x14ac:dyDescent="0.3">
      <c r="B4" s="13" t="s">
        <v>14</v>
      </c>
      <c r="C4" s="4">
        <v>2500</v>
      </c>
      <c r="D4" s="4"/>
      <c r="E4" s="4">
        <v>4875.82</v>
      </c>
      <c r="G4" s="19">
        <v>42377</v>
      </c>
      <c r="H4" s="13" t="s">
        <v>164</v>
      </c>
      <c r="J4" s="13">
        <v>20</v>
      </c>
      <c r="K4" s="10">
        <v>281.11</v>
      </c>
    </row>
    <row r="5" spans="1:11" ht="15" customHeight="1" x14ac:dyDescent="0.3">
      <c r="A5" s="19">
        <v>42144</v>
      </c>
      <c r="B5" s="13" t="s">
        <v>13</v>
      </c>
      <c r="C5" s="4">
        <v>700</v>
      </c>
      <c r="E5" s="4">
        <v>5575.82</v>
      </c>
      <c r="G5" s="19">
        <v>42386</v>
      </c>
      <c r="H5" s="13" t="s">
        <v>19</v>
      </c>
      <c r="J5" s="13">
        <v>100</v>
      </c>
      <c r="K5" s="10">
        <v>181.11</v>
      </c>
    </row>
    <row r="6" spans="1:11" ht="15" customHeight="1" x14ac:dyDescent="0.3">
      <c r="B6" s="13" t="s">
        <v>15</v>
      </c>
      <c r="C6" s="4"/>
      <c r="D6" s="1">
        <v>600</v>
      </c>
      <c r="E6" s="4">
        <v>4975.82</v>
      </c>
      <c r="G6" s="19">
        <v>42414</v>
      </c>
      <c r="H6" s="13" t="s">
        <v>287</v>
      </c>
      <c r="I6" s="13">
        <v>3000</v>
      </c>
      <c r="K6" s="10">
        <v>3181.11</v>
      </c>
    </row>
    <row r="7" spans="1:11" ht="15" customHeight="1" x14ac:dyDescent="0.3">
      <c r="B7" s="13" t="s">
        <v>15</v>
      </c>
      <c r="C7" s="4"/>
      <c r="D7" s="1">
        <v>1660.68</v>
      </c>
      <c r="E7" s="4">
        <v>3315.1399999999994</v>
      </c>
      <c r="G7" s="19">
        <v>42415</v>
      </c>
      <c r="H7" s="13" t="s">
        <v>164</v>
      </c>
      <c r="J7" s="13">
        <v>20</v>
      </c>
      <c r="K7" s="10">
        <v>3161.11</v>
      </c>
    </row>
    <row r="8" spans="1:11" ht="15" customHeight="1" x14ac:dyDescent="0.3">
      <c r="A8" s="19">
        <v>42279</v>
      </c>
      <c r="B8" s="13" t="s">
        <v>15</v>
      </c>
      <c r="C8" s="4"/>
      <c r="D8" s="1">
        <v>1000</v>
      </c>
      <c r="E8" s="4">
        <v>2315.1399999999994</v>
      </c>
      <c r="G8" s="19">
        <v>42420</v>
      </c>
      <c r="H8" s="13" t="s">
        <v>293</v>
      </c>
      <c r="J8" s="13">
        <v>105</v>
      </c>
      <c r="K8" s="10">
        <v>3056.11</v>
      </c>
    </row>
    <row r="9" spans="1:11" ht="15" customHeight="1" x14ac:dyDescent="0.3">
      <c r="A9" s="19">
        <v>42291</v>
      </c>
      <c r="B9" s="13" t="s">
        <v>61</v>
      </c>
      <c r="C9" s="4">
        <v>1500</v>
      </c>
      <c r="E9" s="4">
        <v>3815.1399999999994</v>
      </c>
      <c r="G9" s="19">
        <v>42428</v>
      </c>
      <c r="H9" s="13" t="s">
        <v>19</v>
      </c>
      <c r="J9" s="13">
        <v>100</v>
      </c>
      <c r="K9" s="10">
        <v>2956.11</v>
      </c>
    </row>
    <row r="10" spans="1:11" ht="15" customHeight="1" x14ac:dyDescent="0.3">
      <c r="A10" s="19">
        <v>42292</v>
      </c>
      <c r="B10" s="13" t="s">
        <v>76</v>
      </c>
      <c r="C10" s="4"/>
      <c r="D10" s="1">
        <v>138</v>
      </c>
      <c r="E10" s="4">
        <v>3677.1399999999994</v>
      </c>
      <c r="G10" s="19">
        <v>42432</v>
      </c>
      <c r="H10" s="13" t="s">
        <v>311</v>
      </c>
      <c r="J10" s="13">
        <v>165</v>
      </c>
      <c r="K10" s="10">
        <v>2791.11</v>
      </c>
    </row>
    <row r="11" spans="1:11" ht="15" customHeight="1" x14ac:dyDescent="0.3">
      <c r="A11" s="19">
        <v>42333</v>
      </c>
      <c r="B11" s="13" t="s">
        <v>15</v>
      </c>
      <c r="C11" s="4"/>
      <c r="D11" s="1">
        <v>1000</v>
      </c>
      <c r="E11" s="4">
        <v>2677.1399999999994</v>
      </c>
      <c r="G11" s="19">
        <v>42433</v>
      </c>
      <c r="H11" s="13" t="s">
        <v>161</v>
      </c>
      <c r="J11" s="13">
        <v>40</v>
      </c>
      <c r="K11" s="10">
        <v>2751.11</v>
      </c>
    </row>
    <row r="12" spans="1:11" ht="15" customHeight="1" x14ac:dyDescent="0.3">
      <c r="A12" s="19">
        <v>42353</v>
      </c>
      <c r="B12" s="13" t="s">
        <v>15</v>
      </c>
      <c r="C12" s="4"/>
      <c r="D12" s="1">
        <v>1000</v>
      </c>
      <c r="E12" s="4">
        <v>1677.1399999999994</v>
      </c>
      <c r="G12" s="19">
        <v>42436</v>
      </c>
      <c r="H12" s="13" t="s">
        <v>314</v>
      </c>
      <c r="J12" s="13">
        <v>25</v>
      </c>
      <c r="K12" s="10">
        <v>2726.11</v>
      </c>
    </row>
    <row r="13" spans="1:11" ht="15" customHeight="1" x14ac:dyDescent="0.3">
      <c r="A13" s="19">
        <v>42408</v>
      </c>
      <c r="B13" s="13" t="s">
        <v>15</v>
      </c>
      <c r="C13" s="4"/>
      <c r="D13" s="1">
        <v>1677.14</v>
      </c>
      <c r="E13" s="4">
        <v>-6.8212102632969618E-13</v>
      </c>
      <c r="G13" s="19">
        <v>42443</v>
      </c>
      <c r="H13" s="13" t="s">
        <v>324</v>
      </c>
      <c r="J13" s="13">
        <v>25.14</v>
      </c>
      <c r="K13" s="10">
        <v>2700.9700000000003</v>
      </c>
    </row>
    <row r="14" spans="1:11" ht="15" customHeight="1" x14ac:dyDescent="0.3">
      <c r="A14" s="19">
        <v>42414</v>
      </c>
      <c r="B14" s="13" t="s">
        <v>287</v>
      </c>
      <c r="C14" s="4">
        <v>3278</v>
      </c>
      <c r="E14" s="4">
        <v>3277.9999999999991</v>
      </c>
      <c r="G14" s="19">
        <v>42443</v>
      </c>
      <c r="H14" s="13" t="s">
        <v>323</v>
      </c>
      <c r="J14" s="13">
        <v>200</v>
      </c>
      <c r="K14" s="10">
        <v>2500.9700000000003</v>
      </c>
    </row>
    <row r="15" spans="1:11" ht="15" customHeight="1" x14ac:dyDescent="0.3">
      <c r="C15" s="4"/>
      <c r="D15" s="1">
        <v>1177.3399999999999</v>
      </c>
      <c r="E15" s="4">
        <v>2100.6599999999989</v>
      </c>
      <c r="G15" s="19">
        <v>42443</v>
      </c>
      <c r="H15" s="13" t="s">
        <v>327</v>
      </c>
      <c r="J15" s="13">
        <v>41.98</v>
      </c>
      <c r="K15" s="10">
        <v>2458.9900000000002</v>
      </c>
    </row>
    <row r="16" spans="1:11" ht="15" customHeight="1" x14ac:dyDescent="0.3">
      <c r="A16" s="19">
        <v>43532</v>
      </c>
      <c r="B16" s="13" t="s">
        <v>319</v>
      </c>
      <c r="C16" s="4"/>
      <c r="D16" s="1">
        <v>1900</v>
      </c>
      <c r="E16" s="4">
        <v>200.65999999999894</v>
      </c>
      <c r="G16" s="19">
        <v>42443</v>
      </c>
      <c r="H16" s="13" t="s">
        <v>325</v>
      </c>
      <c r="J16" s="13">
        <v>209.71</v>
      </c>
      <c r="K16" s="10">
        <v>2249.2800000000002</v>
      </c>
    </row>
    <row r="17" spans="1:11" ht="15" customHeight="1" x14ac:dyDescent="0.3">
      <c r="A17" s="19">
        <v>42495</v>
      </c>
      <c r="B17" s="13" t="s">
        <v>371</v>
      </c>
      <c r="C17" s="4">
        <v>1500</v>
      </c>
      <c r="E17" s="4">
        <v>1700.6599999999989</v>
      </c>
      <c r="G17" s="19">
        <v>42450</v>
      </c>
      <c r="H17" s="13" t="s">
        <v>333</v>
      </c>
      <c r="J17" s="13">
        <v>71.989999999999995</v>
      </c>
      <c r="K17" s="10">
        <v>2177.2900000000004</v>
      </c>
    </row>
    <row r="18" spans="1:11" ht="15" customHeight="1" x14ac:dyDescent="0.3">
      <c r="A18" s="19">
        <v>42510</v>
      </c>
      <c r="B18" s="13" t="s">
        <v>386</v>
      </c>
      <c r="D18" s="4">
        <v>525</v>
      </c>
      <c r="E18" s="4">
        <v>1175.6599999999989</v>
      </c>
      <c r="G18" s="19">
        <v>42452</v>
      </c>
      <c r="H18" s="13" t="s">
        <v>334</v>
      </c>
      <c r="J18" s="13">
        <v>57.95</v>
      </c>
      <c r="K18" s="10">
        <v>2119.3400000000006</v>
      </c>
    </row>
    <row r="19" spans="1:11" ht="15" customHeight="1" x14ac:dyDescent="0.3">
      <c r="A19" s="19">
        <v>42505</v>
      </c>
      <c r="B19" s="13" t="s">
        <v>387</v>
      </c>
      <c r="D19" s="4">
        <v>375</v>
      </c>
      <c r="E19" s="4">
        <v>800.65999999999894</v>
      </c>
      <c r="G19" s="19">
        <v>42462</v>
      </c>
      <c r="H19" s="13" t="s">
        <v>350</v>
      </c>
      <c r="J19" s="13">
        <v>16</v>
      </c>
      <c r="K19" s="10">
        <v>2103.3400000000006</v>
      </c>
    </row>
    <row r="20" spans="1:11" ht="15" customHeight="1" x14ac:dyDescent="0.3">
      <c r="A20" s="19">
        <v>42538</v>
      </c>
      <c r="B20" s="13" t="s">
        <v>386</v>
      </c>
      <c r="D20" s="1">
        <v>175</v>
      </c>
      <c r="E20" s="4">
        <v>625.65999999999894</v>
      </c>
      <c r="G20" s="19">
        <v>42475</v>
      </c>
      <c r="H20" s="13" t="s">
        <v>327</v>
      </c>
      <c r="J20" s="13">
        <v>27.98</v>
      </c>
      <c r="K20" s="10">
        <v>2075.3600000000006</v>
      </c>
    </row>
    <row r="21" spans="1:11" ht="15" customHeight="1" x14ac:dyDescent="0.3">
      <c r="A21" s="19">
        <v>42588</v>
      </c>
      <c r="B21" s="13" t="s">
        <v>83</v>
      </c>
      <c r="D21" s="1">
        <v>625.66</v>
      </c>
      <c r="E21" s="4">
        <v>-1.0231815394945443E-12</v>
      </c>
      <c r="G21" s="19">
        <v>42482</v>
      </c>
      <c r="H21" s="13" t="s">
        <v>363</v>
      </c>
      <c r="J21" s="13">
        <v>100</v>
      </c>
      <c r="K21" s="10">
        <v>1975.3600000000006</v>
      </c>
    </row>
    <row r="22" spans="1:11" ht="15" customHeight="1" x14ac:dyDescent="0.3">
      <c r="G22" s="19">
        <v>42517</v>
      </c>
      <c r="H22" s="13" t="s">
        <v>391</v>
      </c>
      <c r="J22" s="13">
        <v>100</v>
      </c>
      <c r="K22" s="10">
        <v>1875.3600000000006</v>
      </c>
    </row>
    <row r="23" spans="1:11" ht="15" customHeight="1" x14ac:dyDescent="0.3">
      <c r="G23" s="19">
        <v>42520</v>
      </c>
      <c r="H23" s="13" t="s">
        <v>391</v>
      </c>
      <c r="J23" s="13">
        <v>200</v>
      </c>
      <c r="K23" s="10">
        <v>1675.3600000000006</v>
      </c>
    </row>
    <row r="24" spans="1:11" ht="15" customHeight="1" x14ac:dyDescent="0.3">
      <c r="G24" s="19">
        <v>42533</v>
      </c>
      <c r="H24" s="13" t="s">
        <v>350</v>
      </c>
      <c r="J24" s="13">
        <v>11</v>
      </c>
      <c r="K24" s="10">
        <v>1664.3600000000006</v>
      </c>
    </row>
    <row r="25" spans="1:11" ht="15" customHeight="1" x14ac:dyDescent="0.3">
      <c r="G25" s="19">
        <v>42533</v>
      </c>
      <c r="H25" s="13" t="s">
        <v>401</v>
      </c>
      <c r="J25" s="13">
        <v>30</v>
      </c>
      <c r="K25" s="10">
        <v>1634.3600000000006</v>
      </c>
    </row>
    <row r="26" spans="1:11" x14ac:dyDescent="0.3">
      <c r="G26" s="19">
        <v>42534</v>
      </c>
      <c r="H26" s="13" t="s">
        <v>403</v>
      </c>
      <c r="J26" s="13">
        <v>125</v>
      </c>
      <c r="K26" s="10">
        <v>1509.3600000000006</v>
      </c>
    </row>
    <row r="27" spans="1:11" x14ac:dyDescent="0.3">
      <c r="G27" s="19">
        <v>42548</v>
      </c>
      <c r="H27" s="13" t="s">
        <v>416</v>
      </c>
      <c r="J27" s="13">
        <v>50</v>
      </c>
      <c r="K27" s="10">
        <v>1459.3600000000006</v>
      </c>
    </row>
    <row r="28" spans="1:11" x14ac:dyDescent="0.3">
      <c r="G28" s="19">
        <v>42553</v>
      </c>
      <c r="H28" s="13" t="s">
        <v>418</v>
      </c>
      <c r="J28" s="13">
        <v>140</v>
      </c>
      <c r="K28" s="10">
        <v>1319.3600000000006</v>
      </c>
    </row>
    <row r="29" spans="1:11" x14ac:dyDescent="0.3">
      <c r="G29" s="19">
        <v>42556</v>
      </c>
      <c r="H29" s="13" t="s">
        <v>424</v>
      </c>
      <c r="J29" s="13">
        <v>100</v>
      </c>
      <c r="K29" s="10">
        <v>1219.3600000000006</v>
      </c>
    </row>
    <row r="30" spans="1:11" x14ac:dyDescent="0.3">
      <c r="G30" s="19">
        <v>42565</v>
      </c>
      <c r="H30" s="13" t="s">
        <v>264</v>
      </c>
      <c r="J30" s="13">
        <v>125</v>
      </c>
      <c r="K30" s="10">
        <v>1094.3600000000006</v>
      </c>
    </row>
    <row r="31" spans="1:11" x14ac:dyDescent="0.3">
      <c r="G31" s="19">
        <v>42566</v>
      </c>
      <c r="H31" s="13" t="s">
        <v>19</v>
      </c>
      <c r="J31" s="13">
        <v>100</v>
      </c>
      <c r="K31" s="10">
        <v>994.36000000000058</v>
      </c>
    </row>
    <row r="32" spans="1:11" x14ac:dyDescent="0.3">
      <c r="G32" s="19">
        <v>42576</v>
      </c>
      <c r="H32" s="13" t="s">
        <v>164</v>
      </c>
      <c r="J32" s="13">
        <v>20</v>
      </c>
      <c r="K32" s="10">
        <v>974.36000000000058</v>
      </c>
    </row>
    <row r="33" spans="7:11" x14ac:dyDescent="0.3">
      <c r="G33" s="19">
        <v>42576</v>
      </c>
      <c r="H33" s="13" t="s">
        <v>436</v>
      </c>
      <c r="J33" s="13">
        <v>45</v>
      </c>
      <c r="K33" s="10">
        <v>929.36000000000058</v>
      </c>
    </row>
    <row r="34" spans="7:11" x14ac:dyDescent="0.3">
      <c r="G34" s="19">
        <v>42592</v>
      </c>
      <c r="H34" s="13" t="s">
        <v>442</v>
      </c>
      <c r="J34" s="13">
        <v>50</v>
      </c>
      <c r="K34" s="10">
        <v>879.36000000000058</v>
      </c>
    </row>
    <row r="35" spans="7:11" x14ac:dyDescent="0.3">
      <c r="G35" s="19">
        <v>42592</v>
      </c>
      <c r="H35" s="13" t="s">
        <v>18</v>
      </c>
      <c r="J35" s="13">
        <v>50</v>
      </c>
      <c r="K35" s="10">
        <v>829.36000000000058</v>
      </c>
    </row>
    <row r="36" spans="7:11" x14ac:dyDescent="0.3">
      <c r="G36" s="19">
        <v>42592</v>
      </c>
      <c r="H36" s="13" t="s">
        <v>444</v>
      </c>
      <c r="J36" s="13">
        <v>40</v>
      </c>
      <c r="K36" s="10">
        <v>789.36000000000058</v>
      </c>
    </row>
    <row r="37" spans="7:11" x14ac:dyDescent="0.3">
      <c r="G37" s="19">
        <v>42595</v>
      </c>
      <c r="H37" s="13" t="s">
        <v>446</v>
      </c>
      <c r="J37" s="13">
        <v>160</v>
      </c>
      <c r="K37" s="10">
        <v>629.36000000000058</v>
      </c>
    </row>
    <row r="38" spans="7:11" x14ac:dyDescent="0.3">
      <c r="G38" s="19">
        <v>42603</v>
      </c>
      <c r="H38" s="13" t="s">
        <v>333</v>
      </c>
      <c r="J38" s="13">
        <v>40</v>
      </c>
      <c r="K38" s="10">
        <v>589.36000000000058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3"/>
  <dimension ref="A1:N470"/>
  <sheetViews>
    <sheetView zoomScale="90" zoomScaleNormal="90" workbookViewId="0">
      <pane ySplit="1" topLeftCell="A2" activePane="bottomLeft" state="frozen"/>
      <selection pane="bottomLeft" activeCell="C453" sqref="C453"/>
    </sheetView>
  </sheetViews>
  <sheetFormatPr defaultColWidth="9.109375" defaultRowHeight="15.6" x14ac:dyDescent="0.3"/>
  <cols>
    <col min="1" max="1" width="9.33203125" style="16" bestFit="1" customWidth="1"/>
    <col min="2" max="2" width="13.44140625" style="31" customWidth="1"/>
    <col min="3" max="3" width="37.33203125" style="13" customWidth="1"/>
    <col min="4" max="4" width="3.88671875" style="2" customWidth="1"/>
    <col min="5" max="5" width="11.44140625" style="1" bestFit="1" customWidth="1"/>
    <col min="6" max="6" width="12.88671875" style="1" bestFit="1" customWidth="1"/>
    <col min="7" max="7" width="13.109375" style="1" bestFit="1" customWidth="1"/>
    <col min="8" max="8" width="15.109375" style="2" customWidth="1"/>
    <col min="9" max="9" width="11.88671875" style="1" customWidth="1"/>
    <col min="10" max="10" width="12.33203125" style="1" customWidth="1"/>
    <col min="11" max="11" width="13.6640625" style="1" customWidth="1"/>
    <col min="12" max="13" width="9.109375" style="13"/>
    <col min="14" max="14" width="10" style="13" customWidth="1"/>
    <col min="15" max="16384" width="9.109375" style="13"/>
  </cols>
  <sheetData>
    <row r="1" spans="1:14" s="10" customFormat="1" ht="42" customHeight="1" x14ac:dyDescent="0.3">
      <c r="A1" s="14" t="s">
        <v>1</v>
      </c>
      <c r="B1" s="30" t="s">
        <v>0</v>
      </c>
      <c r="C1" s="9" t="s">
        <v>2</v>
      </c>
      <c r="D1" s="5" t="s">
        <v>6</v>
      </c>
      <c r="E1" s="6" t="s">
        <v>4</v>
      </c>
      <c r="F1" s="6" t="s">
        <v>3</v>
      </c>
      <c r="G1" s="6" t="s">
        <v>5</v>
      </c>
      <c r="H1" s="8"/>
      <c r="I1" s="8"/>
      <c r="J1" s="8"/>
      <c r="K1" s="8"/>
      <c r="L1" s="20"/>
      <c r="M1" s="20"/>
      <c r="N1" s="21"/>
    </row>
    <row r="2" spans="1:14" s="10" customFormat="1" ht="42" customHeight="1" x14ac:dyDescent="0.3">
      <c r="A2" s="14">
        <f>SUMIF($A$4:$A$2659,"M",$F$4:$F$9659)</f>
        <v>994.2</v>
      </c>
      <c r="B2" s="30"/>
      <c r="C2" s="9"/>
      <c r="D2" s="5"/>
      <c r="E2" s="6"/>
      <c r="F2" s="6"/>
      <c r="G2" s="6"/>
      <c r="H2" s="8"/>
      <c r="I2" s="8"/>
      <c r="J2" s="8"/>
      <c r="K2" s="8"/>
      <c r="L2" s="20"/>
      <c r="M2" s="20"/>
      <c r="N2" s="21"/>
    </row>
    <row r="3" spans="1:14" x14ac:dyDescent="0.3">
      <c r="A3" s="16">
        <v>1055</v>
      </c>
      <c r="B3" s="31">
        <v>42279</v>
      </c>
      <c r="C3" s="13" t="s">
        <v>27</v>
      </c>
      <c r="D3" s="2" t="s">
        <v>32</v>
      </c>
      <c r="F3" s="1">
        <v>201.98</v>
      </c>
      <c r="G3" s="1">
        <v>512.97</v>
      </c>
      <c r="I3" s="4"/>
      <c r="K3" s="4"/>
    </row>
    <row r="4" spans="1:14" x14ac:dyDescent="0.3">
      <c r="A4" s="16">
        <v>1054</v>
      </c>
      <c r="B4" s="31">
        <v>42279</v>
      </c>
      <c r="C4" s="13" t="s">
        <v>26</v>
      </c>
      <c r="D4" s="2" t="s">
        <v>32</v>
      </c>
      <c r="F4" s="1">
        <v>79</v>
      </c>
      <c r="G4" s="1">
        <v>433.97</v>
      </c>
      <c r="I4" s="4"/>
      <c r="K4" s="4"/>
    </row>
    <row r="5" spans="1:14" x14ac:dyDescent="0.3">
      <c r="B5" s="31">
        <v>42280</v>
      </c>
      <c r="C5" s="13" t="s">
        <v>7</v>
      </c>
      <c r="D5" s="2" t="s">
        <v>32</v>
      </c>
      <c r="F5" s="1">
        <v>9.73</v>
      </c>
      <c r="G5" s="1">
        <v>424.24</v>
      </c>
      <c r="I5" s="4"/>
      <c r="K5" s="4"/>
    </row>
    <row r="6" spans="1:14" x14ac:dyDescent="0.3">
      <c r="B6" s="31">
        <v>42281</v>
      </c>
      <c r="C6" s="13" t="s">
        <v>8</v>
      </c>
      <c r="D6" s="2" t="s">
        <v>32</v>
      </c>
      <c r="F6" s="1">
        <v>7.04</v>
      </c>
      <c r="G6" s="1">
        <v>417.2</v>
      </c>
      <c r="I6" s="4"/>
      <c r="K6" s="4"/>
    </row>
    <row r="7" spans="1:14" x14ac:dyDescent="0.3">
      <c r="B7" s="31">
        <v>42281</v>
      </c>
      <c r="C7" s="13" t="s">
        <v>8</v>
      </c>
      <c r="D7" s="2" t="s">
        <v>32</v>
      </c>
      <c r="F7" s="1">
        <v>1.72</v>
      </c>
      <c r="G7" s="1">
        <v>415.47999999999996</v>
      </c>
      <c r="I7" s="4"/>
      <c r="K7" s="4"/>
    </row>
    <row r="8" spans="1:14" x14ac:dyDescent="0.3">
      <c r="B8" s="31">
        <v>42283</v>
      </c>
      <c r="C8" s="13" t="s">
        <v>25</v>
      </c>
      <c r="D8" s="2" t="s">
        <v>32</v>
      </c>
      <c r="F8" s="1">
        <v>31.22</v>
      </c>
      <c r="G8" s="1">
        <v>384.26</v>
      </c>
      <c r="I8" s="4"/>
      <c r="K8" s="4"/>
    </row>
    <row r="9" spans="1:14" x14ac:dyDescent="0.3">
      <c r="A9" s="16">
        <v>1028</v>
      </c>
      <c r="B9" s="31">
        <v>42283</v>
      </c>
      <c r="C9" s="13" t="s">
        <v>24</v>
      </c>
      <c r="D9" s="2" t="s">
        <v>32</v>
      </c>
      <c r="F9" s="1">
        <v>45</v>
      </c>
      <c r="G9" s="1">
        <v>339.26</v>
      </c>
      <c r="I9" s="4"/>
      <c r="K9" s="4"/>
    </row>
    <row r="10" spans="1:14" x14ac:dyDescent="0.3">
      <c r="A10" s="16">
        <v>1029</v>
      </c>
      <c r="B10" s="31">
        <v>42283</v>
      </c>
      <c r="C10" s="13" t="s">
        <v>57</v>
      </c>
      <c r="D10" s="2" t="s">
        <v>32</v>
      </c>
      <c r="F10" s="1">
        <v>81</v>
      </c>
      <c r="G10" s="1">
        <v>258.26</v>
      </c>
      <c r="I10" s="4"/>
      <c r="K10" s="4"/>
    </row>
    <row r="11" spans="1:14" x14ac:dyDescent="0.3">
      <c r="B11" s="31">
        <v>42283</v>
      </c>
      <c r="C11" s="13" t="s">
        <v>168</v>
      </c>
      <c r="D11" s="2" t="s">
        <v>32</v>
      </c>
      <c r="F11" s="1">
        <v>20.399999999999999</v>
      </c>
      <c r="G11" s="1">
        <v>237.85999999999999</v>
      </c>
      <c r="I11" s="4"/>
      <c r="K11" s="4"/>
    </row>
    <row r="12" spans="1:14" x14ac:dyDescent="0.3">
      <c r="A12" s="16">
        <v>1056</v>
      </c>
      <c r="B12" s="31">
        <v>42283</v>
      </c>
      <c r="C12" s="13" t="s">
        <v>23</v>
      </c>
      <c r="D12" s="2" t="s">
        <v>32</v>
      </c>
      <c r="F12" s="1">
        <v>42</v>
      </c>
      <c r="G12" s="1">
        <v>195.85999999999999</v>
      </c>
      <c r="I12" s="4"/>
    </row>
    <row r="13" spans="1:14" x14ac:dyDescent="0.3">
      <c r="B13" s="31">
        <v>42283</v>
      </c>
      <c r="C13" s="13" t="s">
        <v>22</v>
      </c>
      <c r="D13" s="2" t="s">
        <v>32</v>
      </c>
      <c r="F13" s="1">
        <v>21.69</v>
      </c>
      <c r="G13" s="1">
        <v>174.17</v>
      </c>
      <c r="I13" s="4"/>
    </row>
    <row r="14" spans="1:14" x14ac:dyDescent="0.3">
      <c r="B14" s="31">
        <v>42283</v>
      </c>
      <c r="C14" s="13" t="s">
        <v>21</v>
      </c>
      <c r="D14" s="2" t="s">
        <v>32</v>
      </c>
      <c r="F14" s="1">
        <v>24.7</v>
      </c>
      <c r="G14" s="1">
        <v>149.47</v>
      </c>
      <c r="I14" s="4"/>
    </row>
    <row r="15" spans="1:14" x14ac:dyDescent="0.3">
      <c r="B15" s="31">
        <v>42283</v>
      </c>
      <c r="C15" s="13" t="s">
        <v>20</v>
      </c>
      <c r="D15" s="2" t="s">
        <v>32</v>
      </c>
      <c r="F15" s="1">
        <v>33.950000000000003</v>
      </c>
      <c r="G15" s="1">
        <v>115.52</v>
      </c>
      <c r="I15" s="4"/>
    </row>
    <row r="16" spans="1:14" s="1" customFormat="1" x14ac:dyDescent="0.3">
      <c r="A16" s="16"/>
      <c r="B16" s="31">
        <v>42284</v>
      </c>
      <c r="C16" s="13" t="s">
        <v>28</v>
      </c>
      <c r="D16" s="2" t="s">
        <v>32</v>
      </c>
      <c r="F16" s="1">
        <v>40.69</v>
      </c>
      <c r="G16" s="1">
        <v>74.83</v>
      </c>
      <c r="H16" s="2"/>
      <c r="I16" s="4"/>
      <c r="L16" s="13"/>
      <c r="M16" s="13"/>
      <c r="N16" s="13"/>
    </row>
    <row r="17" spans="1:14" s="1" customFormat="1" x14ac:dyDescent="0.3">
      <c r="A17" s="16"/>
      <c r="B17" s="31">
        <v>42284</v>
      </c>
      <c r="C17" s="1" t="s">
        <v>29</v>
      </c>
      <c r="D17" s="2" t="s">
        <v>32</v>
      </c>
      <c r="E17" s="1">
        <v>126</v>
      </c>
      <c r="G17" s="1">
        <v>200.82999999999998</v>
      </c>
      <c r="H17" s="2"/>
      <c r="I17" s="4"/>
      <c r="L17" s="13"/>
      <c r="M17" s="13"/>
      <c r="N17" s="13"/>
    </row>
    <row r="18" spans="1:14" s="1" customFormat="1" x14ac:dyDescent="0.3">
      <c r="A18" s="16"/>
      <c r="B18" s="31">
        <v>42284</v>
      </c>
      <c r="C18" s="13" t="s">
        <v>30</v>
      </c>
      <c r="D18" s="2" t="s">
        <v>32</v>
      </c>
      <c r="F18" s="1">
        <v>126</v>
      </c>
      <c r="G18" s="1">
        <v>74.829999999999984</v>
      </c>
      <c r="H18" s="2"/>
      <c r="I18" s="4"/>
      <c r="L18" s="13"/>
      <c r="M18" s="13"/>
      <c r="N18" s="13"/>
    </row>
    <row r="19" spans="1:14" s="1" customFormat="1" x14ac:dyDescent="0.3">
      <c r="A19" s="16"/>
      <c r="B19" s="31">
        <v>42285</v>
      </c>
      <c r="C19" s="13" t="s">
        <v>31</v>
      </c>
      <c r="D19" s="2" t="s">
        <v>32</v>
      </c>
      <c r="E19" s="1">
        <v>1850.96</v>
      </c>
      <c r="G19" s="1">
        <v>1925.79</v>
      </c>
      <c r="H19" s="13"/>
      <c r="L19" s="13"/>
      <c r="M19" s="13"/>
      <c r="N19" s="13"/>
    </row>
    <row r="20" spans="1:14" s="1" customFormat="1" x14ac:dyDescent="0.3">
      <c r="A20" s="16"/>
      <c r="B20" s="31">
        <v>42286</v>
      </c>
      <c r="C20" s="13" t="s">
        <v>36</v>
      </c>
      <c r="D20" s="2" t="s">
        <v>32</v>
      </c>
      <c r="F20" s="1">
        <v>55</v>
      </c>
      <c r="G20" s="1">
        <v>1870.79</v>
      </c>
      <c r="H20" s="2"/>
      <c r="L20" s="13"/>
      <c r="M20" s="13"/>
      <c r="N20" s="13"/>
    </row>
    <row r="21" spans="1:14" s="1" customFormat="1" x14ac:dyDescent="0.3">
      <c r="A21" s="16"/>
      <c r="B21" s="31">
        <v>42286</v>
      </c>
      <c r="C21" s="1" t="s">
        <v>29</v>
      </c>
      <c r="D21" s="2" t="s">
        <v>32</v>
      </c>
      <c r="E21" s="1">
        <v>93.17</v>
      </c>
      <c r="G21" s="1">
        <v>1963.96</v>
      </c>
      <c r="H21" s="2"/>
      <c r="L21" s="13"/>
      <c r="M21" s="13"/>
      <c r="N21" s="13"/>
    </row>
    <row r="22" spans="1:14" s="1" customFormat="1" x14ac:dyDescent="0.3">
      <c r="A22" s="16"/>
      <c r="B22" s="31">
        <v>42286</v>
      </c>
      <c r="C22" s="13" t="s">
        <v>72</v>
      </c>
      <c r="D22" s="2" t="s">
        <v>32</v>
      </c>
      <c r="F22" s="1">
        <v>93.17</v>
      </c>
      <c r="G22" s="1">
        <v>1870.79</v>
      </c>
      <c r="H22" s="2"/>
      <c r="L22" s="13"/>
      <c r="M22" s="13"/>
      <c r="N22" s="13"/>
    </row>
    <row r="23" spans="1:14" s="1" customFormat="1" x14ac:dyDescent="0.3">
      <c r="A23" s="16"/>
      <c r="B23" s="31">
        <v>42286</v>
      </c>
      <c r="C23" s="13" t="s">
        <v>8</v>
      </c>
      <c r="D23" s="2" t="s">
        <v>32</v>
      </c>
      <c r="F23" s="1">
        <v>8.7100000000000009</v>
      </c>
      <c r="G23" s="1">
        <v>1862.08</v>
      </c>
      <c r="H23" s="2"/>
      <c r="L23" s="13"/>
      <c r="M23" s="13"/>
      <c r="N23" s="13"/>
    </row>
    <row r="24" spans="1:14" s="1" customFormat="1" x14ac:dyDescent="0.3">
      <c r="A24" s="16"/>
      <c r="B24" s="31">
        <v>42287</v>
      </c>
      <c r="C24" s="13" t="s">
        <v>8</v>
      </c>
      <c r="D24" s="2" t="s">
        <v>32</v>
      </c>
      <c r="F24" s="1">
        <v>5.64</v>
      </c>
      <c r="G24" s="1">
        <v>1856.4399999999998</v>
      </c>
      <c r="H24" s="2"/>
      <c r="L24" s="13"/>
      <c r="M24" s="13"/>
      <c r="N24" s="13"/>
    </row>
    <row r="25" spans="1:14" s="1" customFormat="1" x14ac:dyDescent="0.3">
      <c r="A25" s="16"/>
      <c r="B25" s="31">
        <v>42287</v>
      </c>
      <c r="C25" s="13" t="s">
        <v>37</v>
      </c>
      <c r="D25" s="2" t="s">
        <v>32</v>
      </c>
      <c r="F25" s="1">
        <v>33.619999999999997</v>
      </c>
      <c r="G25" s="1">
        <v>1822.82</v>
      </c>
      <c r="H25" s="2"/>
      <c r="L25" s="13"/>
      <c r="M25" s="13"/>
      <c r="N25" s="13"/>
    </row>
    <row r="26" spans="1:14" s="1" customFormat="1" x14ac:dyDescent="0.3">
      <c r="A26" s="16"/>
      <c r="B26" s="31">
        <v>42287</v>
      </c>
      <c r="C26" s="13" t="s">
        <v>38</v>
      </c>
      <c r="D26" s="2" t="s">
        <v>32</v>
      </c>
      <c r="F26" s="1">
        <v>35</v>
      </c>
      <c r="G26" s="1">
        <v>1787.82</v>
      </c>
      <c r="H26" s="2"/>
      <c r="L26" s="13"/>
      <c r="M26" s="13"/>
      <c r="N26" s="13"/>
    </row>
    <row r="27" spans="1:14" s="1" customFormat="1" x14ac:dyDescent="0.3">
      <c r="A27" s="16"/>
      <c r="B27" s="31">
        <v>42287</v>
      </c>
      <c r="C27" s="13" t="s">
        <v>39</v>
      </c>
      <c r="D27" s="2" t="s">
        <v>32</v>
      </c>
      <c r="F27" s="1">
        <v>70.58</v>
      </c>
      <c r="G27" s="1">
        <v>1717.24</v>
      </c>
      <c r="H27" s="2"/>
      <c r="L27" s="13"/>
      <c r="M27" s="13"/>
      <c r="N27" s="13"/>
    </row>
    <row r="28" spans="1:14" s="1" customFormat="1" x14ac:dyDescent="0.3">
      <c r="A28" s="16"/>
      <c r="B28" s="31">
        <v>42288</v>
      </c>
      <c r="C28" s="13" t="s">
        <v>40</v>
      </c>
      <c r="D28" s="2" t="s">
        <v>32</v>
      </c>
      <c r="F28" s="1">
        <v>3.01</v>
      </c>
      <c r="G28" s="1">
        <v>1714.23</v>
      </c>
      <c r="H28" s="2"/>
      <c r="L28" s="13"/>
      <c r="M28" s="13"/>
      <c r="N28" s="13"/>
    </row>
    <row r="29" spans="1:14" s="1" customFormat="1" x14ac:dyDescent="0.3">
      <c r="A29" s="16"/>
      <c r="B29" s="31">
        <v>42288</v>
      </c>
      <c r="C29" s="13" t="s">
        <v>41</v>
      </c>
      <c r="D29" s="2" t="s">
        <v>32</v>
      </c>
      <c r="F29" s="1">
        <v>61.86</v>
      </c>
      <c r="G29" s="1">
        <v>1652.3700000000001</v>
      </c>
      <c r="H29" s="2"/>
      <c r="L29" s="13"/>
      <c r="M29" s="13"/>
      <c r="N29" s="13"/>
    </row>
    <row r="30" spans="1:14" s="1" customFormat="1" x14ac:dyDescent="0.3">
      <c r="A30" s="16"/>
      <c r="B30" s="31">
        <v>42288</v>
      </c>
      <c r="C30" s="1" t="s">
        <v>29</v>
      </c>
      <c r="D30" s="2" t="s">
        <v>32</v>
      </c>
      <c r="E30" s="1">
        <v>100</v>
      </c>
      <c r="G30" s="1">
        <v>1752.3700000000001</v>
      </c>
      <c r="H30" s="2"/>
      <c r="L30" s="13"/>
      <c r="M30" s="13"/>
      <c r="N30" s="13"/>
    </row>
    <row r="31" spans="1:14" s="1" customFormat="1" x14ac:dyDescent="0.3">
      <c r="A31" s="16"/>
      <c r="B31" s="31">
        <v>42288</v>
      </c>
      <c r="C31" s="13" t="s">
        <v>40</v>
      </c>
      <c r="D31" s="2" t="s">
        <v>32</v>
      </c>
      <c r="F31" s="1">
        <v>298.62</v>
      </c>
      <c r="G31" s="1">
        <v>1453.75</v>
      </c>
      <c r="H31" s="2"/>
      <c r="L31" s="13"/>
      <c r="M31" s="13"/>
      <c r="N31" s="13"/>
    </row>
    <row r="32" spans="1:14" s="2" customFormat="1" x14ac:dyDescent="0.3">
      <c r="A32" s="16"/>
      <c r="B32" s="31">
        <v>42289</v>
      </c>
      <c r="C32" s="13" t="s">
        <v>50</v>
      </c>
      <c r="D32" s="2" t="s">
        <v>32</v>
      </c>
      <c r="E32" s="1"/>
      <c r="F32" s="1">
        <v>7.49</v>
      </c>
      <c r="G32" s="1">
        <v>1446.26</v>
      </c>
      <c r="I32" s="1"/>
      <c r="J32" s="1"/>
      <c r="K32" s="1"/>
      <c r="L32" s="13"/>
      <c r="M32" s="13"/>
      <c r="N32" s="13"/>
    </row>
    <row r="33" spans="1:14" s="2" customFormat="1" x14ac:dyDescent="0.3">
      <c r="A33" s="16"/>
      <c r="B33" s="31">
        <v>42289</v>
      </c>
      <c r="C33" s="13" t="s">
        <v>50</v>
      </c>
      <c r="D33" s="2" t="s">
        <v>32</v>
      </c>
      <c r="E33" s="1"/>
      <c r="F33" s="1">
        <v>21.89</v>
      </c>
      <c r="G33" s="1">
        <v>1424.37</v>
      </c>
      <c r="I33" s="1"/>
      <c r="J33" s="1"/>
      <c r="K33" s="1"/>
      <c r="L33" s="13"/>
      <c r="M33" s="13"/>
      <c r="N33" s="13"/>
    </row>
    <row r="34" spans="1:14" s="2" customFormat="1" x14ac:dyDescent="0.3">
      <c r="A34" s="16"/>
      <c r="B34" s="31">
        <v>42289</v>
      </c>
      <c r="C34" s="13" t="s">
        <v>117</v>
      </c>
      <c r="D34" s="2" t="s">
        <v>32</v>
      </c>
      <c r="E34" s="1"/>
      <c r="F34" s="1">
        <v>190.23</v>
      </c>
      <c r="G34" s="1">
        <v>1234.1399999999999</v>
      </c>
      <c r="I34" s="1"/>
      <c r="J34" s="1"/>
      <c r="K34" s="1"/>
      <c r="L34" s="13"/>
      <c r="M34" s="13"/>
      <c r="N34" s="13"/>
    </row>
    <row r="35" spans="1:14" s="2" customFormat="1" x14ac:dyDescent="0.3">
      <c r="A35" s="16"/>
      <c r="B35" s="31">
        <v>42289</v>
      </c>
      <c r="C35" s="13" t="s">
        <v>43</v>
      </c>
      <c r="D35" s="2" t="s">
        <v>32</v>
      </c>
      <c r="E35" s="1"/>
      <c r="F35" s="1">
        <v>196.11</v>
      </c>
      <c r="G35" s="1">
        <v>1038.0299999999997</v>
      </c>
      <c r="I35" s="1"/>
      <c r="J35" s="1"/>
      <c r="K35" s="1"/>
      <c r="L35" s="13"/>
      <c r="M35" s="13"/>
      <c r="N35" s="13"/>
    </row>
    <row r="36" spans="1:14" s="2" customFormat="1" x14ac:dyDescent="0.3">
      <c r="A36" s="16"/>
      <c r="B36" s="31">
        <v>42289</v>
      </c>
      <c r="C36" s="13" t="s">
        <v>44</v>
      </c>
      <c r="D36" s="2" t="s">
        <v>32</v>
      </c>
      <c r="E36" s="1"/>
      <c r="F36" s="1">
        <v>68.17</v>
      </c>
      <c r="G36" s="1">
        <v>969.85999999999979</v>
      </c>
      <c r="I36" s="1"/>
      <c r="J36" s="1"/>
      <c r="K36" s="1"/>
      <c r="L36" s="13"/>
      <c r="M36" s="13"/>
      <c r="N36" s="13"/>
    </row>
    <row r="37" spans="1:14" s="2" customFormat="1" x14ac:dyDescent="0.3">
      <c r="A37" s="16"/>
      <c r="B37" s="31">
        <v>42289</v>
      </c>
      <c r="C37" s="13" t="s">
        <v>45</v>
      </c>
      <c r="D37" s="2" t="s">
        <v>32</v>
      </c>
      <c r="E37" s="1"/>
      <c r="F37" s="1">
        <v>100</v>
      </c>
      <c r="G37" s="1">
        <v>869.85999999999979</v>
      </c>
      <c r="I37" s="1"/>
      <c r="J37" s="1"/>
      <c r="K37" s="1"/>
      <c r="L37" s="13"/>
      <c r="M37" s="13"/>
      <c r="N37" s="13"/>
    </row>
    <row r="38" spans="1:14" s="2" customFormat="1" x14ac:dyDescent="0.3">
      <c r="A38" s="16"/>
      <c r="B38" s="31">
        <v>42289</v>
      </c>
      <c r="C38" s="13" t="s">
        <v>46</v>
      </c>
      <c r="D38" s="2" t="s">
        <v>32</v>
      </c>
      <c r="E38" s="1"/>
      <c r="F38" s="1">
        <v>20</v>
      </c>
      <c r="G38" s="1">
        <v>849.85999999999979</v>
      </c>
      <c r="I38" s="1"/>
      <c r="J38" s="1"/>
      <c r="K38" s="1"/>
      <c r="L38" s="13"/>
      <c r="M38" s="13"/>
      <c r="N38" s="13"/>
    </row>
    <row r="39" spans="1:14" s="2" customFormat="1" x14ac:dyDescent="0.3">
      <c r="A39" s="16"/>
      <c r="B39" s="31">
        <v>42290</v>
      </c>
      <c r="C39" s="13" t="s">
        <v>54</v>
      </c>
      <c r="D39" s="2" t="s">
        <v>32</v>
      </c>
      <c r="E39" s="1"/>
      <c r="F39" s="1">
        <v>97.23</v>
      </c>
      <c r="G39" s="1">
        <v>752.62999999999977</v>
      </c>
      <c r="I39" s="1"/>
      <c r="J39" s="1"/>
      <c r="K39" s="1"/>
      <c r="L39" s="13"/>
      <c r="M39" s="13"/>
      <c r="N39" s="13"/>
    </row>
    <row r="40" spans="1:14" s="2" customFormat="1" x14ac:dyDescent="0.3">
      <c r="A40" s="16"/>
      <c r="B40" s="31">
        <v>42290</v>
      </c>
      <c r="C40" s="13" t="s">
        <v>55</v>
      </c>
      <c r="D40" s="2" t="s">
        <v>32</v>
      </c>
      <c r="E40" s="1"/>
      <c r="F40" s="1">
        <v>36.9</v>
      </c>
      <c r="G40" s="1">
        <v>715.72999999999979</v>
      </c>
      <c r="I40" s="1"/>
      <c r="J40" s="1"/>
      <c r="K40" s="1"/>
      <c r="L40" s="13"/>
      <c r="M40" s="13"/>
      <c r="N40" s="13"/>
    </row>
    <row r="41" spans="1:14" s="2" customFormat="1" x14ac:dyDescent="0.3">
      <c r="A41" s="16"/>
      <c r="B41" s="31">
        <v>42290</v>
      </c>
      <c r="C41" s="13" t="s">
        <v>40</v>
      </c>
      <c r="D41" s="2" t="s">
        <v>32</v>
      </c>
      <c r="E41" s="1"/>
      <c r="F41" s="1">
        <v>17.16</v>
      </c>
      <c r="G41" s="1">
        <v>698.56999999999982</v>
      </c>
      <c r="I41" s="1"/>
      <c r="J41" s="1"/>
      <c r="K41" s="1"/>
      <c r="L41" s="13"/>
      <c r="M41" s="13"/>
      <c r="N41" s="13"/>
    </row>
    <row r="42" spans="1:14" s="2" customFormat="1" x14ac:dyDescent="0.3">
      <c r="A42" s="16"/>
      <c r="B42" s="31">
        <v>42290</v>
      </c>
      <c r="C42" s="13" t="s">
        <v>8</v>
      </c>
      <c r="D42" s="2" t="s">
        <v>32</v>
      </c>
      <c r="E42" s="1"/>
      <c r="F42" s="1">
        <v>3.68</v>
      </c>
      <c r="G42" s="1">
        <v>694.88999999999987</v>
      </c>
      <c r="I42" s="1"/>
      <c r="J42" s="1"/>
      <c r="K42" s="1"/>
      <c r="L42" s="13"/>
      <c r="M42" s="13"/>
      <c r="N42" s="13"/>
    </row>
    <row r="43" spans="1:14" s="2" customFormat="1" x14ac:dyDescent="0.3">
      <c r="A43" s="16"/>
      <c r="B43" s="31">
        <v>42290</v>
      </c>
      <c r="C43" s="13" t="s">
        <v>56</v>
      </c>
      <c r="D43" s="2" t="s">
        <v>32</v>
      </c>
      <c r="E43" s="1"/>
      <c r="F43" s="1">
        <v>16.77</v>
      </c>
      <c r="G43" s="1">
        <v>678.11999999999989</v>
      </c>
      <c r="I43" s="1"/>
      <c r="J43" s="1"/>
      <c r="K43" s="1"/>
      <c r="L43" s="13"/>
      <c r="M43" s="13"/>
      <c r="N43" s="13"/>
    </row>
    <row r="44" spans="1:14" s="2" customFormat="1" x14ac:dyDescent="0.3">
      <c r="A44" s="16"/>
      <c r="B44" s="31">
        <v>42290</v>
      </c>
      <c r="C44" s="13" t="s">
        <v>50</v>
      </c>
      <c r="D44" s="2" t="s">
        <v>32</v>
      </c>
      <c r="E44" s="1"/>
      <c r="F44" s="1">
        <v>23.58</v>
      </c>
      <c r="G44" s="1">
        <v>654.53999999999985</v>
      </c>
      <c r="I44" s="1"/>
      <c r="J44" s="1"/>
      <c r="K44" s="1"/>
      <c r="L44" s="13"/>
      <c r="M44" s="13"/>
      <c r="N44" s="13"/>
    </row>
    <row r="45" spans="1:14" s="2" customFormat="1" x14ac:dyDescent="0.3">
      <c r="A45" s="16"/>
      <c r="B45" s="31">
        <v>42290</v>
      </c>
      <c r="C45" s="13" t="s">
        <v>122</v>
      </c>
      <c r="D45" s="2" t="s">
        <v>32</v>
      </c>
      <c r="E45" s="1"/>
      <c r="F45" s="1">
        <v>0.99</v>
      </c>
      <c r="G45" s="1">
        <v>653.54999999999984</v>
      </c>
      <c r="I45" s="1"/>
      <c r="J45" s="1"/>
      <c r="K45" s="1"/>
      <c r="L45" s="13"/>
      <c r="M45" s="13"/>
      <c r="N45" s="13"/>
    </row>
    <row r="46" spans="1:14" s="2" customFormat="1" x14ac:dyDescent="0.3">
      <c r="A46" s="16"/>
      <c r="B46" s="31">
        <v>42290</v>
      </c>
      <c r="C46" s="13" t="s">
        <v>8</v>
      </c>
      <c r="D46" s="2" t="s">
        <v>32</v>
      </c>
      <c r="E46" s="1"/>
      <c r="F46" s="1">
        <v>10.119999999999999</v>
      </c>
      <c r="G46" s="1">
        <v>643.42999999999984</v>
      </c>
      <c r="I46" s="1"/>
      <c r="J46" s="1"/>
      <c r="K46" s="1"/>
      <c r="L46" s="13"/>
      <c r="M46" s="13"/>
      <c r="N46" s="13"/>
    </row>
    <row r="47" spans="1:14" s="2" customFormat="1" x14ac:dyDescent="0.3">
      <c r="A47" s="16"/>
      <c r="B47" s="31">
        <v>42290</v>
      </c>
      <c r="C47" s="13" t="s">
        <v>40</v>
      </c>
      <c r="D47" s="2" t="s">
        <v>32</v>
      </c>
      <c r="E47" s="1"/>
      <c r="F47" s="1">
        <v>36.630000000000003</v>
      </c>
      <c r="G47" s="1">
        <v>606.79999999999984</v>
      </c>
      <c r="I47" s="1"/>
      <c r="J47" s="1"/>
      <c r="K47" s="1"/>
      <c r="L47" s="13"/>
      <c r="M47" s="13"/>
      <c r="N47" s="13"/>
    </row>
    <row r="48" spans="1:14" s="1" customFormat="1" x14ac:dyDescent="0.3">
      <c r="A48" s="16"/>
      <c r="B48" s="31">
        <v>42291</v>
      </c>
      <c r="C48" s="13" t="s">
        <v>8</v>
      </c>
      <c r="D48" s="2" t="s">
        <v>32</v>
      </c>
      <c r="F48" s="1">
        <v>2.61</v>
      </c>
      <c r="G48" s="1">
        <v>604.18999999999983</v>
      </c>
      <c r="H48" s="2"/>
      <c r="L48" s="13"/>
      <c r="M48" s="13"/>
      <c r="N48" s="13"/>
    </row>
    <row r="49" spans="1:14" s="1" customFormat="1" x14ac:dyDescent="0.3">
      <c r="A49" s="16"/>
      <c r="B49" s="31">
        <v>42291</v>
      </c>
      <c r="C49" s="13" t="s">
        <v>59</v>
      </c>
      <c r="D49" s="2" t="s">
        <v>32</v>
      </c>
      <c r="F49" s="1">
        <v>57.25</v>
      </c>
      <c r="G49" s="1">
        <v>546.93999999999983</v>
      </c>
      <c r="H49" s="2"/>
      <c r="L49" s="13"/>
      <c r="M49" s="13"/>
      <c r="N49" s="13"/>
    </row>
    <row r="50" spans="1:14" s="1" customFormat="1" x14ac:dyDescent="0.3">
      <c r="A50" s="16"/>
      <c r="B50" s="31">
        <v>42291</v>
      </c>
      <c r="C50" s="13" t="s">
        <v>62</v>
      </c>
      <c r="D50" s="2" t="s">
        <v>32</v>
      </c>
      <c r="E50" s="1">
        <v>1547.96</v>
      </c>
      <c r="G50" s="1">
        <v>2094.8999999999996</v>
      </c>
      <c r="H50" s="2"/>
      <c r="L50" s="13"/>
      <c r="M50" s="13"/>
      <c r="N50" s="13"/>
    </row>
    <row r="51" spans="1:14" s="1" customFormat="1" x14ac:dyDescent="0.3">
      <c r="A51" s="16"/>
      <c r="B51" s="31">
        <v>42291</v>
      </c>
      <c r="C51" s="1" t="s">
        <v>60</v>
      </c>
      <c r="D51" s="2" t="s">
        <v>32</v>
      </c>
      <c r="F51" s="1">
        <v>1500</v>
      </c>
      <c r="G51" s="1">
        <v>594.89999999999964</v>
      </c>
      <c r="H51" s="2"/>
      <c r="L51" s="13"/>
      <c r="M51" s="13"/>
      <c r="N51" s="13"/>
    </row>
    <row r="52" spans="1:14" s="1" customFormat="1" x14ac:dyDescent="0.3">
      <c r="A52" s="16"/>
      <c r="B52" s="31">
        <v>42292</v>
      </c>
      <c r="C52" s="13" t="s">
        <v>25</v>
      </c>
      <c r="D52" s="2" t="s">
        <v>32</v>
      </c>
      <c r="F52" s="1">
        <v>31.57</v>
      </c>
      <c r="G52" s="1">
        <v>563.32999999999959</v>
      </c>
      <c r="H52" s="2"/>
      <c r="L52" s="13"/>
      <c r="M52" s="13"/>
      <c r="N52" s="13"/>
    </row>
    <row r="53" spans="1:14" s="1" customFormat="1" x14ac:dyDescent="0.3">
      <c r="A53" s="16"/>
      <c r="B53" s="31">
        <v>42292</v>
      </c>
      <c r="C53" s="13" t="s">
        <v>70</v>
      </c>
      <c r="D53" s="2" t="s">
        <v>32</v>
      </c>
      <c r="F53" s="1">
        <v>3.73</v>
      </c>
      <c r="G53" s="1">
        <v>559.59999999999957</v>
      </c>
      <c r="H53" s="2"/>
      <c r="L53" s="13"/>
      <c r="M53" s="13"/>
      <c r="N53" s="13"/>
    </row>
    <row r="54" spans="1:14" s="1" customFormat="1" x14ac:dyDescent="0.3">
      <c r="A54" s="16"/>
      <c r="B54" s="31">
        <v>42292</v>
      </c>
      <c r="C54" s="13" t="s">
        <v>50</v>
      </c>
      <c r="D54" s="2" t="s">
        <v>32</v>
      </c>
      <c r="F54" s="1">
        <v>10.039999999999999</v>
      </c>
      <c r="G54" s="1">
        <v>549.5599999999996</v>
      </c>
      <c r="H54" s="2"/>
      <c r="L54" s="13"/>
      <c r="M54" s="13"/>
      <c r="N54" s="13"/>
    </row>
    <row r="55" spans="1:14" s="1" customFormat="1" x14ac:dyDescent="0.3">
      <c r="A55" s="16"/>
      <c r="B55" s="31">
        <v>42292</v>
      </c>
      <c r="C55" s="13" t="s">
        <v>71</v>
      </c>
      <c r="D55" s="2" t="s">
        <v>32</v>
      </c>
      <c r="F55" s="1">
        <v>39</v>
      </c>
      <c r="G55" s="1">
        <v>510.5599999999996</v>
      </c>
      <c r="H55" s="2"/>
      <c r="L55" s="13"/>
      <c r="M55" s="13"/>
      <c r="N55" s="13"/>
    </row>
    <row r="56" spans="1:14" s="1" customFormat="1" x14ac:dyDescent="0.3">
      <c r="A56" s="16"/>
      <c r="B56" s="31">
        <v>42292</v>
      </c>
      <c r="C56" s="13" t="s">
        <v>7</v>
      </c>
      <c r="D56" s="2" t="s">
        <v>32</v>
      </c>
      <c r="F56" s="1">
        <v>24.74</v>
      </c>
      <c r="G56" s="1">
        <v>485.8199999999996</v>
      </c>
      <c r="H56" s="2"/>
      <c r="L56" s="13"/>
      <c r="M56" s="13"/>
      <c r="N56" s="13"/>
    </row>
    <row r="57" spans="1:14" s="1" customFormat="1" x14ac:dyDescent="0.3">
      <c r="A57" s="16"/>
      <c r="B57" s="31">
        <v>42292</v>
      </c>
      <c r="C57" s="13" t="s">
        <v>8</v>
      </c>
      <c r="D57" s="2" t="s">
        <v>32</v>
      </c>
      <c r="F57" s="1">
        <v>5.48</v>
      </c>
      <c r="G57" s="1">
        <v>480.33999999999958</v>
      </c>
      <c r="H57" s="2"/>
      <c r="L57" s="13"/>
      <c r="M57" s="13"/>
      <c r="N57" s="13"/>
    </row>
    <row r="58" spans="1:14" s="1" customFormat="1" x14ac:dyDescent="0.3">
      <c r="A58" s="16"/>
      <c r="B58" s="31">
        <v>42293</v>
      </c>
      <c r="C58" s="13" t="s">
        <v>8</v>
      </c>
      <c r="D58" s="2" t="s">
        <v>32</v>
      </c>
      <c r="F58" s="1">
        <v>2.61</v>
      </c>
      <c r="G58" s="1">
        <v>477.72999999999956</v>
      </c>
      <c r="H58" s="2"/>
      <c r="L58" s="13"/>
      <c r="M58" s="13"/>
      <c r="N58" s="13"/>
    </row>
    <row r="59" spans="1:14" s="1" customFormat="1" x14ac:dyDescent="0.3">
      <c r="A59" s="16"/>
      <c r="B59" s="31">
        <v>42293</v>
      </c>
      <c r="C59" s="13" t="s">
        <v>49</v>
      </c>
      <c r="D59" s="2" t="s">
        <v>32</v>
      </c>
      <c r="F59" s="1">
        <v>4.5599999999999996</v>
      </c>
      <c r="G59" s="1">
        <v>473.16999999999956</v>
      </c>
      <c r="H59" s="2"/>
      <c r="L59" s="13"/>
      <c r="M59" s="13"/>
      <c r="N59" s="13"/>
    </row>
    <row r="60" spans="1:14" s="1" customFormat="1" x14ac:dyDescent="0.3">
      <c r="A60" s="16"/>
      <c r="B60" s="31">
        <v>42293</v>
      </c>
      <c r="C60" s="13" t="s">
        <v>72</v>
      </c>
      <c r="D60" s="2" t="s">
        <v>32</v>
      </c>
      <c r="F60" s="1">
        <v>25.87</v>
      </c>
      <c r="G60" s="1">
        <v>447.29999999999956</v>
      </c>
      <c r="H60" s="2"/>
      <c r="L60" s="13"/>
      <c r="M60" s="13"/>
      <c r="N60" s="13"/>
    </row>
    <row r="61" spans="1:14" s="1" customFormat="1" x14ac:dyDescent="0.3">
      <c r="A61" s="16"/>
      <c r="B61" s="31">
        <v>42293</v>
      </c>
      <c r="C61" s="13" t="s">
        <v>72</v>
      </c>
      <c r="D61" s="2" t="s">
        <v>32</v>
      </c>
      <c r="F61" s="1">
        <v>14.95</v>
      </c>
      <c r="G61" s="1">
        <v>432.34999999999957</v>
      </c>
      <c r="H61" s="2"/>
      <c r="L61" s="13"/>
      <c r="M61" s="13"/>
      <c r="N61" s="13"/>
    </row>
    <row r="62" spans="1:14" s="1" customFormat="1" x14ac:dyDescent="0.3">
      <c r="A62" s="16"/>
      <c r="B62" s="31">
        <v>42293</v>
      </c>
      <c r="C62" s="13" t="s">
        <v>72</v>
      </c>
      <c r="D62" s="2" t="s">
        <v>32</v>
      </c>
      <c r="F62" s="1">
        <v>31.61</v>
      </c>
      <c r="G62" s="1">
        <v>400.73999999999955</v>
      </c>
      <c r="H62" s="2"/>
      <c r="L62" s="13"/>
      <c r="M62" s="13"/>
      <c r="N62" s="13"/>
    </row>
    <row r="63" spans="1:14" s="1" customFormat="1" x14ac:dyDescent="0.3">
      <c r="A63" s="16"/>
      <c r="B63" s="31">
        <v>42293</v>
      </c>
      <c r="C63" s="13" t="s">
        <v>73</v>
      </c>
      <c r="D63" s="2" t="s">
        <v>32</v>
      </c>
      <c r="F63" s="1">
        <v>10.5</v>
      </c>
      <c r="G63" s="1">
        <v>390.23999999999955</v>
      </c>
      <c r="H63" s="2"/>
      <c r="L63" s="13"/>
      <c r="M63" s="13"/>
      <c r="N63" s="13"/>
    </row>
    <row r="64" spans="1:14" s="1" customFormat="1" x14ac:dyDescent="0.3">
      <c r="A64" s="16"/>
      <c r="B64" s="31">
        <v>42293</v>
      </c>
      <c r="C64" s="1" t="s">
        <v>75</v>
      </c>
      <c r="D64" s="2" t="s">
        <v>32</v>
      </c>
      <c r="E64" s="1">
        <v>138</v>
      </c>
      <c r="G64" s="1">
        <v>528.23999999999955</v>
      </c>
      <c r="H64" s="2"/>
      <c r="L64" s="13"/>
      <c r="M64" s="13"/>
      <c r="N64" s="13"/>
    </row>
    <row r="65" spans="1:14" s="1" customFormat="1" x14ac:dyDescent="0.3">
      <c r="A65" s="16"/>
      <c r="B65" s="31">
        <v>42293</v>
      </c>
      <c r="C65" s="13" t="s">
        <v>93</v>
      </c>
      <c r="D65" s="2" t="s">
        <v>32</v>
      </c>
      <c r="F65" s="1">
        <v>188.83</v>
      </c>
      <c r="G65" s="1">
        <v>339.40999999999951</v>
      </c>
      <c r="H65" s="2"/>
      <c r="L65" s="13"/>
      <c r="M65" s="13"/>
      <c r="N65" s="13"/>
    </row>
    <row r="66" spans="1:14" s="1" customFormat="1" x14ac:dyDescent="0.3">
      <c r="A66" s="16"/>
      <c r="B66" s="31">
        <v>42293</v>
      </c>
      <c r="C66" s="13" t="s">
        <v>49</v>
      </c>
      <c r="D66" s="2" t="s">
        <v>32</v>
      </c>
      <c r="F66" s="1">
        <v>14.38</v>
      </c>
      <c r="G66" s="1">
        <v>325.02999999999952</v>
      </c>
      <c r="H66" s="2"/>
      <c r="L66" s="13"/>
      <c r="M66" s="13"/>
      <c r="N66" s="13"/>
    </row>
    <row r="67" spans="1:14" s="1" customFormat="1" x14ac:dyDescent="0.3">
      <c r="A67" s="16"/>
      <c r="B67" s="31">
        <v>42293</v>
      </c>
      <c r="C67" s="13" t="s">
        <v>74</v>
      </c>
      <c r="D67" s="2" t="s">
        <v>32</v>
      </c>
      <c r="F67" s="1">
        <v>12</v>
      </c>
      <c r="G67" s="1">
        <v>313.02999999999952</v>
      </c>
      <c r="H67" s="2"/>
      <c r="L67" s="13"/>
      <c r="M67" s="13"/>
      <c r="N67" s="13"/>
    </row>
    <row r="68" spans="1:14" s="1" customFormat="1" x14ac:dyDescent="0.3">
      <c r="A68" s="16"/>
      <c r="B68" s="31">
        <v>42295</v>
      </c>
      <c r="C68" s="13" t="s">
        <v>37</v>
      </c>
      <c r="D68" s="2" t="s">
        <v>32</v>
      </c>
      <c r="F68" s="1">
        <v>36.479999999999997</v>
      </c>
      <c r="G68" s="1">
        <v>276.5499999999995</v>
      </c>
      <c r="H68" s="2"/>
      <c r="L68" s="13"/>
      <c r="M68" s="13"/>
      <c r="N68" s="13"/>
    </row>
    <row r="69" spans="1:14" s="1" customFormat="1" x14ac:dyDescent="0.3">
      <c r="A69" s="16"/>
      <c r="B69" s="31">
        <v>42294</v>
      </c>
      <c r="C69" s="13" t="s">
        <v>77</v>
      </c>
      <c r="D69" s="2" t="s">
        <v>32</v>
      </c>
      <c r="F69" s="1">
        <v>53.16</v>
      </c>
      <c r="G69" s="1">
        <v>223.3899999999995</v>
      </c>
      <c r="H69" s="2"/>
      <c r="L69" s="13"/>
      <c r="M69" s="13"/>
      <c r="N69" s="13"/>
    </row>
    <row r="70" spans="1:14" s="1" customFormat="1" x14ac:dyDescent="0.3">
      <c r="A70" s="16"/>
      <c r="B70" s="31">
        <v>42296</v>
      </c>
      <c r="C70" s="13" t="s">
        <v>116</v>
      </c>
      <c r="D70" s="2" t="s">
        <v>32</v>
      </c>
      <c r="E70" s="1">
        <v>138</v>
      </c>
      <c r="G70" s="1">
        <v>361.38999999999953</v>
      </c>
      <c r="H70" s="2"/>
      <c r="L70" s="13"/>
      <c r="M70" s="13"/>
      <c r="N70" s="13"/>
    </row>
    <row r="71" spans="1:14" s="1" customFormat="1" x14ac:dyDescent="0.3">
      <c r="A71" s="16"/>
      <c r="B71" s="31">
        <v>42296</v>
      </c>
      <c r="C71" s="13" t="s">
        <v>93</v>
      </c>
      <c r="D71" s="2" t="s">
        <v>32</v>
      </c>
      <c r="F71" s="1">
        <v>35.880000000000003</v>
      </c>
      <c r="G71" s="1">
        <v>325.50999999999954</v>
      </c>
      <c r="H71" s="2"/>
      <c r="L71" s="13"/>
      <c r="M71" s="13"/>
      <c r="N71" s="13"/>
    </row>
    <row r="72" spans="1:14" s="1" customFormat="1" x14ac:dyDescent="0.3">
      <c r="A72" s="16"/>
      <c r="B72" s="31">
        <v>42295</v>
      </c>
      <c r="C72" s="13" t="s">
        <v>78</v>
      </c>
      <c r="D72" s="2" t="s">
        <v>32</v>
      </c>
      <c r="F72" s="1">
        <v>169.98</v>
      </c>
      <c r="G72" s="1">
        <v>155.52999999999955</v>
      </c>
      <c r="H72" s="2"/>
      <c r="L72" s="13"/>
      <c r="M72" s="13"/>
      <c r="N72" s="13"/>
    </row>
    <row r="73" spans="1:14" s="1" customFormat="1" x14ac:dyDescent="0.3">
      <c r="A73" s="16"/>
      <c r="B73" s="31">
        <v>42295</v>
      </c>
      <c r="C73" s="13" t="s">
        <v>79</v>
      </c>
      <c r="D73" s="2" t="s">
        <v>32</v>
      </c>
      <c r="F73" s="1">
        <v>11.16</v>
      </c>
      <c r="G73" s="1">
        <v>144.36999999999955</v>
      </c>
      <c r="H73" s="2"/>
      <c r="L73" s="13"/>
      <c r="M73" s="13"/>
      <c r="N73" s="13"/>
    </row>
    <row r="74" spans="1:14" s="1" customFormat="1" x14ac:dyDescent="0.3">
      <c r="A74" s="16"/>
      <c r="B74" s="31">
        <v>42295</v>
      </c>
      <c r="C74" s="13" t="s">
        <v>80</v>
      </c>
      <c r="D74" s="2" t="s">
        <v>32</v>
      </c>
      <c r="F74" s="1">
        <v>25.33</v>
      </c>
      <c r="G74" s="1">
        <v>119.03999999999955</v>
      </c>
      <c r="H74" s="2"/>
      <c r="L74" s="13"/>
      <c r="M74" s="13"/>
      <c r="N74" s="13"/>
    </row>
    <row r="75" spans="1:14" s="1" customFormat="1" x14ac:dyDescent="0.3">
      <c r="A75" s="16"/>
      <c r="B75" s="31">
        <v>42295</v>
      </c>
      <c r="C75" s="13" t="s">
        <v>8</v>
      </c>
      <c r="D75" s="2" t="s">
        <v>32</v>
      </c>
      <c r="F75" s="1">
        <v>9.3800000000000008</v>
      </c>
      <c r="G75" s="1">
        <v>109.65999999999956</v>
      </c>
      <c r="H75" s="2"/>
      <c r="L75" s="13"/>
      <c r="M75" s="13"/>
      <c r="N75" s="13"/>
    </row>
    <row r="76" spans="1:14" s="1" customFormat="1" x14ac:dyDescent="0.3">
      <c r="A76" s="16"/>
      <c r="B76" s="31">
        <v>42295</v>
      </c>
      <c r="C76" s="13" t="s">
        <v>50</v>
      </c>
      <c r="D76" s="2" t="s">
        <v>32</v>
      </c>
      <c r="F76" s="1">
        <v>3.52</v>
      </c>
      <c r="G76" s="1">
        <v>106.13999999999956</v>
      </c>
      <c r="H76" s="2"/>
      <c r="L76" s="13"/>
      <c r="M76" s="13"/>
      <c r="N76" s="13"/>
    </row>
    <row r="77" spans="1:14" s="1" customFormat="1" x14ac:dyDescent="0.3">
      <c r="A77" s="16"/>
      <c r="B77" s="31">
        <v>42297</v>
      </c>
      <c r="C77" s="13" t="s">
        <v>8</v>
      </c>
      <c r="D77" s="2" t="s">
        <v>32</v>
      </c>
      <c r="F77" s="1">
        <v>1.72</v>
      </c>
      <c r="G77" s="1">
        <v>104.41999999999956</v>
      </c>
      <c r="H77" s="2"/>
      <c r="L77" s="13"/>
      <c r="M77" s="13"/>
      <c r="N77" s="13"/>
    </row>
    <row r="78" spans="1:14" s="1" customFormat="1" x14ac:dyDescent="0.3">
      <c r="A78" s="16"/>
      <c r="B78" s="31">
        <v>42297</v>
      </c>
      <c r="C78" s="13" t="s">
        <v>21</v>
      </c>
      <c r="D78" s="2" t="s">
        <v>32</v>
      </c>
      <c r="F78" s="1">
        <v>33.450000000000003</v>
      </c>
      <c r="G78" s="1">
        <v>70.969999999999558</v>
      </c>
      <c r="H78" s="2"/>
      <c r="L78" s="13"/>
      <c r="M78" s="13"/>
      <c r="N78" s="13"/>
    </row>
    <row r="79" spans="1:14" s="1" customFormat="1" x14ac:dyDescent="0.3">
      <c r="A79" s="16"/>
      <c r="B79" s="31">
        <v>42297</v>
      </c>
      <c r="C79" s="13" t="s">
        <v>40</v>
      </c>
      <c r="D79" s="2" t="s">
        <v>32</v>
      </c>
      <c r="F79" s="1">
        <v>50.38</v>
      </c>
      <c r="G79" s="1">
        <v>20.589999999999556</v>
      </c>
      <c r="H79" s="2"/>
      <c r="L79" s="13"/>
      <c r="M79" s="13"/>
      <c r="N79" s="13"/>
    </row>
    <row r="80" spans="1:14" s="1" customFormat="1" x14ac:dyDescent="0.3">
      <c r="A80" s="16"/>
      <c r="B80" s="31">
        <v>42298</v>
      </c>
      <c r="C80" s="13" t="s">
        <v>81</v>
      </c>
      <c r="D80" s="2" t="s">
        <v>32</v>
      </c>
      <c r="F80" s="1">
        <v>30.94</v>
      </c>
      <c r="G80" s="1">
        <v>-10.350000000000446</v>
      </c>
      <c r="H80" s="2"/>
      <c r="L80" s="13"/>
      <c r="M80" s="13"/>
      <c r="N80" s="13"/>
    </row>
    <row r="81" spans="1:14" s="1" customFormat="1" x14ac:dyDescent="0.3">
      <c r="A81" s="16"/>
      <c r="B81" s="31">
        <v>42297</v>
      </c>
      <c r="C81" s="13" t="s">
        <v>82</v>
      </c>
      <c r="D81" s="2" t="s">
        <v>32</v>
      </c>
      <c r="F81" s="1">
        <v>11.28</v>
      </c>
      <c r="G81" s="1">
        <v>-21.630000000000443</v>
      </c>
      <c r="H81" s="2"/>
      <c r="L81" s="13"/>
      <c r="M81" s="13"/>
      <c r="N81" s="13"/>
    </row>
    <row r="82" spans="1:14" s="1" customFormat="1" x14ac:dyDescent="0.3">
      <c r="A82" s="16"/>
      <c r="B82" s="31">
        <v>42298</v>
      </c>
      <c r="C82" s="13" t="s">
        <v>146</v>
      </c>
      <c r="D82" s="2" t="s">
        <v>32</v>
      </c>
      <c r="E82" s="1">
        <v>790.5</v>
      </c>
      <c r="G82" s="1">
        <v>768.86999999999955</v>
      </c>
      <c r="H82" s="2"/>
      <c r="L82" s="13"/>
      <c r="M82" s="13"/>
      <c r="N82" s="13"/>
    </row>
    <row r="83" spans="1:14" s="1" customFormat="1" x14ac:dyDescent="0.3">
      <c r="A83" s="16">
        <v>1057</v>
      </c>
      <c r="B83" s="31">
        <v>42296</v>
      </c>
      <c r="C83" s="13" t="s">
        <v>36</v>
      </c>
      <c r="D83" s="2" t="s">
        <v>32</v>
      </c>
      <c r="F83" s="1">
        <v>59.2</v>
      </c>
      <c r="G83" s="1">
        <v>709.6699999999995</v>
      </c>
      <c r="H83" s="2"/>
      <c r="L83" s="13"/>
      <c r="M83" s="13"/>
      <c r="N83" s="13"/>
    </row>
    <row r="84" spans="1:14" s="1" customFormat="1" x14ac:dyDescent="0.3">
      <c r="A84" s="16">
        <v>1058</v>
      </c>
      <c r="B84" s="31">
        <v>42296</v>
      </c>
      <c r="C84" s="13" t="s">
        <v>24</v>
      </c>
      <c r="D84" s="2" t="s">
        <v>32</v>
      </c>
      <c r="F84" s="1">
        <v>105</v>
      </c>
      <c r="G84" s="1">
        <v>604.6699999999995</v>
      </c>
      <c r="H84" s="2"/>
      <c r="L84" s="13"/>
      <c r="M84" s="13"/>
      <c r="N84" s="13"/>
    </row>
    <row r="85" spans="1:14" s="1" customFormat="1" x14ac:dyDescent="0.3">
      <c r="A85" s="16"/>
      <c r="B85" s="31">
        <v>42299</v>
      </c>
      <c r="C85" s="13" t="s">
        <v>31</v>
      </c>
      <c r="D85" s="2" t="s">
        <v>32</v>
      </c>
      <c r="E85" s="1">
        <v>1850.96</v>
      </c>
      <c r="G85" s="1">
        <v>2455.6299999999997</v>
      </c>
      <c r="H85" s="2"/>
      <c r="L85" s="13"/>
      <c r="M85" s="13"/>
      <c r="N85" s="13"/>
    </row>
    <row r="86" spans="1:14" s="1" customFormat="1" x14ac:dyDescent="0.3">
      <c r="A86" s="16"/>
      <c r="B86" s="31">
        <v>42299</v>
      </c>
      <c r="C86" s="13" t="s">
        <v>87</v>
      </c>
      <c r="D86" s="2" t="s">
        <v>32</v>
      </c>
      <c r="F86" s="1">
        <v>87.6</v>
      </c>
      <c r="G86" s="1">
        <v>2368.0299999999997</v>
      </c>
      <c r="H86" s="2"/>
      <c r="L86" s="13"/>
      <c r="M86" s="13"/>
      <c r="N86" s="13"/>
    </row>
    <row r="87" spans="1:14" s="1" customFormat="1" x14ac:dyDescent="0.3">
      <c r="A87" s="16"/>
      <c r="B87" s="31">
        <v>42299</v>
      </c>
      <c r="C87" s="13" t="s">
        <v>54</v>
      </c>
      <c r="D87" s="2" t="s">
        <v>32</v>
      </c>
      <c r="F87" s="1">
        <v>50</v>
      </c>
      <c r="G87" s="1">
        <v>2318.0299999999997</v>
      </c>
      <c r="H87" s="2"/>
      <c r="L87" s="13"/>
      <c r="M87" s="13"/>
      <c r="N87" s="13"/>
    </row>
    <row r="88" spans="1:14" s="1" customFormat="1" x14ac:dyDescent="0.3">
      <c r="A88" s="16"/>
      <c r="B88" s="31">
        <v>42298</v>
      </c>
      <c r="C88" s="13" t="s">
        <v>70</v>
      </c>
      <c r="D88" s="2" t="s">
        <v>32</v>
      </c>
      <c r="F88" s="1">
        <v>1.2</v>
      </c>
      <c r="G88" s="1">
        <v>2316.83</v>
      </c>
      <c r="H88" s="2"/>
      <c r="L88" s="13"/>
      <c r="M88" s="13"/>
      <c r="N88" s="13"/>
    </row>
    <row r="89" spans="1:14" s="1" customFormat="1" x14ac:dyDescent="0.3">
      <c r="A89" s="16"/>
      <c r="B89" s="31">
        <v>42298</v>
      </c>
      <c r="C89" s="13" t="s">
        <v>7</v>
      </c>
      <c r="D89" s="2" t="s">
        <v>32</v>
      </c>
      <c r="F89" s="1">
        <v>14.12</v>
      </c>
      <c r="G89" s="1">
        <v>2302.71</v>
      </c>
      <c r="H89" s="2"/>
      <c r="L89" s="13"/>
      <c r="M89" s="13"/>
      <c r="N89" s="13"/>
    </row>
    <row r="90" spans="1:14" s="1" customFormat="1" x14ac:dyDescent="0.3">
      <c r="A90" s="16"/>
      <c r="B90" s="31">
        <v>42299</v>
      </c>
      <c r="C90" s="13" t="s">
        <v>88</v>
      </c>
      <c r="D90" s="2" t="s">
        <v>32</v>
      </c>
      <c r="F90" s="1">
        <v>22.9</v>
      </c>
      <c r="G90" s="1">
        <v>2279.81</v>
      </c>
      <c r="H90" s="2"/>
      <c r="L90" s="13"/>
      <c r="M90" s="13"/>
      <c r="N90" s="13"/>
    </row>
    <row r="91" spans="1:14" s="1" customFormat="1" x14ac:dyDescent="0.3">
      <c r="A91" s="16"/>
      <c r="B91" s="31">
        <v>42299</v>
      </c>
      <c r="C91" s="13" t="s">
        <v>8</v>
      </c>
      <c r="D91" s="2" t="s">
        <v>32</v>
      </c>
      <c r="F91" s="1">
        <v>5.38</v>
      </c>
      <c r="G91" s="1">
        <v>2274.4299999999998</v>
      </c>
      <c r="H91" s="2"/>
      <c r="L91" s="13"/>
      <c r="M91" s="13"/>
      <c r="N91" s="13"/>
    </row>
    <row r="92" spans="1:14" s="1" customFormat="1" x14ac:dyDescent="0.3">
      <c r="A92" s="16"/>
      <c r="B92" s="31">
        <v>42300</v>
      </c>
      <c r="C92" s="13" t="s">
        <v>45</v>
      </c>
      <c r="D92" s="2" t="s">
        <v>32</v>
      </c>
      <c r="F92" s="1">
        <v>40</v>
      </c>
      <c r="G92" s="1">
        <v>2234.4299999999998</v>
      </c>
      <c r="H92" s="2"/>
      <c r="L92" s="13"/>
      <c r="M92" s="13"/>
      <c r="N92" s="13"/>
    </row>
    <row r="93" spans="1:14" s="1" customFormat="1" x14ac:dyDescent="0.3">
      <c r="A93" s="16"/>
      <c r="B93" s="31">
        <v>42300</v>
      </c>
      <c r="C93" s="13" t="s">
        <v>89</v>
      </c>
      <c r="D93" s="2" t="s">
        <v>32</v>
      </c>
      <c r="F93" s="1">
        <v>540.67999999999995</v>
      </c>
      <c r="G93" s="1">
        <v>1693.75</v>
      </c>
      <c r="H93" s="2"/>
      <c r="L93" s="13"/>
      <c r="M93" s="13"/>
      <c r="N93" s="13"/>
    </row>
    <row r="94" spans="1:14" s="1" customFormat="1" x14ac:dyDescent="0.3">
      <c r="A94" s="16">
        <v>1120</v>
      </c>
      <c r="B94" s="31">
        <v>42300</v>
      </c>
      <c r="C94" s="13" t="s">
        <v>90</v>
      </c>
      <c r="D94" s="2" t="s">
        <v>32</v>
      </c>
      <c r="F94" s="1">
        <v>800</v>
      </c>
      <c r="G94" s="1">
        <v>893.75</v>
      </c>
      <c r="H94" s="2"/>
      <c r="L94" s="13"/>
      <c r="M94" s="13"/>
      <c r="N94" s="13"/>
    </row>
    <row r="95" spans="1:14" s="1" customFormat="1" x14ac:dyDescent="0.3">
      <c r="A95" s="16" t="s">
        <v>98</v>
      </c>
      <c r="B95" s="31">
        <v>42300</v>
      </c>
      <c r="C95" s="13" t="s">
        <v>26</v>
      </c>
      <c r="D95" s="2" t="s">
        <v>32</v>
      </c>
      <c r="F95" s="1">
        <v>79</v>
      </c>
      <c r="G95" s="1">
        <v>814.75</v>
      </c>
      <c r="H95" s="2"/>
      <c r="L95" s="13"/>
      <c r="M95" s="13"/>
      <c r="N95" s="13"/>
    </row>
    <row r="96" spans="1:14" s="1" customFormat="1" x14ac:dyDescent="0.3">
      <c r="A96" s="16"/>
      <c r="B96" s="31">
        <v>42300</v>
      </c>
      <c r="C96" s="13" t="s">
        <v>91</v>
      </c>
      <c r="D96" s="2" t="s">
        <v>32</v>
      </c>
      <c r="F96" s="1">
        <v>38.69</v>
      </c>
      <c r="G96" s="1">
        <v>776.06</v>
      </c>
      <c r="H96" s="2"/>
      <c r="L96" s="13"/>
      <c r="M96" s="13"/>
      <c r="N96" s="13"/>
    </row>
    <row r="97" spans="1:14" s="1" customFormat="1" x14ac:dyDescent="0.3">
      <c r="A97" s="16"/>
      <c r="B97" s="31">
        <v>42301</v>
      </c>
      <c r="C97" s="13" t="s">
        <v>92</v>
      </c>
      <c r="D97" s="2" t="s">
        <v>32</v>
      </c>
      <c r="F97" s="1">
        <v>19.59</v>
      </c>
      <c r="G97" s="1">
        <v>756.46999999999991</v>
      </c>
      <c r="H97" s="2"/>
      <c r="L97" s="13"/>
      <c r="M97" s="13"/>
      <c r="N97" s="13"/>
    </row>
    <row r="98" spans="1:14" s="1" customFormat="1" x14ac:dyDescent="0.3">
      <c r="A98" s="16"/>
      <c r="B98" s="31">
        <v>42301</v>
      </c>
      <c r="C98" s="19" t="s">
        <v>123</v>
      </c>
      <c r="D98" s="2" t="s">
        <v>32</v>
      </c>
      <c r="F98" s="1">
        <v>124.98</v>
      </c>
      <c r="G98" s="1">
        <v>631.4899999999999</v>
      </c>
      <c r="H98" s="2"/>
      <c r="L98" s="13"/>
      <c r="M98" s="13"/>
      <c r="N98" s="13"/>
    </row>
    <row r="99" spans="1:14" s="1" customFormat="1" x14ac:dyDescent="0.3">
      <c r="A99" s="16"/>
      <c r="B99" s="31">
        <v>42301</v>
      </c>
      <c r="C99" s="13" t="s">
        <v>93</v>
      </c>
      <c r="D99" s="2" t="s">
        <v>32</v>
      </c>
      <c r="F99" s="1">
        <v>145.43</v>
      </c>
      <c r="G99" s="1">
        <v>486.05999999999989</v>
      </c>
      <c r="H99" s="2"/>
      <c r="L99" s="13"/>
      <c r="M99" s="13"/>
      <c r="N99" s="13"/>
    </row>
    <row r="100" spans="1:14" s="1" customFormat="1" x14ac:dyDescent="0.3">
      <c r="A100" s="16"/>
      <c r="B100" s="31">
        <v>42301</v>
      </c>
      <c r="C100" s="13" t="s">
        <v>94</v>
      </c>
      <c r="D100" s="2" t="s">
        <v>32</v>
      </c>
      <c r="F100" s="1">
        <v>35</v>
      </c>
      <c r="G100" s="1">
        <v>451.05999999999989</v>
      </c>
      <c r="H100" s="2"/>
      <c r="L100" s="13"/>
      <c r="M100" s="13"/>
      <c r="N100" s="13"/>
    </row>
    <row r="101" spans="1:14" s="1" customFormat="1" x14ac:dyDescent="0.3">
      <c r="A101" s="16"/>
      <c r="B101" s="31">
        <v>42302</v>
      </c>
      <c r="C101" s="13" t="s">
        <v>40</v>
      </c>
      <c r="D101" s="2" t="s">
        <v>32</v>
      </c>
      <c r="F101" s="1">
        <v>31.04</v>
      </c>
      <c r="G101" s="1">
        <v>420.01999999999987</v>
      </c>
      <c r="H101" s="2"/>
      <c r="L101" s="13"/>
      <c r="M101" s="13"/>
      <c r="N101" s="13"/>
    </row>
    <row r="102" spans="1:14" s="1" customFormat="1" x14ac:dyDescent="0.3">
      <c r="A102" s="16"/>
      <c r="B102" s="31">
        <v>42302</v>
      </c>
      <c r="C102" s="13" t="s">
        <v>7</v>
      </c>
      <c r="D102" s="2" t="s">
        <v>32</v>
      </c>
      <c r="F102" s="1">
        <v>13.35</v>
      </c>
      <c r="G102" s="1">
        <v>406.66999999999985</v>
      </c>
      <c r="H102" s="2"/>
      <c r="L102" s="13"/>
      <c r="M102" s="13"/>
      <c r="N102" s="13"/>
    </row>
    <row r="103" spans="1:14" s="1" customFormat="1" x14ac:dyDescent="0.3">
      <c r="A103" s="16"/>
      <c r="B103" s="31">
        <v>42301</v>
      </c>
      <c r="C103" s="13" t="s">
        <v>122</v>
      </c>
      <c r="D103" s="2" t="s">
        <v>32</v>
      </c>
      <c r="F103" s="1">
        <v>11.93</v>
      </c>
      <c r="G103" s="1">
        <v>394.73999999999984</v>
      </c>
      <c r="H103" s="2"/>
      <c r="L103" s="13"/>
      <c r="M103" s="13"/>
      <c r="N103" s="13"/>
    </row>
    <row r="104" spans="1:14" s="1" customFormat="1" x14ac:dyDescent="0.3">
      <c r="A104" s="16"/>
      <c r="B104" s="31">
        <v>42303</v>
      </c>
      <c r="C104" s="13" t="s">
        <v>37</v>
      </c>
      <c r="D104" s="2" t="s">
        <v>32</v>
      </c>
      <c r="F104" s="1">
        <v>31.08</v>
      </c>
      <c r="G104" s="1">
        <v>363.65999999999985</v>
      </c>
      <c r="H104" s="2"/>
      <c r="L104" s="13"/>
      <c r="M104" s="13"/>
      <c r="N104" s="13"/>
    </row>
    <row r="105" spans="1:14" s="1" customFormat="1" x14ac:dyDescent="0.3">
      <c r="A105" s="16"/>
      <c r="B105" s="31">
        <v>42303</v>
      </c>
      <c r="C105" s="13" t="s">
        <v>40</v>
      </c>
      <c r="D105" s="2" t="s">
        <v>32</v>
      </c>
      <c r="F105" s="1">
        <v>81.92</v>
      </c>
      <c r="G105" s="1">
        <v>281.73999999999984</v>
      </c>
      <c r="H105" s="2"/>
      <c r="L105" s="13"/>
      <c r="M105" s="13"/>
      <c r="N105" s="13"/>
    </row>
    <row r="106" spans="1:14" s="1" customFormat="1" x14ac:dyDescent="0.3">
      <c r="A106" s="16"/>
      <c r="B106" s="31">
        <v>42303</v>
      </c>
      <c r="C106" s="13" t="s">
        <v>21</v>
      </c>
      <c r="D106" s="2" t="s">
        <v>32</v>
      </c>
      <c r="F106" s="1">
        <v>79.2</v>
      </c>
      <c r="G106" s="1">
        <v>202.53999999999985</v>
      </c>
      <c r="H106" s="2"/>
      <c r="L106" s="13"/>
      <c r="M106" s="13"/>
      <c r="N106" s="13"/>
    </row>
    <row r="107" spans="1:14" s="1" customFormat="1" x14ac:dyDescent="0.3">
      <c r="A107" s="16"/>
      <c r="B107" s="31">
        <v>42303</v>
      </c>
      <c r="C107" s="13" t="s">
        <v>8</v>
      </c>
      <c r="D107" s="2" t="s">
        <v>32</v>
      </c>
      <c r="F107" s="1">
        <v>6.08</v>
      </c>
      <c r="G107" s="1">
        <v>196.45999999999984</v>
      </c>
      <c r="H107" s="2"/>
      <c r="L107" s="13"/>
      <c r="M107" s="13"/>
      <c r="N107" s="13"/>
    </row>
    <row r="108" spans="1:14" s="1" customFormat="1" x14ac:dyDescent="0.3">
      <c r="A108" s="16"/>
      <c r="B108" s="31">
        <v>42304</v>
      </c>
      <c r="C108" s="13" t="s">
        <v>81</v>
      </c>
      <c r="D108" s="2" t="s">
        <v>32</v>
      </c>
      <c r="F108" s="1">
        <v>25.72</v>
      </c>
      <c r="G108" s="1">
        <v>170.73999999999984</v>
      </c>
      <c r="H108" s="2"/>
      <c r="L108" s="13"/>
      <c r="M108" s="13"/>
      <c r="N108" s="13"/>
    </row>
    <row r="109" spans="1:14" s="1" customFormat="1" x14ac:dyDescent="0.3">
      <c r="A109" s="16"/>
      <c r="B109" s="31">
        <v>42305</v>
      </c>
      <c r="C109" s="13" t="s">
        <v>40</v>
      </c>
      <c r="D109" s="2" t="s">
        <v>32</v>
      </c>
      <c r="F109" s="1">
        <v>16.13</v>
      </c>
      <c r="G109" s="1">
        <v>154.60999999999984</v>
      </c>
      <c r="H109" s="2"/>
      <c r="L109" s="13"/>
      <c r="M109" s="13"/>
      <c r="N109" s="13"/>
    </row>
    <row r="110" spans="1:14" s="1" customFormat="1" x14ac:dyDescent="0.3">
      <c r="A110" s="16"/>
      <c r="B110" s="31">
        <v>42305</v>
      </c>
      <c r="C110" s="13" t="s">
        <v>8</v>
      </c>
      <c r="D110" s="2" t="s">
        <v>32</v>
      </c>
      <c r="F110" s="1">
        <v>5.49</v>
      </c>
      <c r="G110" s="1">
        <v>149.11999999999983</v>
      </c>
      <c r="H110" s="2"/>
      <c r="L110" s="13"/>
      <c r="M110" s="13"/>
      <c r="N110" s="13"/>
    </row>
    <row r="111" spans="1:14" s="1" customFormat="1" x14ac:dyDescent="0.3">
      <c r="A111" s="16"/>
      <c r="B111" s="31">
        <v>42305</v>
      </c>
      <c r="C111" s="13" t="s">
        <v>8</v>
      </c>
      <c r="D111" s="2" t="s">
        <v>32</v>
      </c>
      <c r="F111" s="1">
        <v>4.99</v>
      </c>
      <c r="G111" s="1">
        <v>144.12999999999982</v>
      </c>
      <c r="H111" s="2"/>
      <c r="L111" s="13"/>
      <c r="M111" s="13"/>
      <c r="N111" s="13"/>
    </row>
    <row r="112" spans="1:14" s="1" customFormat="1" x14ac:dyDescent="0.3">
      <c r="A112" s="16"/>
      <c r="B112" s="31">
        <v>42306</v>
      </c>
      <c r="C112" s="13" t="s">
        <v>8</v>
      </c>
      <c r="D112" s="2" t="s">
        <v>32</v>
      </c>
      <c r="F112" s="1">
        <v>4.1900000000000004</v>
      </c>
      <c r="G112" s="1">
        <v>139.93999999999983</v>
      </c>
      <c r="H112" s="2"/>
      <c r="L112" s="13"/>
      <c r="M112" s="13"/>
      <c r="N112" s="13"/>
    </row>
    <row r="113" spans="1:14" s="1" customFormat="1" x14ac:dyDescent="0.3">
      <c r="A113" s="16"/>
      <c r="B113" s="31">
        <v>42306</v>
      </c>
      <c r="C113" s="13" t="s">
        <v>8</v>
      </c>
      <c r="D113" s="2" t="s">
        <v>32</v>
      </c>
      <c r="F113" s="1">
        <v>3.77</v>
      </c>
      <c r="G113" s="1">
        <v>136.16999999999982</v>
      </c>
      <c r="H113" s="2"/>
      <c r="L113" s="13"/>
      <c r="M113" s="13"/>
      <c r="N113" s="13"/>
    </row>
    <row r="114" spans="1:14" s="1" customFormat="1" x14ac:dyDescent="0.3">
      <c r="A114" s="16"/>
      <c r="B114" s="31">
        <v>42306</v>
      </c>
      <c r="C114" s="13" t="s">
        <v>95</v>
      </c>
      <c r="D114" s="2" t="s">
        <v>32</v>
      </c>
      <c r="F114" s="1">
        <v>7.07</v>
      </c>
      <c r="G114" s="1">
        <v>129.09999999999982</v>
      </c>
      <c r="H114" s="2"/>
      <c r="L114" s="13"/>
      <c r="M114" s="13"/>
      <c r="N114" s="13"/>
    </row>
    <row r="115" spans="1:14" s="1" customFormat="1" x14ac:dyDescent="0.3">
      <c r="A115" s="16"/>
      <c r="B115" s="31">
        <v>42308</v>
      </c>
      <c r="C115" s="13" t="s">
        <v>8</v>
      </c>
      <c r="D115" s="2" t="s">
        <v>32</v>
      </c>
      <c r="F115" s="1">
        <v>6.9</v>
      </c>
      <c r="G115" s="1">
        <v>122.19999999999982</v>
      </c>
      <c r="H115" s="2"/>
      <c r="L115" s="13"/>
      <c r="M115" s="13"/>
      <c r="N115" s="13"/>
    </row>
    <row r="116" spans="1:14" s="1" customFormat="1" x14ac:dyDescent="0.3">
      <c r="A116" s="16"/>
      <c r="B116" s="31">
        <v>42308</v>
      </c>
      <c r="C116" s="13" t="s">
        <v>40</v>
      </c>
      <c r="D116" s="2" t="s">
        <v>32</v>
      </c>
      <c r="F116" s="1">
        <v>12.16</v>
      </c>
      <c r="G116" s="1">
        <v>110.03999999999982</v>
      </c>
      <c r="H116" s="2"/>
      <c r="L116" s="13"/>
      <c r="M116" s="13"/>
      <c r="N116" s="13"/>
    </row>
    <row r="117" spans="1:14" s="1" customFormat="1" x14ac:dyDescent="0.3">
      <c r="A117" s="16"/>
      <c r="B117" s="31">
        <v>42308</v>
      </c>
      <c r="C117" s="13" t="s">
        <v>49</v>
      </c>
      <c r="D117" s="2" t="s">
        <v>32</v>
      </c>
      <c r="F117" s="1">
        <v>3.48</v>
      </c>
      <c r="G117" s="1">
        <v>106.55999999999982</v>
      </c>
      <c r="H117" s="2"/>
      <c r="L117" s="13"/>
      <c r="M117" s="13"/>
      <c r="N117" s="13"/>
    </row>
    <row r="118" spans="1:14" s="1" customFormat="1" x14ac:dyDescent="0.3">
      <c r="A118" s="16"/>
      <c r="B118" s="31">
        <v>42307</v>
      </c>
      <c r="C118" s="13" t="s">
        <v>8</v>
      </c>
      <c r="D118" s="2" t="s">
        <v>32</v>
      </c>
      <c r="F118" s="1">
        <v>4.46</v>
      </c>
      <c r="G118" s="1">
        <v>102.09999999999982</v>
      </c>
      <c r="H118" s="2"/>
      <c r="L118" s="13"/>
      <c r="M118" s="13"/>
      <c r="N118" s="13"/>
    </row>
    <row r="119" spans="1:14" s="1" customFormat="1" x14ac:dyDescent="0.3">
      <c r="A119" s="16"/>
      <c r="B119" s="31">
        <v>42308</v>
      </c>
      <c r="C119" s="13" t="s">
        <v>7</v>
      </c>
      <c r="D119" s="2" t="s">
        <v>32</v>
      </c>
      <c r="F119" s="1">
        <v>30.14</v>
      </c>
      <c r="G119" s="1">
        <v>71.959999999999823</v>
      </c>
      <c r="H119" s="2"/>
      <c r="L119" s="13"/>
      <c r="M119" s="13"/>
      <c r="N119" s="13"/>
    </row>
    <row r="120" spans="1:14" s="1" customFormat="1" x14ac:dyDescent="0.3">
      <c r="A120" s="16"/>
      <c r="B120" s="31">
        <v>42309</v>
      </c>
      <c r="C120" s="13" t="s">
        <v>8</v>
      </c>
      <c r="D120" s="2" t="s">
        <v>32</v>
      </c>
      <c r="F120" s="1">
        <v>9.0399999999999991</v>
      </c>
      <c r="G120" s="1">
        <v>62.919999999999824</v>
      </c>
      <c r="H120" s="2"/>
      <c r="L120" s="13"/>
      <c r="M120" s="13"/>
      <c r="N120" s="13"/>
    </row>
    <row r="121" spans="1:14" s="1" customFormat="1" x14ac:dyDescent="0.3">
      <c r="A121" s="16"/>
      <c r="B121" s="31">
        <v>42310</v>
      </c>
      <c r="C121" s="13" t="s">
        <v>40</v>
      </c>
      <c r="D121" s="2" t="s">
        <v>32</v>
      </c>
      <c r="F121" s="1">
        <v>56.42</v>
      </c>
      <c r="G121" s="1">
        <v>6.4999999999998224</v>
      </c>
      <c r="H121" s="2"/>
      <c r="L121" s="13"/>
      <c r="M121" s="13"/>
      <c r="N121" s="13"/>
    </row>
    <row r="122" spans="1:14" s="1" customFormat="1" x14ac:dyDescent="0.3">
      <c r="A122" s="16"/>
      <c r="B122" s="31">
        <v>42310</v>
      </c>
      <c r="C122" s="13" t="s">
        <v>8</v>
      </c>
      <c r="D122" s="2" t="s">
        <v>32</v>
      </c>
      <c r="F122" s="1">
        <v>9.3699999999999992</v>
      </c>
      <c r="G122" s="1">
        <v>-2.8700000000001769</v>
      </c>
      <c r="H122" s="2"/>
      <c r="L122" s="13"/>
      <c r="M122" s="13"/>
      <c r="N122" s="13"/>
    </row>
    <row r="123" spans="1:14" s="1" customFormat="1" x14ac:dyDescent="0.3">
      <c r="A123" s="16"/>
      <c r="B123" s="31">
        <v>42311</v>
      </c>
      <c r="C123" s="13" t="s">
        <v>81</v>
      </c>
      <c r="D123" s="2" t="s">
        <v>32</v>
      </c>
      <c r="F123" s="1">
        <v>32.630000000000003</v>
      </c>
      <c r="G123" s="1">
        <v>-35.500000000000178</v>
      </c>
      <c r="H123" s="2"/>
      <c r="L123" s="13"/>
      <c r="M123" s="13"/>
      <c r="N123" s="13"/>
    </row>
    <row r="124" spans="1:14" s="1" customFormat="1" x14ac:dyDescent="0.3">
      <c r="A124" s="16"/>
      <c r="B124" s="31">
        <v>42311</v>
      </c>
      <c r="C124" s="13" t="s">
        <v>91</v>
      </c>
      <c r="D124" s="2" t="s">
        <v>32</v>
      </c>
      <c r="F124" s="1">
        <v>30.02</v>
      </c>
      <c r="G124" s="1">
        <v>-65.520000000000181</v>
      </c>
      <c r="H124" s="2"/>
      <c r="L124" s="13"/>
      <c r="M124" s="13"/>
      <c r="N124" s="13"/>
    </row>
    <row r="125" spans="1:14" s="1" customFormat="1" x14ac:dyDescent="0.3">
      <c r="A125" s="16"/>
      <c r="B125" s="31">
        <v>42311</v>
      </c>
      <c r="C125" s="13" t="s">
        <v>8</v>
      </c>
      <c r="D125" s="2" t="s">
        <v>32</v>
      </c>
      <c r="F125" s="1">
        <v>2.61</v>
      </c>
      <c r="G125" s="1">
        <v>-68.13000000000018</v>
      </c>
      <c r="H125" s="2"/>
      <c r="L125" s="13"/>
      <c r="M125" s="13"/>
      <c r="N125" s="13"/>
    </row>
    <row r="126" spans="1:14" s="1" customFormat="1" x14ac:dyDescent="0.3">
      <c r="A126" s="16"/>
      <c r="B126" s="31">
        <v>42311</v>
      </c>
      <c r="C126" s="13" t="s">
        <v>50</v>
      </c>
      <c r="D126" s="2" t="s">
        <v>32</v>
      </c>
      <c r="F126" s="1">
        <v>1.69</v>
      </c>
      <c r="G126" s="1">
        <v>-69.820000000000178</v>
      </c>
      <c r="H126" s="2"/>
      <c r="L126" s="13"/>
      <c r="M126" s="13"/>
      <c r="N126" s="13"/>
    </row>
    <row r="127" spans="1:14" s="1" customFormat="1" x14ac:dyDescent="0.3">
      <c r="A127" s="16"/>
      <c r="B127" s="31">
        <v>42312</v>
      </c>
      <c r="C127" s="13" t="s">
        <v>31</v>
      </c>
      <c r="D127" s="2" t="s">
        <v>32</v>
      </c>
      <c r="E127" s="1">
        <v>1850.95</v>
      </c>
      <c r="G127" s="1">
        <v>1781.1299999999999</v>
      </c>
      <c r="H127" s="2"/>
      <c r="L127" s="13"/>
      <c r="M127" s="13"/>
      <c r="N127" s="13"/>
    </row>
    <row r="128" spans="1:14" s="1" customFormat="1" x14ac:dyDescent="0.3">
      <c r="A128" s="16"/>
      <c r="B128" s="31">
        <v>42312</v>
      </c>
      <c r="C128" s="13" t="s">
        <v>83</v>
      </c>
      <c r="D128" s="2" t="s">
        <v>32</v>
      </c>
      <c r="F128" s="1">
        <v>100</v>
      </c>
      <c r="G128" s="1">
        <v>1681.1299999999999</v>
      </c>
      <c r="H128" s="2"/>
      <c r="L128" s="13"/>
      <c r="M128" s="13"/>
      <c r="N128" s="13"/>
    </row>
    <row r="129" spans="1:14" s="1" customFormat="1" x14ac:dyDescent="0.3">
      <c r="A129" s="16"/>
      <c r="B129" s="31">
        <v>42312</v>
      </c>
      <c r="C129" s="13" t="s">
        <v>40</v>
      </c>
      <c r="D129" s="2" t="s">
        <v>32</v>
      </c>
      <c r="F129" s="1">
        <v>15.47</v>
      </c>
      <c r="G129" s="1">
        <v>1665.6599999999999</v>
      </c>
      <c r="H129" s="2"/>
      <c r="L129" s="13"/>
      <c r="M129" s="13"/>
      <c r="N129" s="13"/>
    </row>
    <row r="130" spans="1:14" s="1" customFormat="1" x14ac:dyDescent="0.3">
      <c r="A130" s="16"/>
      <c r="B130" s="31">
        <v>42312</v>
      </c>
      <c r="C130" s="13" t="s">
        <v>21</v>
      </c>
      <c r="D130" s="2" t="s">
        <v>32</v>
      </c>
      <c r="F130" s="1">
        <v>32.450000000000003</v>
      </c>
      <c r="G130" s="1">
        <v>1633.2099999999998</v>
      </c>
      <c r="H130" s="2"/>
      <c r="L130" s="13"/>
      <c r="M130" s="13"/>
      <c r="N130" s="13"/>
    </row>
    <row r="131" spans="1:14" s="1" customFormat="1" x14ac:dyDescent="0.3">
      <c r="A131" s="16"/>
      <c r="B131" s="31">
        <v>42312</v>
      </c>
      <c r="C131" s="13" t="s">
        <v>56</v>
      </c>
      <c r="D131" s="2" t="s">
        <v>32</v>
      </c>
      <c r="F131" s="1">
        <v>20.6</v>
      </c>
      <c r="G131" s="1">
        <v>1612.61</v>
      </c>
      <c r="H131" s="2"/>
      <c r="L131" s="13"/>
      <c r="M131" s="13"/>
      <c r="N131" s="13"/>
    </row>
    <row r="132" spans="1:14" s="1" customFormat="1" x14ac:dyDescent="0.3">
      <c r="A132" s="16"/>
      <c r="B132" s="31">
        <v>42312</v>
      </c>
      <c r="C132" s="13" t="s">
        <v>71</v>
      </c>
      <c r="D132" s="2" t="s">
        <v>32</v>
      </c>
      <c r="F132" s="1">
        <v>77.48</v>
      </c>
      <c r="G132" s="1">
        <v>1535.1299999999999</v>
      </c>
      <c r="H132" s="2"/>
      <c r="L132" s="13"/>
      <c r="M132" s="13"/>
      <c r="N132" s="13"/>
    </row>
    <row r="133" spans="1:14" s="1" customFormat="1" x14ac:dyDescent="0.3">
      <c r="A133" s="16"/>
      <c r="B133" s="31">
        <v>42314</v>
      </c>
      <c r="C133" s="13" t="s">
        <v>8</v>
      </c>
      <c r="D133" s="2" t="s">
        <v>32</v>
      </c>
      <c r="F133" s="1">
        <v>2.61</v>
      </c>
      <c r="G133" s="1">
        <v>1532.52</v>
      </c>
      <c r="H133" s="2"/>
      <c r="L133" s="13"/>
      <c r="M133" s="13"/>
      <c r="N133" s="13"/>
    </row>
    <row r="134" spans="1:14" s="1" customFormat="1" x14ac:dyDescent="0.3">
      <c r="A134" s="16"/>
      <c r="B134" s="31">
        <v>42315</v>
      </c>
      <c r="C134" s="13" t="s">
        <v>50</v>
      </c>
      <c r="D134" s="2" t="s">
        <v>32</v>
      </c>
      <c r="F134" s="1">
        <v>23</v>
      </c>
      <c r="G134" s="1">
        <v>1509.52</v>
      </c>
      <c r="H134" s="2"/>
      <c r="L134" s="13"/>
      <c r="M134" s="13"/>
      <c r="N134" s="13"/>
    </row>
    <row r="135" spans="1:14" s="1" customFormat="1" x14ac:dyDescent="0.3">
      <c r="A135" s="16"/>
      <c r="B135" s="31">
        <v>42315</v>
      </c>
      <c r="C135" s="13" t="s">
        <v>40</v>
      </c>
      <c r="D135" s="2" t="s">
        <v>32</v>
      </c>
      <c r="F135" s="1">
        <v>15.77</v>
      </c>
      <c r="G135" s="1">
        <v>1493.75</v>
      </c>
      <c r="H135" s="2"/>
      <c r="L135" s="13"/>
      <c r="M135" s="13"/>
      <c r="N135" s="13"/>
    </row>
    <row r="136" spans="1:14" s="1" customFormat="1" x14ac:dyDescent="0.3">
      <c r="A136" s="16"/>
      <c r="B136" s="31">
        <v>42315</v>
      </c>
      <c r="C136" s="13" t="s">
        <v>7</v>
      </c>
      <c r="D136" s="2" t="s">
        <v>32</v>
      </c>
      <c r="F136" s="1">
        <v>13.03</v>
      </c>
      <c r="G136" s="1">
        <v>1480.72</v>
      </c>
      <c r="H136" s="2"/>
      <c r="L136" s="13"/>
      <c r="M136" s="13"/>
      <c r="N136" s="13"/>
    </row>
    <row r="137" spans="1:14" s="1" customFormat="1" x14ac:dyDescent="0.3">
      <c r="A137" s="16"/>
      <c r="B137" s="31">
        <v>42315</v>
      </c>
      <c r="C137" s="13" t="s">
        <v>99</v>
      </c>
      <c r="D137" s="2" t="s">
        <v>32</v>
      </c>
      <c r="F137" s="1">
        <v>59.51</v>
      </c>
      <c r="G137" s="1">
        <v>1421.21</v>
      </c>
      <c r="H137" s="2"/>
      <c r="L137" s="13"/>
      <c r="M137" s="13"/>
      <c r="N137" s="13"/>
    </row>
    <row r="138" spans="1:14" s="1" customFormat="1" x14ac:dyDescent="0.3">
      <c r="A138" s="16"/>
      <c r="B138" s="31">
        <v>42316</v>
      </c>
      <c r="C138" s="13" t="s">
        <v>49</v>
      </c>
      <c r="D138" s="2" t="s">
        <v>32</v>
      </c>
      <c r="F138" s="1">
        <v>9.8800000000000008</v>
      </c>
      <c r="G138" s="1">
        <v>1411.33</v>
      </c>
      <c r="H138" s="2"/>
      <c r="L138" s="13"/>
      <c r="M138" s="13"/>
      <c r="N138" s="13"/>
    </row>
    <row r="139" spans="1:14" s="1" customFormat="1" x14ac:dyDescent="0.3">
      <c r="A139" s="16"/>
      <c r="B139" s="31">
        <v>42316</v>
      </c>
      <c r="C139" s="13" t="s">
        <v>40</v>
      </c>
      <c r="D139" s="2" t="s">
        <v>32</v>
      </c>
      <c r="F139" s="1">
        <v>120.2</v>
      </c>
      <c r="G139" s="1">
        <v>1291.1299999999999</v>
      </c>
      <c r="H139" s="2"/>
      <c r="L139" s="13"/>
      <c r="M139" s="13"/>
      <c r="N139" s="13"/>
    </row>
    <row r="140" spans="1:14" s="1" customFormat="1" x14ac:dyDescent="0.3">
      <c r="A140" s="16"/>
      <c r="B140" s="31">
        <v>42314</v>
      </c>
      <c r="C140" s="13" t="s">
        <v>8</v>
      </c>
      <c r="D140" s="2" t="s">
        <v>32</v>
      </c>
      <c r="F140" s="1">
        <v>2.61</v>
      </c>
      <c r="G140" s="1">
        <v>1288.52</v>
      </c>
      <c r="H140" s="2"/>
      <c r="L140" s="13"/>
      <c r="M140" s="13"/>
      <c r="N140" s="13"/>
    </row>
    <row r="141" spans="1:14" s="1" customFormat="1" x14ac:dyDescent="0.3">
      <c r="A141" s="16"/>
      <c r="B141" s="31">
        <v>42314</v>
      </c>
      <c r="C141" s="13" t="s">
        <v>8</v>
      </c>
      <c r="D141" s="2" t="s">
        <v>32</v>
      </c>
      <c r="F141" s="1">
        <v>3.97</v>
      </c>
      <c r="G141" s="1">
        <v>1284.55</v>
      </c>
      <c r="H141" s="2"/>
      <c r="L141" s="13"/>
      <c r="M141" s="13"/>
      <c r="N141" s="13"/>
    </row>
    <row r="142" spans="1:14" s="1" customFormat="1" x14ac:dyDescent="0.3">
      <c r="A142" s="16"/>
      <c r="B142" s="31">
        <v>42316</v>
      </c>
      <c r="C142" s="13" t="s">
        <v>8</v>
      </c>
      <c r="D142" s="2" t="s">
        <v>32</v>
      </c>
      <c r="F142" s="1">
        <v>4.8499999999999996</v>
      </c>
      <c r="G142" s="1">
        <v>1279.7</v>
      </c>
      <c r="H142" s="2"/>
      <c r="L142" s="13"/>
      <c r="M142" s="13"/>
      <c r="N142" s="13"/>
    </row>
    <row r="143" spans="1:14" s="1" customFormat="1" x14ac:dyDescent="0.3">
      <c r="A143" s="16"/>
      <c r="B143" s="31">
        <v>42316</v>
      </c>
      <c r="C143" s="13" t="s">
        <v>79</v>
      </c>
      <c r="D143" s="2" t="s">
        <v>32</v>
      </c>
      <c r="F143" s="1">
        <v>36.119999999999997</v>
      </c>
      <c r="G143" s="1">
        <v>1243.5800000000002</v>
      </c>
      <c r="H143" s="2"/>
      <c r="L143" s="13"/>
      <c r="M143" s="13"/>
      <c r="N143" s="13"/>
    </row>
    <row r="144" spans="1:14" s="1" customFormat="1" x14ac:dyDescent="0.3">
      <c r="A144" s="16"/>
      <c r="B144" s="31">
        <v>42316</v>
      </c>
      <c r="C144" s="13" t="s">
        <v>37</v>
      </c>
      <c r="D144" s="2" t="s">
        <v>32</v>
      </c>
      <c r="F144" s="1">
        <v>29.8</v>
      </c>
      <c r="G144" s="1">
        <v>1213.7800000000002</v>
      </c>
      <c r="H144" s="2"/>
      <c r="L144" s="13"/>
      <c r="M144" s="13"/>
      <c r="N144" s="13"/>
    </row>
    <row r="145" spans="1:14" s="1" customFormat="1" x14ac:dyDescent="0.3">
      <c r="A145" s="16"/>
      <c r="B145" s="31">
        <v>42316</v>
      </c>
      <c r="C145" s="13" t="s">
        <v>93</v>
      </c>
      <c r="D145" s="2" t="s">
        <v>32</v>
      </c>
      <c r="F145" s="1">
        <v>447.41</v>
      </c>
      <c r="G145" s="1">
        <v>766.37000000000012</v>
      </c>
      <c r="H145" s="2"/>
      <c r="L145" s="13"/>
      <c r="M145" s="13"/>
      <c r="N145" s="13"/>
    </row>
    <row r="146" spans="1:14" s="1" customFormat="1" x14ac:dyDescent="0.3">
      <c r="A146" s="16"/>
      <c r="B146" s="31">
        <v>42316</v>
      </c>
      <c r="C146" s="13" t="s">
        <v>20</v>
      </c>
      <c r="D146" s="2" t="s">
        <v>32</v>
      </c>
      <c r="F146" s="1">
        <v>11.99</v>
      </c>
      <c r="G146" s="1">
        <v>754.38000000000011</v>
      </c>
      <c r="H146" s="2"/>
      <c r="L146" s="13"/>
      <c r="M146" s="13"/>
      <c r="N146" s="13"/>
    </row>
    <row r="147" spans="1:14" s="1" customFormat="1" x14ac:dyDescent="0.3">
      <c r="A147" s="16"/>
      <c r="B147" s="31">
        <v>42316</v>
      </c>
      <c r="C147" s="13" t="s">
        <v>8</v>
      </c>
      <c r="D147" s="2" t="s">
        <v>32</v>
      </c>
      <c r="F147" s="1">
        <v>10</v>
      </c>
      <c r="G147" s="1">
        <v>744.38000000000011</v>
      </c>
      <c r="H147" s="2"/>
      <c r="L147" s="13"/>
      <c r="M147" s="13"/>
      <c r="N147" s="13"/>
    </row>
    <row r="148" spans="1:14" s="1" customFormat="1" x14ac:dyDescent="0.3">
      <c r="A148" s="16"/>
      <c r="B148" s="31">
        <v>42317</v>
      </c>
      <c r="C148" s="13" t="s">
        <v>8</v>
      </c>
      <c r="D148" s="2" t="s">
        <v>32</v>
      </c>
      <c r="F148" s="1">
        <v>7.1</v>
      </c>
      <c r="G148" s="1">
        <v>737.28000000000009</v>
      </c>
      <c r="H148" s="2"/>
      <c r="L148" s="13"/>
      <c r="M148" s="13"/>
      <c r="N148" s="13"/>
    </row>
    <row r="149" spans="1:14" s="1" customFormat="1" x14ac:dyDescent="0.3">
      <c r="A149" s="16"/>
      <c r="B149" s="31">
        <v>42317</v>
      </c>
      <c r="C149" s="1" t="s">
        <v>29</v>
      </c>
      <c r="D149" s="2" t="s">
        <v>32</v>
      </c>
      <c r="E149" s="1">
        <v>100</v>
      </c>
      <c r="G149" s="1">
        <v>837.28000000000009</v>
      </c>
      <c r="H149" s="2"/>
      <c r="L149" s="13"/>
      <c r="M149" s="13"/>
      <c r="N149" s="13"/>
    </row>
    <row r="150" spans="1:14" s="1" customFormat="1" x14ac:dyDescent="0.3">
      <c r="A150" s="16"/>
      <c r="B150" s="31">
        <v>42318</v>
      </c>
      <c r="C150" s="13" t="s">
        <v>50</v>
      </c>
      <c r="D150" s="2" t="s">
        <v>32</v>
      </c>
      <c r="F150" s="1">
        <v>32.54</v>
      </c>
      <c r="G150" s="1">
        <v>804.74000000000012</v>
      </c>
      <c r="H150" s="2"/>
      <c r="L150" s="13"/>
      <c r="M150" s="13"/>
      <c r="N150" s="13"/>
    </row>
    <row r="151" spans="1:14" s="1" customFormat="1" x14ac:dyDescent="0.3">
      <c r="A151" s="16"/>
      <c r="B151" s="31">
        <v>42318</v>
      </c>
      <c r="C151" s="13" t="s">
        <v>40</v>
      </c>
      <c r="D151" s="2" t="s">
        <v>32</v>
      </c>
      <c r="F151" s="1">
        <v>9.93</v>
      </c>
      <c r="G151" s="1">
        <v>794.81000000000017</v>
      </c>
      <c r="H151" s="2"/>
      <c r="L151" s="13"/>
      <c r="M151" s="13"/>
      <c r="N151" s="13"/>
    </row>
    <row r="152" spans="1:14" s="1" customFormat="1" x14ac:dyDescent="0.3">
      <c r="A152" s="16"/>
      <c r="B152" s="31">
        <v>42318</v>
      </c>
      <c r="C152" s="13" t="s">
        <v>21</v>
      </c>
      <c r="D152" s="2" t="s">
        <v>32</v>
      </c>
      <c r="F152" s="1">
        <v>27.65</v>
      </c>
      <c r="G152" s="1">
        <v>767.1600000000002</v>
      </c>
      <c r="H152" s="2"/>
      <c r="L152" s="13"/>
      <c r="M152" s="13"/>
      <c r="N152" s="13"/>
    </row>
    <row r="153" spans="1:14" s="1" customFormat="1" x14ac:dyDescent="0.3">
      <c r="A153" s="16"/>
      <c r="B153" s="31">
        <v>42318</v>
      </c>
      <c r="C153" s="13" t="s">
        <v>45</v>
      </c>
      <c r="D153" s="2" t="s">
        <v>32</v>
      </c>
      <c r="F153" s="1">
        <v>20</v>
      </c>
      <c r="G153" s="1">
        <v>747.1600000000002</v>
      </c>
      <c r="H153" s="2"/>
      <c r="L153" s="13"/>
      <c r="M153" s="13"/>
      <c r="N153" s="13"/>
    </row>
    <row r="154" spans="1:14" s="1" customFormat="1" x14ac:dyDescent="0.3">
      <c r="A154" s="16"/>
      <c r="B154" s="31">
        <v>42318</v>
      </c>
      <c r="C154" s="13" t="s">
        <v>117</v>
      </c>
      <c r="D154" s="2" t="s">
        <v>32</v>
      </c>
      <c r="F154" s="1">
        <v>164.59</v>
      </c>
      <c r="G154" s="1">
        <v>582.57000000000016</v>
      </c>
      <c r="H154" s="2"/>
      <c r="L154" s="13"/>
      <c r="M154" s="13"/>
      <c r="N154" s="13"/>
    </row>
    <row r="155" spans="1:14" s="1" customFormat="1" x14ac:dyDescent="0.3">
      <c r="A155" s="16"/>
      <c r="B155" s="31">
        <v>42318</v>
      </c>
      <c r="C155" s="13" t="s">
        <v>43</v>
      </c>
      <c r="D155" s="2" t="s">
        <v>32</v>
      </c>
      <c r="F155" s="1">
        <v>192.27</v>
      </c>
      <c r="G155" s="1">
        <v>390.30000000000018</v>
      </c>
      <c r="H155" s="2"/>
      <c r="L155" s="13"/>
      <c r="M155" s="13"/>
      <c r="N155" s="13"/>
    </row>
    <row r="156" spans="1:14" s="1" customFormat="1" x14ac:dyDescent="0.3">
      <c r="A156" s="16"/>
      <c r="B156" s="31">
        <v>42321</v>
      </c>
      <c r="C156" s="13" t="s">
        <v>7</v>
      </c>
      <c r="D156" s="2" t="s">
        <v>32</v>
      </c>
      <c r="F156" s="1">
        <v>17.88</v>
      </c>
      <c r="G156" s="1">
        <v>372.42000000000019</v>
      </c>
      <c r="H156" s="2"/>
      <c r="L156" s="13"/>
      <c r="M156" s="13"/>
      <c r="N156" s="13"/>
    </row>
    <row r="157" spans="1:14" s="1" customFormat="1" x14ac:dyDescent="0.3">
      <c r="A157" s="16"/>
      <c r="B157" s="31">
        <v>42322</v>
      </c>
      <c r="C157" s="13" t="s">
        <v>93</v>
      </c>
      <c r="D157" s="2" t="s">
        <v>32</v>
      </c>
      <c r="F157" s="1">
        <v>55.52</v>
      </c>
      <c r="G157" s="1">
        <v>316.9000000000002</v>
      </c>
      <c r="H157" s="2"/>
      <c r="L157" s="13"/>
      <c r="M157" s="13"/>
      <c r="N157" s="13"/>
    </row>
    <row r="158" spans="1:14" s="1" customFormat="1" x14ac:dyDescent="0.3">
      <c r="A158" s="16"/>
      <c r="B158" s="31">
        <v>42322</v>
      </c>
      <c r="C158" s="13" t="s">
        <v>102</v>
      </c>
      <c r="D158" s="2" t="s">
        <v>32</v>
      </c>
      <c r="F158" s="1">
        <v>12.28</v>
      </c>
      <c r="G158" s="1">
        <v>304.62000000000023</v>
      </c>
      <c r="H158" s="2"/>
      <c r="L158" s="13"/>
      <c r="M158" s="13"/>
      <c r="N158" s="13"/>
    </row>
    <row r="159" spans="1:14" s="1" customFormat="1" x14ac:dyDescent="0.3">
      <c r="A159" s="16"/>
      <c r="B159" s="31">
        <v>42322</v>
      </c>
      <c r="C159" s="13" t="s">
        <v>50</v>
      </c>
      <c r="D159" s="2" t="s">
        <v>32</v>
      </c>
      <c r="F159" s="1">
        <v>6.11</v>
      </c>
      <c r="G159" s="1">
        <v>298.51000000000022</v>
      </c>
      <c r="H159" s="2"/>
      <c r="L159" s="13"/>
      <c r="M159" s="13"/>
      <c r="N159" s="13"/>
    </row>
    <row r="160" spans="1:14" s="1" customFormat="1" x14ac:dyDescent="0.3">
      <c r="A160" s="16"/>
      <c r="B160" s="31">
        <v>42321</v>
      </c>
      <c r="C160" s="13" t="s">
        <v>54</v>
      </c>
      <c r="D160" s="2" t="s">
        <v>32</v>
      </c>
      <c r="F160" s="1">
        <v>93.46</v>
      </c>
      <c r="G160" s="1">
        <v>205.05000000000024</v>
      </c>
      <c r="H160" s="2"/>
      <c r="L160" s="13"/>
      <c r="M160" s="13"/>
      <c r="N160" s="13"/>
    </row>
    <row r="161" spans="1:14" s="1" customFormat="1" x14ac:dyDescent="0.3">
      <c r="A161" s="16"/>
      <c r="B161" s="31">
        <v>42320</v>
      </c>
      <c r="C161" s="13" t="s">
        <v>101</v>
      </c>
      <c r="D161" s="2" t="s">
        <v>32</v>
      </c>
      <c r="F161" s="1">
        <v>16</v>
      </c>
      <c r="G161" s="1">
        <v>189.05000000000024</v>
      </c>
      <c r="H161" s="2"/>
      <c r="L161" s="13"/>
      <c r="M161" s="13"/>
      <c r="N161" s="13"/>
    </row>
    <row r="162" spans="1:14" s="1" customFormat="1" x14ac:dyDescent="0.3">
      <c r="A162" s="16"/>
      <c r="B162" s="31">
        <v>42319</v>
      </c>
      <c r="C162" s="13" t="s">
        <v>100</v>
      </c>
      <c r="D162" s="2" t="s">
        <v>32</v>
      </c>
      <c r="F162" s="1">
        <v>37.6</v>
      </c>
      <c r="G162" s="1">
        <v>151.45000000000024</v>
      </c>
      <c r="H162" s="2"/>
      <c r="L162" s="13"/>
      <c r="M162" s="13"/>
      <c r="N162" s="13"/>
    </row>
    <row r="163" spans="1:14" s="1" customFormat="1" x14ac:dyDescent="0.3">
      <c r="A163" s="16"/>
      <c r="B163" s="31">
        <v>42319</v>
      </c>
      <c r="C163" s="13" t="s">
        <v>93</v>
      </c>
      <c r="D163" s="2" t="s">
        <v>32</v>
      </c>
      <c r="F163" s="1">
        <v>58.84</v>
      </c>
      <c r="G163" s="1">
        <v>92.610000000000241</v>
      </c>
      <c r="H163" s="2"/>
      <c r="L163" s="13"/>
      <c r="M163" s="13"/>
      <c r="N163" s="13"/>
    </row>
    <row r="164" spans="1:14" s="1" customFormat="1" x14ac:dyDescent="0.3">
      <c r="A164" s="16"/>
      <c r="B164" s="31">
        <v>42319</v>
      </c>
      <c r="C164" s="13" t="s">
        <v>8</v>
      </c>
      <c r="D164" s="2" t="s">
        <v>32</v>
      </c>
      <c r="F164" s="1">
        <v>3.55</v>
      </c>
      <c r="G164" s="1">
        <v>89.060000000000244</v>
      </c>
      <c r="H164" s="2"/>
      <c r="L164" s="13"/>
      <c r="M164" s="13"/>
      <c r="N164" s="13"/>
    </row>
    <row r="165" spans="1:14" s="1" customFormat="1" x14ac:dyDescent="0.3">
      <c r="A165" s="16"/>
      <c r="B165" s="31">
        <v>42323</v>
      </c>
      <c r="C165" s="13" t="s">
        <v>8</v>
      </c>
      <c r="D165" s="2" t="s">
        <v>32</v>
      </c>
      <c r="F165" s="1">
        <v>8.9600000000000009</v>
      </c>
      <c r="G165" s="1">
        <v>80.10000000000025</v>
      </c>
      <c r="H165" s="2"/>
      <c r="L165" s="13"/>
      <c r="M165" s="13"/>
      <c r="N165" s="13"/>
    </row>
    <row r="166" spans="1:14" s="1" customFormat="1" x14ac:dyDescent="0.3">
      <c r="A166" s="16"/>
      <c r="B166" s="31">
        <v>42321</v>
      </c>
      <c r="C166" s="13" t="s">
        <v>8</v>
      </c>
      <c r="D166" s="2" t="s">
        <v>32</v>
      </c>
      <c r="F166" s="1">
        <v>10.89</v>
      </c>
      <c r="G166" s="1">
        <v>69.21000000000025</v>
      </c>
      <c r="H166" s="2"/>
      <c r="L166" s="13"/>
      <c r="M166" s="13"/>
      <c r="N166" s="13"/>
    </row>
    <row r="167" spans="1:14" s="1" customFormat="1" x14ac:dyDescent="0.3">
      <c r="A167" s="16"/>
      <c r="B167" s="31">
        <v>42321</v>
      </c>
      <c r="C167" s="13" t="s">
        <v>86</v>
      </c>
      <c r="D167" s="2" t="s">
        <v>32</v>
      </c>
      <c r="F167" s="1">
        <v>66.14</v>
      </c>
      <c r="G167" s="1">
        <v>3.070000000000249</v>
      </c>
      <c r="H167" s="2"/>
      <c r="L167" s="13"/>
      <c r="M167" s="13"/>
      <c r="N167" s="13"/>
    </row>
    <row r="168" spans="1:14" s="1" customFormat="1" x14ac:dyDescent="0.3">
      <c r="A168" s="16"/>
      <c r="B168" s="31">
        <v>42321</v>
      </c>
      <c r="C168" s="13" t="s">
        <v>103</v>
      </c>
      <c r="D168" s="2" t="s">
        <v>32</v>
      </c>
      <c r="F168" s="1">
        <v>3</v>
      </c>
      <c r="G168" s="1">
        <v>7.0000000000248974E-2</v>
      </c>
      <c r="H168" s="2"/>
      <c r="L168" s="13"/>
      <c r="M168" s="13"/>
      <c r="N168" s="13"/>
    </row>
    <row r="169" spans="1:14" s="1" customFormat="1" x14ac:dyDescent="0.3">
      <c r="A169" s="16"/>
      <c r="B169" s="31">
        <v>42321</v>
      </c>
      <c r="C169" s="13" t="s">
        <v>83</v>
      </c>
      <c r="D169" s="2" t="s">
        <v>32</v>
      </c>
      <c r="F169" s="1">
        <v>41.75</v>
      </c>
      <c r="G169" s="1">
        <v>-41.679999999999751</v>
      </c>
      <c r="H169" s="2"/>
      <c r="L169" s="13"/>
      <c r="M169" s="13"/>
      <c r="N169" s="13"/>
    </row>
    <row r="170" spans="1:14" s="1" customFormat="1" x14ac:dyDescent="0.3">
      <c r="A170" s="16"/>
      <c r="B170" s="31">
        <v>42312</v>
      </c>
      <c r="C170" s="13" t="s">
        <v>8</v>
      </c>
      <c r="D170" s="2" t="s">
        <v>32</v>
      </c>
      <c r="F170" s="1">
        <v>6.58</v>
      </c>
      <c r="G170" s="1">
        <v>-48.259999999999749</v>
      </c>
      <c r="H170" s="2"/>
      <c r="L170" s="13"/>
      <c r="M170" s="13"/>
      <c r="N170" s="13"/>
    </row>
    <row r="171" spans="1:14" s="1" customFormat="1" x14ac:dyDescent="0.3">
      <c r="A171" s="16"/>
      <c r="B171" s="31">
        <v>42324</v>
      </c>
      <c r="C171" s="13" t="s">
        <v>50</v>
      </c>
      <c r="D171" s="2" t="s">
        <v>32</v>
      </c>
      <c r="F171" s="1">
        <v>23.4</v>
      </c>
      <c r="G171" s="1">
        <v>-71.659999999999741</v>
      </c>
      <c r="H171" s="2"/>
      <c r="L171" s="13"/>
      <c r="M171" s="13"/>
      <c r="N171" s="13"/>
    </row>
    <row r="172" spans="1:14" s="1" customFormat="1" x14ac:dyDescent="0.3">
      <c r="A172" s="16"/>
      <c r="B172" s="31">
        <v>42325</v>
      </c>
      <c r="C172" s="13" t="s">
        <v>146</v>
      </c>
      <c r="D172" s="2" t="s">
        <v>32</v>
      </c>
      <c r="E172" s="1">
        <v>790.5</v>
      </c>
      <c r="G172" s="1">
        <v>718.84000000000026</v>
      </c>
      <c r="H172" s="2"/>
      <c r="L172" s="13"/>
      <c r="M172" s="13"/>
      <c r="N172" s="13"/>
    </row>
    <row r="173" spans="1:14" s="1" customFormat="1" x14ac:dyDescent="0.3">
      <c r="A173" s="16" t="s">
        <v>115</v>
      </c>
      <c r="B173" s="31">
        <v>42324</v>
      </c>
      <c r="C173" s="13" t="s">
        <v>83</v>
      </c>
      <c r="D173" s="2" t="s">
        <v>32</v>
      </c>
      <c r="F173" s="1">
        <v>40</v>
      </c>
      <c r="G173" s="1">
        <v>678.84000000000026</v>
      </c>
      <c r="H173" s="2"/>
      <c r="L173" s="13"/>
      <c r="M173" s="13"/>
      <c r="N173" s="13"/>
    </row>
    <row r="174" spans="1:14" s="1" customFormat="1" x14ac:dyDescent="0.3">
      <c r="A174" s="16"/>
      <c r="B174" s="31">
        <v>42324</v>
      </c>
      <c r="C174" s="13" t="s">
        <v>8</v>
      </c>
      <c r="D174" s="2" t="s">
        <v>32</v>
      </c>
      <c r="F174" s="1">
        <v>2.61</v>
      </c>
      <c r="G174" s="1">
        <v>676.23000000000025</v>
      </c>
      <c r="H174" s="2"/>
      <c r="L174" s="13"/>
      <c r="M174" s="13"/>
      <c r="N174" s="13"/>
    </row>
    <row r="175" spans="1:14" s="1" customFormat="1" x14ac:dyDescent="0.3">
      <c r="A175" s="16"/>
      <c r="B175" s="31">
        <v>42324</v>
      </c>
      <c r="C175" s="13" t="s">
        <v>49</v>
      </c>
      <c r="D175" s="2" t="s">
        <v>32</v>
      </c>
      <c r="F175" s="1">
        <v>10.42</v>
      </c>
      <c r="G175" s="1">
        <v>665.81000000000029</v>
      </c>
      <c r="H175" s="2"/>
      <c r="L175" s="13"/>
      <c r="M175" s="13"/>
      <c r="N175" s="13"/>
    </row>
    <row r="176" spans="1:14" s="1" customFormat="1" x14ac:dyDescent="0.3">
      <c r="A176" s="16"/>
      <c r="B176" s="31">
        <v>42324</v>
      </c>
      <c r="C176" s="13" t="s">
        <v>40</v>
      </c>
      <c r="D176" s="2" t="s">
        <v>32</v>
      </c>
      <c r="F176" s="1">
        <v>68.02</v>
      </c>
      <c r="G176" s="1">
        <v>597.7900000000003</v>
      </c>
      <c r="H176" s="2"/>
      <c r="L176" s="13"/>
      <c r="M176" s="13"/>
      <c r="N176" s="13"/>
    </row>
    <row r="177" spans="1:14" s="1" customFormat="1" x14ac:dyDescent="0.3">
      <c r="A177" s="16"/>
      <c r="B177" s="31">
        <v>42324</v>
      </c>
      <c r="C177" s="13" t="s">
        <v>21</v>
      </c>
      <c r="D177" s="2" t="s">
        <v>32</v>
      </c>
      <c r="F177" s="1">
        <v>53.15</v>
      </c>
      <c r="G177" s="1">
        <v>544.64000000000033</v>
      </c>
      <c r="H177" s="2"/>
      <c r="L177" s="13"/>
      <c r="M177" s="13"/>
      <c r="N177" s="13"/>
    </row>
    <row r="178" spans="1:14" s="1" customFormat="1" x14ac:dyDescent="0.3">
      <c r="A178" s="16"/>
      <c r="B178" s="31">
        <v>42326</v>
      </c>
      <c r="C178" s="13" t="s">
        <v>31</v>
      </c>
      <c r="D178" s="2" t="s">
        <v>32</v>
      </c>
      <c r="E178" s="1">
        <v>1850.96</v>
      </c>
      <c r="G178" s="1">
        <v>2395.6000000000004</v>
      </c>
      <c r="H178" s="2"/>
      <c r="L178" s="13"/>
      <c r="M178" s="13"/>
      <c r="N178" s="13"/>
    </row>
    <row r="179" spans="1:14" s="1" customFormat="1" x14ac:dyDescent="0.3">
      <c r="A179" s="16"/>
      <c r="B179" s="31">
        <v>42325</v>
      </c>
      <c r="C179" s="13" t="s">
        <v>81</v>
      </c>
      <c r="D179" s="2" t="s">
        <v>32</v>
      </c>
      <c r="F179" s="1">
        <v>17.77</v>
      </c>
      <c r="G179" s="1">
        <v>2377.8300000000004</v>
      </c>
      <c r="H179" s="2"/>
      <c r="L179" s="13"/>
      <c r="M179" s="13"/>
      <c r="N179" s="13"/>
    </row>
    <row r="180" spans="1:14" s="1" customFormat="1" x14ac:dyDescent="0.3">
      <c r="A180" s="16"/>
      <c r="B180" s="31">
        <v>42326</v>
      </c>
      <c r="C180" s="13" t="s">
        <v>104</v>
      </c>
      <c r="D180" s="2" t="s">
        <v>32</v>
      </c>
      <c r="F180" s="1">
        <v>79.599999999999994</v>
      </c>
      <c r="G180" s="1">
        <v>2298.2300000000005</v>
      </c>
      <c r="H180" s="2"/>
      <c r="L180" s="13"/>
      <c r="M180" s="13"/>
      <c r="N180" s="13"/>
    </row>
    <row r="181" spans="1:14" s="1" customFormat="1" x14ac:dyDescent="0.3">
      <c r="A181" s="16"/>
      <c r="B181" s="31">
        <v>42324</v>
      </c>
      <c r="C181" s="13" t="s">
        <v>105</v>
      </c>
      <c r="D181" s="2" t="s">
        <v>32</v>
      </c>
      <c r="E181" s="1">
        <v>1674.05</v>
      </c>
      <c r="G181" s="1">
        <v>3972.2800000000007</v>
      </c>
      <c r="H181" s="2"/>
      <c r="L181" s="13"/>
      <c r="M181" s="13"/>
      <c r="N181" s="13"/>
    </row>
    <row r="182" spans="1:14" s="1" customFormat="1" x14ac:dyDescent="0.3">
      <c r="A182" s="16"/>
      <c r="B182" s="31">
        <v>42327</v>
      </c>
      <c r="C182" s="13" t="s">
        <v>7</v>
      </c>
      <c r="D182" s="2" t="s">
        <v>32</v>
      </c>
      <c r="F182" s="1">
        <v>14.12</v>
      </c>
      <c r="G182" s="1">
        <v>3958.1600000000008</v>
      </c>
      <c r="H182" s="2"/>
      <c r="L182" s="13"/>
      <c r="M182" s="13"/>
      <c r="N182" s="13"/>
    </row>
    <row r="183" spans="1:14" s="1" customFormat="1" x14ac:dyDescent="0.3">
      <c r="A183" s="16"/>
      <c r="B183" s="31">
        <v>42327</v>
      </c>
      <c r="C183" s="13" t="s">
        <v>107</v>
      </c>
      <c r="D183" s="2" t="s">
        <v>32</v>
      </c>
      <c r="F183" s="1">
        <v>221</v>
      </c>
      <c r="G183" s="1">
        <v>3737.1600000000008</v>
      </c>
      <c r="H183" s="2"/>
      <c r="L183" s="13"/>
      <c r="M183" s="13"/>
      <c r="N183" s="13"/>
    </row>
    <row r="184" spans="1:14" s="1" customFormat="1" x14ac:dyDescent="0.3">
      <c r="A184" s="16"/>
      <c r="B184" s="31">
        <v>42327</v>
      </c>
      <c r="C184" s="13" t="s">
        <v>8</v>
      </c>
      <c r="D184" s="2" t="s">
        <v>32</v>
      </c>
      <c r="F184" s="1">
        <v>4.6500000000000004</v>
      </c>
      <c r="G184" s="1">
        <v>3732.5100000000007</v>
      </c>
      <c r="H184" s="2"/>
      <c r="L184" s="13"/>
      <c r="M184" s="13"/>
      <c r="N184" s="13"/>
    </row>
    <row r="185" spans="1:14" s="1" customFormat="1" x14ac:dyDescent="0.3">
      <c r="A185" s="16"/>
      <c r="B185" s="31">
        <v>42327</v>
      </c>
      <c r="C185" s="13" t="s">
        <v>8</v>
      </c>
      <c r="D185" s="2" t="s">
        <v>32</v>
      </c>
      <c r="F185" s="1">
        <v>4.96</v>
      </c>
      <c r="G185" s="1">
        <v>3727.5500000000006</v>
      </c>
      <c r="H185" s="2"/>
      <c r="L185" s="13"/>
      <c r="M185" s="13"/>
      <c r="N185" s="13"/>
    </row>
    <row r="186" spans="1:14" s="1" customFormat="1" x14ac:dyDescent="0.3">
      <c r="A186" s="16"/>
      <c r="B186" s="31">
        <v>42327</v>
      </c>
      <c r="C186" s="13" t="s">
        <v>106</v>
      </c>
      <c r="D186" s="2" t="s">
        <v>32</v>
      </c>
      <c r="F186" s="1">
        <v>43.21</v>
      </c>
      <c r="G186" s="1">
        <v>3684.3400000000006</v>
      </c>
      <c r="H186" s="2"/>
      <c r="L186" s="13"/>
      <c r="M186" s="13"/>
      <c r="N186" s="13"/>
    </row>
    <row r="187" spans="1:14" s="1" customFormat="1" x14ac:dyDescent="0.3">
      <c r="A187" s="16"/>
      <c r="B187" s="31">
        <v>42327</v>
      </c>
      <c r="C187" s="13" t="s">
        <v>8</v>
      </c>
      <c r="D187" s="2" t="s">
        <v>32</v>
      </c>
      <c r="F187" s="1">
        <v>2.0499999999999998</v>
      </c>
      <c r="G187" s="1">
        <v>3682.2900000000004</v>
      </c>
      <c r="H187" s="2"/>
      <c r="L187" s="13"/>
      <c r="M187" s="13"/>
      <c r="N187" s="13"/>
    </row>
    <row r="188" spans="1:14" s="1" customFormat="1" x14ac:dyDescent="0.3">
      <c r="A188" s="16" t="s">
        <v>115</v>
      </c>
      <c r="B188" s="31">
        <v>42327</v>
      </c>
      <c r="C188" s="13" t="s">
        <v>108</v>
      </c>
      <c r="D188" s="2" t="s">
        <v>32</v>
      </c>
      <c r="F188" s="1">
        <v>100</v>
      </c>
      <c r="G188" s="1">
        <v>3582.2900000000004</v>
      </c>
      <c r="H188" s="2"/>
      <c r="L188" s="13"/>
      <c r="M188" s="13"/>
      <c r="N188" s="13"/>
    </row>
    <row r="189" spans="1:14" s="1" customFormat="1" x14ac:dyDescent="0.3">
      <c r="A189" s="16"/>
      <c r="B189" s="31">
        <v>42327</v>
      </c>
      <c r="C189" s="13" t="s">
        <v>109</v>
      </c>
      <c r="D189" s="2" t="s">
        <v>32</v>
      </c>
      <c r="F189" s="1">
        <v>15</v>
      </c>
      <c r="G189" s="1">
        <v>3567.2900000000004</v>
      </c>
      <c r="H189" s="2"/>
      <c r="L189" s="13"/>
      <c r="M189" s="13"/>
      <c r="N189" s="13"/>
    </row>
    <row r="190" spans="1:14" s="1" customFormat="1" x14ac:dyDescent="0.3">
      <c r="A190" s="16"/>
      <c r="B190" s="31">
        <v>42327</v>
      </c>
      <c r="C190" s="13" t="s">
        <v>110</v>
      </c>
      <c r="D190" s="2" t="s">
        <v>32</v>
      </c>
      <c r="F190" s="1">
        <v>1674.05</v>
      </c>
      <c r="G190" s="1">
        <v>1893.2400000000005</v>
      </c>
      <c r="H190" s="2"/>
      <c r="L190" s="13"/>
      <c r="M190" s="13"/>
      <c r="N190" s="13"/>
    </row>
    <row r="191" spans="1:14" s="1" customFormat="1" x14ac:dyDescent="0.3">
      <c r="A191" s="16"/>
      <c r="B191" s="31">
        <v>42328</v>
      </c>
      <c r="C191" s="13" t="s">
        <v>90</v>
      </c>
      <c r="D191" s="2" t="s">
        <v>32</v>
      </c>
      <c r="F191" s="1">
        <v>800</v>
      </c>
      <c r="G191" s="1">
        <v>1093.2400000000005</v>
      </c>
      <c r="H191" s="2"/>
      <c r="L191" s="13"/>
      <c r="M191" s="13"/>
      <c r="N191" s="13"/>
    </row>
    <row r="192" spans="1:14" s="1" customFormat="1" x14ac:dyDescent="0.3">
      <c r="A192" s="16"/>
      <c r="B192" s="31">
        <v>42328</v>
      </c>
      <c r="C192" s="13" t="s">
        <v>89</v>
      </c>
      <c r="D192" s="2" t="s">
        <v>32</v>
      </c>
      <c r="F192" s="1">
        <v>540.67999999999995</v>
      </c>
      <c r="G192" s="1">
        <v>552.56000000000051</v>
      </c>
      <c r="H192" s="2"/>
      <c r="L192" s="13"/>
      <c r="M192" s="13"/>
      <c r="N192" s="13"/>
    </row>
    <row r="193" spans="1:14" s="1" customFormat="1" x14ac:dyDescent="0.3">
      <c r="A193" s="16"/>
      <c r="B193" s="31">
        <v>42328</v>
      </c>
      <c r="C193" s="13" t="s">
        <v>46</v>
      </c>
      <c r="D193" s="2" t="s">
        <v>32</v>
      </c>
      <c r="F193" s="1">
        <v>20</v>
      </c>
      <c r="G193" s="1">
        <v>532.56000000000051</v>
      </c>
      <c r="H193" s="2"/>
      <c r="L193" s="13"/>
      <c r="M193" s="13"/>
      <c r="N193" s="13"/>
    </row>
    <row r="194" spans="1:14" s="1" customFormat="1" x14ac:dyDescent="0.3">
      <c r="A194" s="16"/>
      <c r="B194" s="31">
        <v>42328</v>
      </c>
      <c r="C194" s="13" t="s">
        <v>45</v>
      </c>
      <c r="D194" s="2" t="s">
        <v>32</v>
      </c>
      <c r="F194" s="1">
        <v>50</v>
      </c>
      <c r="G194" s="1">
        <v>482.56000000000051</v>
      </c>
      <c r="H194" s="2"/>
      <c r="L194" s="13"/>
      <c r="M194" s="13"/>
      <c r="N194" s="13"/>
    </row>
    <row r="195" spans="1:14" s="1" customFormat="1" x14ac:dyDescent="0.3">
      <c r="A195" s="16"/>
      <c r="B195" s="31">
        <v>42328</v>
      </c>
      <c r="C195" s="13" t="s">
        <v>8</v>
      </c>
      <c r="D195" s="2" t="s">
        <v>32</v>
      </c>
      <c r="F195" s="1">
        <v>3.97</v>
      </c>
      <c r="G195" s="1">
        <v>478.59000000000049</v>
      </c>
      <c r="H195" s="2"/>
      <c r="L195" s="13"/>
      <c r="M195" s="13"/>
      <c r="N195" s="13"/>
    </row>
    <row r="196" spans="1:14" s="1" customFormat="1" x14ac:dyDescent="0.3">
      <c r="A196" s="16"/>
      <c r="B196" s="31">
        <v>42328</v>
      </c>
      <c r="C196" s="13" t="s">
        <v>8</v>
      </c>
      <c r="D196" s="2" t="s">
        <v>32</v>
      </c>
      <c r="F196" s="1">
        <v>4.03</v>
      </c>
      <c r="G196" s="1">
        <v>474.56000000000051</v>
      </c>
      <c r="H196" s="2"/>
      <c r="L196" s="13"/>
      <c r="M196" s="13"/>
      <c r="N196" s="13"/>
    </row>
    <row r="197" spans="1:14" s="1" customFormat="1" x14ac:dyDescent="0.3">
      <c r="A197" s="16"/>
      <c r="B197" s="31">
        <v>42329</v>
      </c>
      <c r="C197" s="13" t="s">
        <v>8</v>
      </c>
      <c r="D197" s="2" t="s">
        <v>32</v>
      </c>
      <c r="F197" s="1">
        <v>2.61</v>
      </c>
      <c r="G197" s="1">
        <v>471.9500000000005</v>
      </c>
      <c r="H197" s="2"/>
      <c r="L197" s="13"/>
      <c r="M197" s="13"/>
      <c r="N197" s="13"/>
    </row>
    <row r="198" spans="1:14" s="1" customFormat="1" x14ac:dyDescent="0.3">
      <c r="A198" s="16"/>
      <c r="B198" s="31">
        <v>42329</v>
      </c>
      <c r="C198" s="13" t="s">
        <v>111</v>
      </c>
      <c r="D198" s="2" t="s">
        <v>32</v>
      </c>
      <c r="F198" s="1">
        <v>11.87</v>
      </c>
      <c r="G198" s="1">
        <v>460.0800000000005</v>
      </c>
      <c r="H198" s="2"/>
      <c r="L198" s="13"/>
      <c r="M198" s="13"/>
      <c r="N198" s="13"/>
    </row>
    <row r="199" spans="1:14" s="1" customFormat="1" x14ac:dyDescent="0.3">
      <c r="A199" s="16"/>
      <c r="B199" s="31">
        <v>42329</v>
      </c>
      <c r="C199" s="13" t="s">
        <v>123</v>
      </c>
      <c r="D199" s="2" t="s">
        <v>32</v>
      </c>
      <c r="F199" s="1">
        <v>49.99</v>
      </c>
      <c r="G199" s="1">
        <v>410.09000000000049</v>
      </c>
      <c r="H199" s="2"/>
      <c r="L199" s="13"/>
      <c r="M199" s="13"/>
      <c r="N199" s="13"/>
    </row>
    <row r="200" spans="1:14" s="1" customFormat="1" x14ac:dyDescent="0.3">
      <c r="A200" s="16"/>
      <c r="B200" s="31">
        <v>42329</v>
      </c>
      <c r="C200" s="13" t="s">
        <v>123</v>
      </c>
      <c r="D200" s="2" t="s">
        <v>32</v>
      </c>
      <c r="F200" s="1">
        <v>29.96</v>
      </c>
      <c r="G200" s="1">
        <v>380.13000000000051</v>
      </c>
      <c r="H200" s="2"/>
      <c r="L200" s="13"/>
      <c r="M200" s="13"/>
      <c r="N200" s="13"/>
    </row>
    <row r="201" spans="1:14" s="1" customFormat="1" x14ac:dyDescent="0.3">
      <c r="A201" s="16"/>
      <c r="B201" s="31">
        <v>42329</v>
      </c>
      <c r="C201" s="13" t="s">
        <v>93</v>
      </c>
      <c r="D201" s="2" t="s">
        <v>32</v>
      </c>
      <c r="F201" s="1">
        <v>150.18</v>
      </c>
      <c r="G201" s="1">
        <v>229.9500000000005</v>
      </c>
      <c r="H201" s="2"/>
      <c r="L201" s="13"/>
      <c r="M201" s="13"/>
      <c r="N201" s="13"/>
    </row>
    <row r="202" spans="1:14" s="1" customFormat="1" x14ac:dyDescent="0.3">
      <c r="A202" s="16"/>
      <c r="B202" s="31">
        <v>42329</v>
      </c>
      <c r="C202" s="1" t="s">
        <v>119</v>
      </c>
      <c r="D202" s="2" t="s">
        <v>32</v>
      </c>
      <c r="E202" s="1">
        <v>1000</v>
      </c>
      <c r="G202" s="1">
        <v>1229.9500000000005</v>
      </c>
      <c r="H202" s="2"/>
      <c r="L202" s="13"/>
      <c r="M202" s="13"/>
      <c r="N202" s="13"/>
    </row>
    <row r="203" spans="1:14" s="1" customFormat="1" x14ac:dyDescent="0.3">
      <c r="A203" s="16"/>
      <c r="B203" s="31">
        <v>42329</v>
      </c>
      <c r="C203" s="13" t="s">
        <v>92</v>
      </c>
      <c r="D203" s="2" t="s">
        <v>32</v>
      </c>
      <c r="F203" s="1">
        <v>82.65</v>
      </c>
      <c r="G203" s="1">
        <v>1147.3000000000004</v>
      </c>
      <c r="H203" s="2"/>
      <c r="L203" s="13"/>
      <c r="M203" s="13"/>
      <c r="N203" s="13"/>
    </row>
    <row r="204" spans="1:14" s="1" customFormat="1" x14ac:dyDescent="0.3">
      <c r="A204" s="16"/>
      <c r="B204" s="31">
        <v>42329</v>
      </c>
      <c r="C204" s="13" t="s">
        <v>40</v>
      </c>
      <c r="D204" s="2" t="s">
        <v>32</v>
      </c>
      <c r="F204" s="1">
        <v>65.33</v>
      </c>
      <c r="G204" s="1">
        <v>1081.9700000000005</v>
      </c>
      <c r="H204" s="2"/>
      <c r="L204" s="13"/>
      <c r="M204" s="13"/>
      <c r="N204" s="13"/>
    </row>
    <row r="205" spans="1:14" s="1" customFormat="1" x14ac:dyDescent="0.3">
      <c r="A205" s="16"/>
      <c r="B205" s="31">
        <v>42330</v>
      </c>
      <c r="C205" s="13" t="s">
        <v>40</v>
      </c>
      <c r="D205" s="2" t="s">
        <v>32</v>
      </c>
      <c r="F205" s="1">
        <v>4.8499999999999996</v>
      </c>
      <c r="G205" s="1">
        <v>1077.1200000000006</v>
      </c>
      <c r="H205" s="2"/>
      <c r="L205" s="13"/>
      <c r="M205" s="13"/>
      <c r="N205" s="13"/>
    </row>
    <row r="206" spans="1:14" s="1" customFormat="1" x14ac:dyDescent="0.3">
      <c r="A206" s="16"/>
      <c r="B206" s="31">
        <v>42330</v>
      </c>
      <c r="C206" s="13" t="s">
        <v>40</v>
      </c>
      <c r="D206" s="2" t="s">
        <v>32</v>
      </c>
      <c r="F206" s="1">
        <v>5.64</v>
      </c>
      <c r="G206" s="1">
        <v>1071.4800000000005</v>
      </c>
      <c r="H206" s="2"/>
      <c r="L206" s="13"/>
      <c r="M206" s="13"/>
      <c r="N206" s="13"/>
    </row>
    <row r="207" spans="1:14" s="1" customFormat="1" x14ac:dyDescent="0.3">
      <c r="A207" s="16"/>
      <c r="B207" s="31">
        <v>42331</v>
      </c>
      <c r="C207" s="13" t="s">
        <v>8</v>
      </c>
      <c r="D207" s="2" t="s">
        <v>32</v>
      </c>
      <c r="F207" s="1">
        <v>4.53</v>
      </c>
      <c r="G207" s="1">
        <v>1066.9500000000005</v>
      </c>
      <c r="H207" s="2"/>
      <c r="L207" s="13"/>
      <c r="M207" s="13"/>
      <c r="N207" s="13"/>
    </row>
    <row r="208" spans="1:14" s="1" customFormat="1" x14ac:dyDescent="0.3">
      <c r="A208" s="16"/>
      <c r="B208" s="31">
        <v>42331</v>
      </c>
      <c r="C208" s="13" t="s">
        <v>21</v>
      </c>
      <c r="D208" s="2" t="s">
        <v>32</v>
      </c>
      <c r="F208" s="1">
        <v>26.15</v>
      </c>
      <c r="G208" s="1">
        <v>1040.8000000000004</v>
      </c>
      <c r="H208" s="2"/>
      <c r="L208" s="13"/>
      <c r="M208" s="13"/>
      <c r="N208" s="13"/>
    </row>
    <row r="209" spans="1:14" s="1" customFormat="1" x14ac:dyDescent="0.3">
      <c r="A209" s="16"/>
      <c r="B209" s="31">
        <v>42331</v>
      </c>
      <c r="C209" s="13" t="s">
        <v>40</v>
      </c>
      <c r="D209" s="2" t="s">
        <v>32</v>
      </c>
      <c r="F209" s="1">
        <v>98.61</v>
      </c>
      <c r="G209" s="1">
        <v>942.1900000000004</v>
      </c>
      <c r="H209" s="2"/>
      <c r="L209" s="13"/>
      <c r="M209" s="13"/>
      <c r="N209" s="13"/>
    </row>
    <row r="210" spans="1:14" s="1" customFormat="1" x14ac:dyDescent="0.3">
      <c r="A210" s="16"/>
      <c r="B210" s="31">
        <v>42331</v>
      </c>
      <c r="C210" s="13" t="s">
        <v>113</v>
      </c>
      <c r="D210" s="2" t="s">
        <v>32</v>
      </c>
      <c r="F210" s="1">
        <v>16.899999999999999</v>
      </c>
      <c r="G210" s="1">
        <v>925.29000000000042</v>
      </c>
      <c r="H210" s="2"/>
      <c r="L210" s="13"/>
      <c r="M210" s="13"/>
      <c r="N210" s="13"/>
    </row>
    <row r="211" spans="1:14" s="1" customFormat="1" x14ac:dyDescent="0.3">
      <c r="A211" s="16"/>
      <c r="B211" s="31">
        <v>42332</v>
      </c>
      <c r="C211" s="13" t="s">
        <v>114</v>
      </c>
      <c r="D211" s="2" t="s">
        <v>32</v>
      </c>
      <c r="F211" s="1">
        <v>16.22</v>
      </c>
      <c r="G211" s="1">
        <v>909.07000000000039</v>
      </c>
      <c r="H211" s="2"/>
      <c r="L211" s="13"/>
      <c r="M211" s="13"/>
      <c r="N211" s="13"/>
    </row>
    <row r="212" spans="1:14" s="1" customFormat="1" x14ac:dyDescent="0.3">
      <c r="A212" s="16"/>
      <c r="B212" s="31">
        <v>42332</v>
      </c>
      <c r="C212" s="13" t="s">
        <v>79</v>
      </c>
      <c r="D212" s="2" t="s">
        <v>32</v>
      </c>
      <c r="F212" s="1">
        <v>8.9700000000000006</v>
      </c>
      <c r="G212" s="1">
        <v>900.10000000000036</v>
      </c>
      <c r="H212" s="2"/>
      <c r="L212" s="13"/>
      <c r="M212" s="13"/>
      <c r="N212" s="13"/>
    </row>
    <row r="213" spans="1:14" s="1" customFormat="1" x14ac:dyDescent="0.3">
      <c r="A213" s="16"/>
      <c r="B213" s="31">
        <v>42332</v>
      </c>
      <c r="C213" s="13" t="s">
        <v>93</v>
      </c>
      <c r="D213" s="2" t="s">
        <v>32</v>
      </c>
      <c r="F213" s="1">
        <v>34.14</v>
      </c>
      <c r="G213" s="1">
        <v>865.96000000000038</v>
      </c>
      <c r="H213" s="2"/>
      <c r="L213" s="13"/>
      <c r="M213" s="13"/>
      <c r="N213" s="13"/>
    </row>
    <row r="214" spans="1:14" s="1" customFormat="1" x14ac:dyDescent="0.3">
      <c r="A214" s="16"/>
      <c r="B214" s="31">
        <v>42332</v>
      </c>
      <c r="C214" s="13" t="s">
        <v>50</v>
      </c>
      <c r="D214" s="2" t="s">
        <v>32</v>
      </c>
      <c r="F214" s="1">
        <v>20.21</v>
      </c>
      <c r="G214" s="1">
        <v>845.75000000000034</v>
      </c>
      <c r="H214" s="2"/>
      <c r="L214" s="13"/>
      <c r="M214" s="13"/>
      <c r="N214" s="13"/>
    </row>
    <row r="215" spans="1:14" s="1" customFormat="1" x14ac:dyDescent="0.3">
      <c r="A215" s="16"/>
      <c r="B215" s="31">
        <v>42332</v>
      </c>
      <c r="C215" s="13" t="s">
        <v>37</v>
      </c>
      <c r="D215" s="2" t="s">
        <v>32</v>
      </c>
      <c r="F215" s="1">
        <v>32.83</v>
      </c>
      <c r="G215" s="1">
        <v>812.9200000000003</v>
      </c>
      <c r="H215" s="2"/>
      <c r="L215" s="13"/>
      <c r="M215" s="13"/>
      <c r="N215" s="13"/>
    </row>
    <row r="216" spans="1:14" s="1" customFormat="1" x14ac:dyDescent="0.3">
      <c r="A216" s="16"/>
      <c r="B216" s="31">
        <v>42333</v>
      </c>
      <c r="C216" s="13" t="s">
        <v>8</v>
      </c>
      <c r="D216" s="2" t="s">
        <v>32</v>
      </c>
      <c r="F216" s="1">
        <v>8.15</v>
      </c>
      <c r="G216" s="1">
        <v>804.77000000000032</v>
      </c>
      <c r="H216" s="2"/>
      <c r="L216" s="13"/>
      <c r="M216" s="13"/>
      <c r="N216" s="13"/>
    </row>
    <row r="217" spans="1:14" s="1" customFormat="1" x14ac:dyDescent="0.3">
      <c r="A217" s="16">
        <v>1122</v>
      </c>
      <c r="B217" s="31">
        <v>42333</v>
      </c>
      <c r="C217" s="13" t="s">
        <v>118</v>
      </c>
      <c r="D217" s="2" t="s">
        <v>32</v>
      </c>
      <c r="F217" s="1">
        <v>254</v>
      </c>
      <c r="G217" s="1">
        <v>550.77000000000032</v>
      </c>
      <c r="H217" s="2"/>
      <c r="L217" s="13"/>
      <c r="M217" s="13"/>
      <c r="N217" s="13"/>
    </row>
    <row r="218" spans="1:14" s="1" customFormat="1" x14ac:dyDescent="0.3">
      <c r="A218" s="16">
        <v>1123</v>
      </c>
      <c r="B218" s="31">
        <v>42333</v>
      </c>
      <c r="C218" s="13" t="s">
        <v>36</v>
      </c>
      <c r="D218" s="2" t="s">
        <v>32</v>
      </c>
      <c r="F218" s="1">
        <v>10</v>
      </c>
      <c r="G218" s="1">
        <v>540.77000000000032</v>
      </c>
      <c r="H218" s="2"/>
      <c r="L218" s="13"/>
      <c r="M218" s="13"/>
      <c r="N218" s="13"/>
    </row>
    <row r="219" spans="1:14" s="1" customFormat="1" x14ac:dyDescent="0.3">
      <c r="A219" s="16"/>
      <c r="B219" s="31">
        <v>42332</v>
      </c>
      <c r="C219" s="13" t="s">
        <v>120</v>
      </c>
      <c r="D219" s="2" t="s">
        <v>32</v>
      </c>
      <c r="F219" s="1">
        <v>80.63</v>
      </c>
      <c r="G219" s="1">
        <v>460.14000000000033</v>
      </c>
      <c r="H219" s="2"/>
      <c r="L219" s="13"/>
      <c r="M219" s="13"/>
      <c r="N219" s="13"/>
    </row>
    <row r="220" spans="1:14" s="1" customFormat="1" x14ac:dyDescent="0.3">
      <c r="A220" s="16"/>
      <c r="B220" s="31">
        <v>42334</v>
      </c>
      <c r="C220" s="13" t="s">
        <v>8</v>
      </c>
      <c r="D220" s="2" t="s">
        <v>32</v>
      </c>
      <c r="F220" s="1">
        <v>6.16</v>
      </c>
      <c r="G220" s="1">
        <v>453.9800000000003</v>
      </c>
      <c r="H220" s="2"/>
      <c r="L220" s="13"/>
      <c r="M220" s="13"/>
      <c r="N220" s="13"/>
    </row>
    <row r="221" spans="1:14" s="1" customFormat="1" x14ac:dyDescent="0.3">
      <c r="A221" s="16"/>
      <c r="B221" s="31">
        <v>42334</v>
      </c>
      <c r="C221" s="13" t="s">
        <v>50</v>
      </c>
      <c r="D221" s="2" t="s">
        <v>32</v>
      </c>
      <c r="F221" s="1">
        <v>3.68</v>
      </c>
      <c r="G221" s="1">
        <v>450.3000000000003</v>
      </c>
      <c r="H221" s="2"/>
      <c r="L221" s="13"/>
      <c r="M221" s="13"/>
      <c r="N221" s="13"/>
    </row>
    <row r="222" spans="1:14" s="1" customFormat="1" x14ac:dyDescent="0.3">
      <c r="A222" s="16"/>
      <c r="B222" s="31">
        <v>42335</v>
      </c>
      <c r="C222" s="13" t="s">
        <v>8</v>
      </c>
      <c r="D222" s="2" t="s">
        <v>32</v>
      </c>
      <c r="F222" s="1">
        <v>3.88</v>
      </c>
      <c r="G222" s="1">
        <v>446.4200000000003</v>
      </c>
      <c r="H222" s="2"/>
      <c r="L222" s="13"/>
      <c r="M222" s="13"/>
      <c r="N222" s="13"/>
    </row>
    <row r="223" spans="1:14" s="1" customFormat="1" x14ac:dyDescent="0.3">
      <c r="A223" s="16"/>
      <c r="B223" s="31">
        <v>42031</v>
      </c>
      <c r="C223" s="13" t="s">
        <v>87</v>
      </c>
      <c r="D223" s="2" t="s">
        <v>32</v>
      </c>
      <c r="F223" s="1">
        <v>88.1</v>
      </c>
      <c r="G223" s="1">
        <v>358.32000000000028</v>
      </c>
      <c r="H223" s="2"/>
      <c r="L223" s="13"/>
      <c r="M223" s="13"/>
      <c r="N223" s="13"/>
    </row>
    <row r="224" spans="1:14" s="1" customFormat="1" x14ac:dyDescent="0.3">
      <c r="A224" s="16"/>
      <c r="B224" s="31">
        <v>42029</v>
      </c>
      <c r="C224" s="13" t="s">
        <v>121</v>
      </c>
      <c r="D224" s="2" t="s">
        <v>32</v>
      </c>
      <c r="F224" s="1">
        <v>1.7</v>
      </c>
      <c r="G224" s="1">
        <v>356.62000000000029</v>
      </c>
      <c r="H224" s="2"/>
      <c r="L224" s="13"/>
      <c r="M224" s="13"/>
      <c r="N224" s="13"/>
    </row>
    <row r="225" spans="1:14" s="1" customFormat="1" x14ac:dyDescent="0.3">
      <c r="A225" s="16"/>
      <c r="B225" s="31">
        <v>42029</v>
      </c>
      <c r="C225" s="13" t="s">
        <v>122</v>
      </c>
      <c r="D225" s="2" t="s">
        <v>32</v>
      </c>
      <c r="F225" s="1">
        <v>7.97</v>
      </c>
      <c r="G225" s="1">
        <v>348.65000000000026</v>
      </c>
      <c r="H225" s="2"/>
      <c r="L225" s="13"/>
      <c r="M225" s="13"/>
      <c r="N225" s="13"/>
    </row>
    <row r="226" spans="1:14" s="1" customFormat="1" x14ac:dyDescent="0.3">
      <c r="A226" s="16"/>
      <c r="B226" s="31">
        <v>42333</v>
      </c>
      <c r="C226" s="13" t="s">
        <v>72</v>
      </c>
      <c r="D226" s="2" t="s">
        <v>32</v>
      </c>
      <c r="F226" s="1">
        <v>14.33</v>
      </c>
      <c r="G226" s="1">
        <v>334.32000000000028</v>
      </c>
      <c r="H226" s="2"/>
      <c r="L226" s="13"/>
      <c r="M226" s="13"/>
      <c r="N226" s="13"/>
    </row>
    <row r="227" spans="1:14" s="1" customFormat="1" x14ac:dyDescent="0.3">
      <c r="A227" s="16"/>
      <c r="B227" s="31">
        <v>42333</v>
      </c>
      <c r="C227" s="13" t="s">
        <v>72</v>
      </c>
      <c r="D227" s="2" t="s">
        <v>32</v>
      </c>
      <c r="F227" s="1">
        <v>22.88</v>
      </c>
      <c r="G227" s="1">
        <v>311.44000000000028</v>
      </c>
      <c r="H227" s="2"/>
      <c r="L227" s="13"/>
      <c r="M227" s="13"/>
      <c r="N227" s="13"/>
    </row>
    <row r="228" spans="1:14" s="1" customFormat="1" x14ac:dyDescent="0.3">
      <c r="A228" s="16"/>
      <c r="B228" s="31">
        <v>42332</v>
      </c>
      <c r="C228" s="13" t="s">
        <v>40</v>
      </c>
      <c r="D228" s="2" t="s">
        <v>32</v>
      </c>
      <c r="F228" s="1">
        <v>29.97</v>
      </c>
      <c r="G228" s="1">
        <v>281.47000000000025</v>
      </c>
      <c r="H228" s="2"/>
      <c r="L228" s="13"/>
      <c r="M228" s="13"/>
      <c r="N228" s="13"/>
    </row>
    <row r="229" spans="1:14" s="1" customFormat="1" x14ac:dyDescent="0.3">
      <c r="A229" s="16"/>
      <c r="B229" s="31">
        <v>42335</v>
      </c>
      <c r="C229" s="13" t="s">
        <v>21</v>
      </c>
      <c r="D229" s="2" t="s">
        <v>32</v>
      </c>
      <c r="F229" s="1">
        <v>40.6</v>
      </c>
      <c r="G229" s="1">
        <v>240.87000000000026</v>
      </c>
      <c r="H229" s="2"/>
      <c r="L229" s="13"/>
      <c r="M229" s="13"/>
      <c r="N229" s="13"/>
    </row>
    <row r="230" spans="1:14" s="1" customFormat="1" x14ac:dyDescent="0.3">
      <c r="A230" s="16"/>
      <c r="B230" s="31">
        <v>42335</v>
      </c>
      <c r="C230" s="13" t="s">
        <v>40</v>
      </c>
      <c r="D230" s="2" t="s">
        <v>32</v>
      </c>
      <c r="F230" s="1">
        <v>32.83</v>
      </c>
      <c r="G230" s="1">
        <v>208.04000000000025</v>
      </c>
      <c r="H230" s="2"/>
      <c r="L230" s="13"/>
      <c r="M230" s="13"/>
      <c r="N230" s="13"/>
    </row>
    <row r="231" spans="1:14" s="1" customFormat="1" x14ac:dyDescent="0.3">
      <c r="A231" s="16"/>
      <c r="B231" s="31">
        <v>42335</v>
      </c>
      <c r="C231" s="13" t="s">
        <v>40</v>
      </c>
      <c r="D231" s="2" t="s">
        <v>32</v>
      </c>
      <c r="F231" s="1">
        <v>12.97</v>
      </c>
      <c r="G231" s="1">
        <v>195.07000000000025</v>
      </c>
      <c r="H231" s="2"/>
      <c r="L231" s="13"/>
      <c r="M231" s="13"/>
      <c r="N231" s="13"/>
    </row>
    <row r="232" spans="1:14" s="1" customFormat="1" x14ac:dyDescent="0.3">
      <c r="A232" s="16"/>
      <c r="B232" s="31">
        <v>42336</v>
      </c>
      <c r="C232" s="13" t="s">
        <v>8</v>
      </c>
      <c r="D232" s="2" t="s">
        <v>32</v>
      </c>
      <c r="F232" s="1">
        <v>10</v>
      </c>
      <c r="G232" s="1">
        <v>185.07000000000025</v>
      </c>
      <c r="H232" s="2"/>
      <c r="L232" s="13"/>
      <c r="M232" s="13"/>
      <c r="N232" s="13"/>
    </row>
    <row r="233" spans="1:14" s="1" customFormat="1" x14ac:dyDescent="0.3">
      <c r="A233" s="16"/>
      <c r="B233" s="31">
        <v>42336</v>
      </c>
      <c r="C233" s="13" t="s">
        <v>49</v>
      </c>
      <c r="D233" s="2" t="s">
        <v>32</v>
      </c>
      <c r="F233" s="1">
        <v>3.59</v>
      </c>
      <c r="G233" s="1">
        <v>181.48000000000025</v>
      </c>
      <c r="H233" s="2"/>
      <c r="L233" s="13"/>
      <c r="M233" s="13"/>
      <c r="N233" s="13"/>
    </row>
    <row r="234" spans="1:14" s="1" customFormat="1" x14ac:dyDescent="0.3">
      <c r="A234" s="16"/>
      <c r="B234" s="31">
        <v>42337</v>
      </c>
      <c r="C234" s="13" t="s">
        <v>77</v>
      </c>
      <c r="D234" s="2" t="s">
        <v>32</v>
      </c>
      <c r="F234" s="1">
        <v>21.36</v>
      </c>
      <c r="G234" s="1">
        <v>160.12000000000023</v>
      </c>
      <c r="H234" s="2"/>
      <c r="L234" s="13"/>
      <c r="M234" s="13"/>
      <c r="N234" s="13"/>
    </row>
    <row r="235" spans="1:14" s="1" customFormat="1" x14ac:dyDescent="0.3">
      <c r="A235" s="16"/>
      <c r="B235" s="31">
        <v>42337</v>
      </c>
      <c r="C235" s="13" t="s">
        <v>124</v>
      </c>
      <c r="D235" s="2" t="s">
        <v>32</v>
      </c>
      <c r="F235" s="1">
        <v>42.51</v>
      </c>
      <c r="G235" s="1">
        <v>117.61000000000024</v>
      </c>
      <c r="H235" s="2"/>
      <c r="L235" s="13"/>
      <c r="M235" s="13"/>
      <c r="N235" s="13"/>
    </row>
    <row r="236" spans="1:14" s="1" customFormat="1" x14ac:dyDescent="0.3">
      <c r="A236" s="16"/>
      <c r="B236" s="31">
        <v>42337</v>
      </c>
      <c r="C236" s="13" t="s">
        <v>8</v>
      </c>
      <c r="D236" s="2" t="s">
        <v>32</v>
      </c>
      <c r="F236" s="1">
        <v>8.2799999999999994</v>
      </c>
      <c r="G236" s="1">
        <v>109.33000000000024</v>
      </c>
      <c r="H236" s="2"/>
      <c r="L236" s="13"/>
      <c r="M236" s="13"/>
      <c r="N236" s="13"/>
    </row>
    <row r="237" spans="1:14" s="1" customFormat="1" x14ac:dyDescent="0.3">
      <c r="A237" s="16"/>
      <c r="B237" s="31">
        <v>42337</v>
      </c>
      <c r="C237" s="13" t="s">
        <v>93</v>
      </c>
      <c r="D237" s="2" t="s">
        <v>32</v>
      </c>
      <c r="F237" s="1">
        <v>207.98</v>
      </c>
      <c r="G237" s="1">
        <v>-98.64999999999975</v>
      </c>
      <c r="H237" s="2"/>
      <c r="L237" s="13"/>
      <c r="M237" s="13"/>
      <c r="N237" s="13"/>
    </row>
    <row r="238" spans="1:14" s="1" customFormat="1" x14ac:dyDescent="0.3">
      <c r="A238" s="16"/>
      <c r="B238" s="31">
        <v>42338</v>
      </c>
      <c r="C238" s="13" t="s">
        <v>112</v>
      </c>
      <c r="D238" s="2" t="s">
        <v>32</v>
      </c>
      <c r="F238" s="1">
        <v>26.74</v>
      </c>
      <c r="G238" s="1">
        <v>-125.38999999999974</v>
      </c>
      <c r="H238" s="2"/>
      <c r="L238" s="13"/>
      <c r="M238" s="13"/>
      <c r="N238" s="13"/>
    </row>
    <row r="239" spans="1:14" s="1" customFormat="1" x14ac:dyDescent="0.3">
      <c r="A239" s="16"/>
      <c r="B239" s="31">
        <v>42338</v>
      </c>
      <c r="C239" s="13" t="s">
        <v>125</v>
      </c>
      <c r="D239" s="2" t="s">
        <v>32</v>
      </c>
      <c r="F239" s="1">
        <v>19.100000000000001</v>
      </c>
      <c r="G239" s="1">
        <v>-144.48999999999975</v>
      </c>
      <c r="H239" s="2"/>
      <c r="L239" s="13"/>
      <c r="M239" s="13"/>
      <c r="N239" s="13"/>
    </row>
    <row r="240" spans="1:14" s="1" customFormat="1" x14ac:dyDescent="0.3">
      <c r="A240" s="16"/>
      <c r="B240" s="31">
        <v>42338</v>
      </c>
      <c r="C240" s="13" t="s">
        <v>93</v>
      </c>
      <c r="D240" s="2" t="s">
        <v>32</v>
      </c>
      <c r="F240" s="1">
        <v>87.39</v>
      </c>
      <c r="G240" s="1">
        <v>-231.87999999999977</v>
      </c>
      <c r="H240" s="2"/>
      <c r="L240" s="13"/>
      <c r="M240" s="13"/>
      <c r="N240" s="13"/>
    </row>
    <row r="241" spans="1:14" s="1" customFormat="1" x14ac:dyDescent="0.3">
      <c r="A241" s="16"/>
      <c r="B241" s="31">
        <v>42338</v>
      </c>
      <c r="C241" s="1" t="s">
        <v>29</v>
      </c>
      <c r="D241" s="2" t="s">
        <v>32</v>
      </c>
      <c r="E241" s="1">
        <v>20</v>
      </c>
      <c r="G241" s="1">
        <v>-211.87999999999977</v>
      </c>
      <c r="H241" s="2"/>
      <c r="L241" s="13"/>
      <c r="M241" s="13"/>
      <c r="N241" s="13"/>
    </row>
    <row r="242" spans="1:14" s="1" customFormat="1" x14ac:dyDescent="0.3">
      <c r="A242" s="16"/>
      <c r="B242" s="31">
        <v>42339</v>
      </c>
      <c r="C242" s="13" t="s">
        <v>81</v>
      </c>
      <c r="D242" s="2" t="s">
        <v>32</v>
      </c>
      <c r="F242" s="1">
        <v>18.61</v>
      </c>
      <c r="G242" s="1">
        <v>-230.48999999999978</v>
      </c>
      <c r="H242" s="2"/>
      <c r="L242" s="13"/>
      <c r="M242" s="13"/>
      <c r="N242" s="13"/>
    </row>
    <row r="243" spans="1:14" s="1" customFormat="1" x14ac:dyDescent="0.3">
      <c r="A243" s="16"/>
      <c r="B243" s="31">
        <v>42338</v>
      </c>
      <c r="C243" s="13" t="s">
        <v>92</v>
      </c>
      <c r="D243" s="2" t="s">
        <v>32</v>
      </c>
      <c r="F243" s="1">
        <v>49.1</v>
      </c>
      <c r="G243" s="1">
        <v>-279.5899999999998</v>
      </c>
      <c r="H243" s="2"/>
      <c r="L243" s="13"/>
      <c r="M243" s="13"/>
      <c r="N243" s="13"/>
    </row>
    <row r="244" spans="1:14" s="1" customFormat="1" x14ac:dyDescent="0.3">
      <c r="A244" s="16"/>
      <c r="B244" s="31">
        <v>42338</v>
      </c>
      <c r="C244" s="13" t="s">
        <v>8</v>
      </c>
      <c r="D244" s="2" t="s">
        <v>32</v>
      </c>
      <c r="F244" s="1">
        <v>2.61</v>
      </c>
      <c r="G244" s="1">
        <v>-282.19999999999982</v>
      </c>
      <c r="H244" s="2"/>
      <c r="L244" s="13"/>
      <c r="M244" s="13"/>
      <c r="N244" s="13"/>
    </row>
    <row r="245" spans="1:14" s="1" customFormat="1" x14ac:dyDescent="0.3">
      <c r="A245" s="16"/>
      <c r="B245" s="31">
        <v>42339</v>
      </c>
      <c r="C245" s="13" t="s">
        <v>126</v>
      </c>
      <c r="D245" s="2" t="s">
        <v>32</v>
      </c>
      <c r="F245" s="1">
        <v>19.95</v>
      </c>
      <c r="G245" s="1">
        <v>-302.14999999999981</v>
      </c>
      <c r="H245" s="2"/>
      <c r="L245" s="13"/>
      <c r="M245" s="13"/>
      <c r="N245" s="13"/>
    </row>
    <row r="246" spans="1:14" s="1" customFormat="1" x14ac:dyDescent="0.3">
      <c r="A246" s="16"/>
      <c r="B246" s="31">
        <v>42334</v>
      </c>
      <c r="C246" s="13" t="s">
        <v>26</v>
      </c>
      <c r="D246" s="2" t="s">
        <v>32</v>
      </c>
      <c r="F246" s="1">
        <v>79</v>
      </c>
      <c r="G246" s="1">
        <v>-381.14999999999981</v>
      </c>
      <c r="H246" s="2"/>
      <c r="L246" s="13"/>
      <c r="M246" s="13"/>
      <c r="N246" s="13"/>
    </row>
    <row r="247" spans="1:14" s="1" customFormat="1" x14ac:dyDescent="0.3">
      <c r="A247" s="16"/>
      <c r="B247" s="31">
        <v>42338</v>
      </c>
      <c r="C247" s="13" t="s">
        <v>92</v>
      </c>
      <c r="D247" s="2" t="s">
        <v>32</v>
      </c>
      <c r="F247" s="1">
        <v>13.38</v>
      </c>
      <c r="G247" s="1">
        <v>-394.5299999999998</v>
      </c>
      <c r="H247" s="2"/>
      <c r="L247" s="13"/>
      <c r="M247" s="13"/>
      <c r="N247" s="13"/>
    </row>
    <row r="248" spans="1:14" s="1" customFormat="1" x14ac:dyDescent="0.3">
      <c r="A248" s="16"/>
      <c r="B248" s="31">
        <v>42338</v>
      </c>
      <c r="C248" s="13" t="s">
        <v>92</v>
      </c>
      <c r="D248" s="2" t="s">
        <v>32</v>
      </c>
      <c r="F248" s="1">
        <v>14.99</v>
      </c>
      <c r="G248" s="1">
        <v>-409.51999999999981</v>
      </c>
      <c r="H248" s="2"/>
      <c r="L248" s="13"/>
      <c r="M248" s="13"/>
      <c r="N248" s="13"/>
    </row>
    <row r="249" spans="1:14" s="1" customFormat="1" x14ac:dyDescent="0.3">
      <c r="A249" s="16"/>
      <c r="B249" s="31">
        <v>42340</v>
      </c>
      <c r="C249" s="13" t="s">
        <v>127</v>
      </c>
      <c r="D249" s="2" t="s">
        <v>32</v>
      </c>
      <c r="F249" s="1">
        <v>70</v>
      </c>
      <c r="G249" s="1">
        <v>-479.51999999999981</v>
      </c>
      <c r="H249" s="2"/>
      <c r="L249" s="13"/>
      <c r="M249" s="13"/>
      <c r="N249" s="13"/>
    </row>
    <row r="250" spans="1:14" s="1" customFormat="1" x14ac:dyDescent="0.3">
      <c r="A250" s="16"/>
      <c r="B250" s="31">
        <v>42340</v>
      </c>
      <c r="C250" s="13" t="s">
        <v>122</v>
      </c>
      <c r="D250" s="2" t="s">
        <v>32</v>
      </c>
      <c r="F250" s="1">
        <v>3.97</v>
      </c>
      <c r="G250" s="1">
        <v>-483.48999999999984</v>
      </c>
      <c r="H250" s="2"/>
      <c r="L250" s="13"/>
      <c r="M250" s="13"/>
      <c r="N250" s="13"/>
    </row>
    <row r="251" spans="1:14" s="1" customFormat="1" x14ac:dyDescent="0.3">
      <c r="A251" s="16"/>
      <c r="B251" s="31">
        <v>42340</v>
      </c>
      <c r="C251" s="13" t="s">
        <v>8</v>
      </c>
      <c r="D251" s="2" t="s">
        <v>32</v>
      </c>
      <c r="F251" s="1">
        <v>3.86</v>
      </c>
      <c r="G251" s="1">
        <v>-487.34999999999985</v>
      </c>
      <c r="H251" s="2"/>
      <c r="L251" s="13"/>
      <c r="M251" s="13"/>
      <c r="N251" s="13"/>
    </row>
    <row r="252" spans="1:14" s="1" customFormat="1" x14ac:dyDescent="0.3">
      <c r="A252" s="16"/>
      <c r="B252" s="31">
        <v>42340</v>
      </c>
      <c r="C252" s="13" t="s">
        <v>128</v>
      </c>
      <c r="D252" s="2" t="s">
        <v>32</v>
      </c>
      <c r="F252" s="1">
        <v>22.98</v>
      </c>
      <c r="G252" s="1">
        <v>-510.32999999999987</v>
      </c>
      <c r="H252" s="2"/>
      <c r="L252" s="13"/>
      <c r="M252" s="13"/>
      <c r="N252" s="13"/>
    </row>
    <row r="253" spans="1:14" s="1" customFormat="1" x14ac:dyDescent="0.3">
      <c r="A253" s="16"/>
      <c r="B253" s="31">
        <v>42341</v>
      </c>
      <c r="C253" s="13" t="s">
        <v>129</v>
      </c>
      <c r="D253" s="2" t="s">
        <v>32</v>
      </c>
      <c r="F253" s="1">
        <v>40</v>
      </c>
      <c r="G253" s="1">
        <v>-550.32999999999993</v>
      </c>
      <c r="H253" s="2"/>
      <c r="L253" s="13"/>
      <c r="M253" s="13"/>
      <c r="N253" s="13"/>
    </row>
    <row r="254" spans="1:14" s="1" customFormat="1" x14ac:dyDescent="0.3">
      <c r="A254" s="16"/>
      <c r="B254" s="31">
        <v>42341</v>
      </c>
      <c r="C254" s="13" t="s">
        <v>83</v>
      </c>
      <c r="D254" s="2" t="s">
        <v>32</v>
      </c>
      <c r="F254" s="1">
        <v>100</v>
      </c>
      <c r="G254" s="1">
        <v>-650.32999999999993</v>
      </c>
      <c r="H254" s="2"/>
      <c r="L254" s="13"/>
      <c r="M254" s="13"/>
      <c r="N254" s="13"/>
    </row>
    <row r="255" spans="1:14" s="1" customFormat="1" x14ac:dyDescent="0.3">
      <c r="A255" s="16"/>
      <c r="B255" s="31">
        <v>42341</v>
      </c>
      <c r="C255" s="13" t="s">
        <v>31</v>
      </c>
      <c r="D255" s="2" t="s">
        <v>32</v>
      </c>
      <c r="E255" s="1">
        <v>1850.95</v>
      </c>
      <c r="G255" s="1">
        <v>1200.6200000000001</v>
      </c>
      <c r="H255" s="2"/>
      <c r="L255" s="13"/>
      <c r="M255" s="13"/>
      <c r="N255" s="13"/>
    </row>
    <row r="256" spans="1:14" s="1" customFormat="1" x14ac:dyDescent="0.3">
      <c r="A256" s="16"/>
      <c r="B256" s="31">
        <v>42341</v>
      </c>
      <c r="C256" s="13" t="s">
        <v>8</v>
      </c>
      <c r="D256" s="2" t="s">
        <v>32</v>
      </c>
      <c r="F256" s="1">
        <v>6.26</v>
      </c>
      <c r="G256" s="1">
        <v>1194.3600000000001</v>
      </c>
      <c r="H256" s="2"/>
      <c r="L256" s="13"/>
      <c r="M256" s="13"/>
      <c r="N256" s="13"/>
    </row>
    <row r="257" spans="1:14" s="1" customFormat="1" x14ac:dyDescent="0.3">
      <c r="A257" s="16"/>
      <c r="B257" s="31">
        <v>42342</v>
      </c>
      <c r="C257" s="13" t="s">
        <v>49</v>
      </c>
      <c r="D257" s="2" t="s">
        <v>32</v>
      </c>
      <c r="F257" s="1">
        <v>13.49</v>
      </c>
      <c r="G257" s="1">
        <v>1180.8700000000001</v>
      </c>
      <c r="H257" s="2"/>
      <c r="L257" s="13"/>
      <c r="M257" s="13"/>
      <c r="N257" s="13"/>
    </row>
    <row r="258" spans="1:14" s="1" customFormat="1" x14ac:dyDescent="0.3">
      <c r="A258" s="16"/>
      <c r="B258" s="31">
        <v>42342</v>
      </c>
      <c r="C258" s="13" t="s">
        <v>93</v>
      </c>
      <c r="D258" s="2" t="s">
        <v>32</v>
      </c>
      <c r="F258" s="1">
        <v>50.39</v>
      </c>
      <c r="G258" s="1">
        <v>1130.48</v>
      </c>
      <c r="H258" s="2"/>
      <c r="L258" s="13"/>
      <c r="M258" s="13"/>
      <c r="N258" s="13"/>
    </row>
    <row r="259" spans="1:14" s="1" customFormat="1" x14ac:dyDescent="0.3">
      <c r="A259" s="16"/>
      <c r="B259" s="31">
        <v>42342</v>
      </c>
      <c r="C259" s="13" t="s">
        <v>8</v>
      </c>
      <c r="D259" s="2" t="s">
        <v>32</v>
      </c>
      <c r="F259" s="1">
        <v>3.88</v>
      </c>
      <c r="G259" s="1">
        <v>1126.5999999999999</v>
      </c>
      <c r="H259" s="2"/>
      <c r="L259" s="13"/>
      <c r="M259" s="13"/>
      <c r="N259" s="13"/>
    </row>
    <row r="260" spans="1:14" s="1" customFormat="1" x14ac:dyDescent="0.3">
      <c r="A260" s="16"/>
      <c r="B260" s="31">
        <v>42343</v>
      </c>
      <c r="C260" s="13" t="s">
        <v>8</v>
      </c>
      <c r="D260" s="2" t="s">
        <v>32</v>
      </c>
      <c r="F260" s="1">
        <v>4.46</v>
      </c>
      <c r="G260" s="1">
        <v>1122.1399999999999</v>
      </c>
      <c r="H260" s="2"/>
      <c r="L260" s="13"/>
      <c r="M260" s="13"/>
      <c r="N260" s="13"/>
    </row>
    <row r="261" spans="1:14" s="1" customFormat="1" x14ac:dyDescent="0.3">
      <c r="A261" s="16"/>
      <c r="B261" s="31">
        <v>42343</v>
      </c>
      <c r="C261" s="13" t="s">
        <v>8</v>
      </c>
      <c r="D261" s="2" t="s">
        <v>32</v>
      </c>
      <c r="F261" s="1">
        <v>3.13</v>
      </c>
      <c r="G261" s="1">
        <v>1119.0099999999998</v>
      </c>
      <c r="H261" s="2"/>
      <c r="L261" s="13"/>
      <c r="M261" s="13"/>
      <c r="N261" s="13"/>
    </row>
    <row r="262" spans="1:14" s="1" customFormat="1" x14ac:dyDescent="0.3">
      <c r="A262" s="16"/>
      <c r="B262" s="31">
        <v>42343</v>
      </c>
      <c r="C262" s="13" t="s">
        <v>131</v>
      </c>
      <c r="D262" s="2" t="s">
        <v>32</v>
      </c>
      <c r="F262" s="1">
        <v>13.78</v>
      </c>
      <c r="G262" s="1">
        <v>1105.2299999999998</v>
      </c>
      <c r="H262" s="2"/>
      <c r="L262" s="13"/>
      <c r="M262" s="13"/>
      <c r="N262" s="13"/>
    </row>
    <row r="263" spans="1:14" s="1" customFormat="1" x14ac:dyDescent="0.3">
      <c r="A263" s="16"/>
      <c r="B263" s="31">
        <v>42343</v>
      </c>
      <c r="C263" s="13" t="s">
        <v>93</v>
      </c>
      <c r="D263" s="2" t="s">
        <v>32</v>
      </c>
      <c r="F263" s="1">
        <v>265.56</v>
      </c>
      <c r="G263" s="1">
        <v>839.66999999999985</v>
      </c>
      <c r="H263" s="2"/>
      <c r="L263" s="13"/>
      <c r="M263" s="13"/>
      <c r="N263" s="13"/>
    </row>
    <row r="264" spans="1:14" s="1" customFormat="1" x14ac:dyDescent="0.3">
      <c r="A264" s="16"/>
      <c r="B264" s="31">
        <v>42343</v>
      </c>
      <c r="C264" s="13" t="s">
        <v>100</v>
      </c>
      <c r="D264" s="2" t="s">
        <v>32</v>
      </c>
      <c r="F264" s="1">
        <v>37.58</v>
      </c>
      <c r="G264" s="1">
        <v>802.0899999999998</v>
      </c>
      <c r="H264" s="2"/>
      <c r="L264" s="13"/>
      <c r="M264" s="13"/>
      <c r="N264" s="13"/>
    </row>
    <row r="265" spans="1:14" s="1" customFormat="1" x14ac:dyDescent="0.3">
      <c r="A265" s="16"/>
      <c r="B265" s="31">
        <v>42343</v>
      </c>
      <c r="C265" s="13" t="s">
        <v>16</v>
      </c>
      <c r="D265" s="2" t="s">
        <v>32</v>
      </c>
      <c r="F265" s="1">
        <v>60.96</v>
      </c>
      <c r="G265" s="1">
        <v>741.12999999999977</v>
      </c>
      <c r="H265" s="2"/>
      <c r="L265" s="13"/>
      <c r="M265" s="13"/>
      <c r="N265" s="13"/>
    </row>
    <row r="266" spans="1:14" s="1" customFormat="1" x14ac:dyDescent="0.3">
      <c r="A266" s="16"/>
      <c r="B266" s="31">
        <v>42343</v>
      </c>
      <c r="C266" s="13" t="s">
        <v>92</v>
      </c>
      <c r="D266" s="2" t="s">
        <v>32</v>
      </c>
      <c r="F266" s="1">
        <v>109.33</v>
      </c>
      <c r="G266" s="1">
        <v>631.79999999999973</v>
      </c>
      <c r="H266" s="2"/>
      <c r="L266" s="13"/>
      <c r="M266" s="13"/>
      <c r="N266" s="13"/>
    </row>
    <row r="267" spans="1:14" s="1" customFormat="1" x14ac:dyDescent="0.3">
      <c r="A267" s="16"/>
      <c r="B267" s="31">
        <v>42343</v>
      </c>
      <c r="C267" s="13" t="s">
        <v>132</v>
      </c>
      <c r="D267" s="2" t="s">
        <v>32</v>
      </c>
      <c r="F267" s="1">
        <v>38.450000000000003</v>
      </c>
      <c r="G267" s="1">
        <v>593.34999999999968</v>
      </c>
      <c r="H267" s="2"/>
      <c r="L267" s="13"/>
      <c r="M267" s="13"/>
      <c r="N267" s="13"/>
    </row>
    <row r="268" spans="1:14" s="1" customFormat="1" x14ac:dyDescent="0.3">
      <c r="A268" s="16"/>
      <c r="B268" s="31">
        <v>42343</v>
      </c>
      <c r="C268" s="13" t="s">
        <v>133</v>
      </c>
      <c r="D268" s="2" t="s">
        <v>32</v>
      </c>
      <c r="F268" s="1">
        <v>68.23</v>
      </c>
      <c r="G268" s="1">
        <v>525.11999999999966</v>
      </c>
      <c r="H268" s="2"/>
      <c r="L268" s="13"/>
      <c r="M268" s="13"/>
      <c r="N268" s="13"/>
    </row>
    <row r="269" spans="1:14" s="1" customFormat="1" x14ac:dyDescent="0.3">
      <c r="A269" s="16"/>
      <c r="B269" s="31">
        <v>42343</v>
      </c>
      <c r="C269" s="13" t="s">
        <v>40</v>
      </c>
      <c r="D269" s="2" t="s">
        <v>32</v>
      </c>
      <c r="F269" s="1">
        <v>49.93</v>
      </c>
      <c r="G269" s="1">
        <v>475.18999999999966</v>
      </c>
      <c r="H269" s="2"/>
      <c r="L269" s="13"/>
      <c r="M269" s="13"/>
      <c r="N269" s="13"/>
    </row>
    <row r="270" spans="1:14" s="1" customFormat="1" x14ac:dyDescent="0.3">
      <c r="A270" s="16"/>
      <c r="B270" s="31">
        <v>42343</v>
      </c>
      <c r="C270" s="13" t="s">
        <v>7</v>
      </c>
      <c r="D270" s="2" t="s">
        <v>32</v>
      </c>
      <c r="F270" s="1">
        <v>14.12</v>
      </c>
      <c r="G270" s="1">
        <v>461.06999999999965</v>
      </c>
      <c r="H270" s="2"/>
      <c r="L270" s="13"/>
      <c r="M270" s="13"/>
      <c r="N270" s="13"/>
    </row>
    <row r="271" spans="1:14" s="1" customFormat="1" x14ac:dyDescent="0.3">
      <c r="A271" s="16"/>
      <c r="B271" s="31">
        <v>42343</v>
      </c>
      <c r="C271" s="13" t="s">
        <v>134</v>
      </c>
      <c r="D271" s="2" t="s">
        <v>32</v>
      </c>
      <c r="F271" s="1">
        <v>28.86</v>
      </c>
      <c r="G271" s="1">
        <v>432.20999999999964</v>
      </c>
      <c r="H271" s="2"/>
      <c r="L271" s="13"/>
      <c r="M271" s="13"/>
      <c r="N271" s="13"/>
    </row>
    <row r="272" spans="1:14" s="1" customFormat="1" x14ac:dyDescent="0.3">
      <c r="A272" s="16"/>
      <c r="B272" s="31">
        <v>42343</v>
      </c>
      <c r="C272" s="13" t="s">
        <v>92</v>
      </c>
      <c r="D272" s="2" t="s">
        <v>32</v>
      </c>
      <c r="F272" s="1">
        <v>99.95</v>
      </c>
      <c r="G272" s="1">
        <v>332.25999999999965</v>
      </c>
      <c r="H272" s="2"/>
      <c r="L272" s="13"/>
      <c r="M272" s="13"/>
      <c r="N272" s="13"/>
    </row>
    <row r="273" spans="1:14" s="1" customFormat="1" x14ac:dyDescent="0.3">
      <c r="A273" s="16"/>
      <c r="B273" s="31">
        <v>42343</v>
      </c>
      <c r="C273" s="13" t="s">
        <v>93</v>
      </c>
      <c r="D273" s="2" t="s">
        <v>32</v>
      </c>
      <c r="F273" s="1">
        <v>56.7</v>
      </c>
      <c r="G273" s="1">
        <v>275.55999999999966</v>
      </c>
      <c r="H273" s="2"/>
      <c r="L273" s="13"/>
      <c r="M273" s="13"/>
      <c r="N273" s="13"/>
    </row>
    <row r="274" spans="1:14" s="1" customFormat="1" x14ac:dyDescent="0.3">
      <c r="A274" s="16"/>
      <c r="B274" s="31">
        <v>42344</v>
      </c>
      <c r="C274" s="13" t="s">
        <v>135</v>
      </c>
      <c r="D274" s="2" t="s">
        <v>32</v>
      </c>
      <c r="F274" s="1">
        <v>18.97</v>
      </c>
      <c r="G274" s="1">
        <v>256.58999999999969</v>
      </c>
      <c r="H274" s="2"/>
      <c r="L274" s="13"/>
      <c r="M274" s="13"/>
      <c r="N274" s="13"/>
    </row>
    <row r="275" spans="1:14" s="1" customFormat="1" x14ac:dyDescent="0.3">
      <c r="A275" s="16"/>
      <c r="B275" s="31">
        <v>42344</v>
      </c>
      <c r="C275" s="13" t="s">
        <v>106</v>
      </c>
      <c r="D275" s="2" t="s">
        <v>32</v>
      </c>
      <c r="F275" s="1">
        <v>17.96</v>
      </c>
      <c r="G275" s="1">
        <v>238.62999999999968</v>
      </c>
      <c r="H275" s="2"/>
      <c r="L275" s="13"/>
      <c r="M275" s="13"/>
      <c r="N275" s="13"/>
    </row>
    <row r="276" spans="1:14" s="1" customFormat="1" x14ac:dyDescent="0.3">
      <c r="A276" s="16"/>
      <c r="B276" s="31">
        <v>42344</v>
      </c>
      <c r="C276" s="13" t="s">
        <v>50</v>
      </c>
      <c r="D276" s="2" t="s">
        <v>32</v>
      </c>
      <c r="F276" s="1">
        <v>20.54</v>
      </c>
      <c r="G276" s="1">
        <v>218.08999999999969</v>
      </c>
      <c r="H276" s="2"/>
      <c r="L276" s="13"/>
      <c r="M276" s="13"/>
      <c r="N276" s="13"/>
    </row>
    <row r="277" spans="1:14" s="1" customFormat="1" x14ac:dyDescent="0.3">
      <c r="A277" s="16"/>
      <c r="B277" s="31">
        <v>42344</v>
      </c>
      <c r="C277" s="13" t="s">
        <v>8</v>
      </c>
      <c r="D277" s="2" t="s">
        <v>32</v>
      </c>
      <c r="F277" s="1">
        <v>4.76</v>
      </c>
      <c r="G277" s="1">
        <v>213.3299999999997</v>
      </c>
      <c r="H277" s="2"/>
      <c r="L277" s="13"/>
      <c r="M277" s="13"/>
      <c r="N277" s="13"/>
    </row>
    <row r="278" spans="1:14" s="1" customFormat="1" x14ac:dyDescent="0.3">
      <c r="A278" s="16"/>
      <c r="B278" s="31">
        <v>42344</v>
      </c>
      <c r="C278" s="13" t="s">
        <v>136</v>
      </c>
      <c r="D278" s="2" t="s">
        <v>32</v>
      </c>
      <c r="F278" s="1">
        <v>15.96</v>
      </c>
      <c r="G278" s="1">
        <v>197.36999999999969</v>
      </c>
      <c r="H278" s="2"/>
      <c r="L278" s="13"/>
      <c r="M278" s="13"/>
      <c r="N278" s="13"/>
    </row>
    <row r="279" spans="1:14" s="1" customFormat="1" x14ac:dyDescent="0.3">
      <c r="A279" s="16" t="s">
        <v>115</v>
      </c>
      <c r="B279" s="31">
        <v>42345</v>
      </c>
      <c r="C279" s="13" t="s">
        <v>83</v>
      </c>
      <c r="D279" s="2" t="s">
        <v>32</v>
      </c>
      <c r="F279" s="1">
        <v>61.75</v>
      </c>
      <c r="G279" s="1">
        <v>135.61999999999969</v>
      </c>
      <c r="H279" s="2"/>
      <c r="L279" s="13"/>
      <c r="M279" s="13"/>
      <c r="N279" s="13"/>
    </row>
    <row r="280" spans="1:14" s="1" customFormat="1" x14ac:dyDescent="0.3">
      <c r="A280" s="16" t="s">
        <v>115</v>
      </c>
      <c r="B280" s="31">
        <v>42345</v>
      </c>
      <c r="C280" s="13" t="s">
        <v>112</v>
      </c>
      <c r="D280" s="2" t="s">
        <v>32</v>
      </c>
      <c r="F280" s="1">
        <v>133.83000000000001</v>
      </c>
      <c r="G280" s="1">
        <v>1.7899999999996794</v>
      </c>
      <c r="H280" s="2"/>
      <c r="L280" s="13"/>
      <c r="M280" s="13"/>
      <c r="N280" s="13"/>
    </row>
    <row r="281" spans="1:14" s="1" customFormat="1" x14ac:dyDescent="0.3">
      <c r="A281" s="16"/>
      <c r="B281" s="31">
        <v>42345</v>
      </c>
      <c r="C281" s="13" t="s">
        <v>112</v>
      </c>
      <c r="D281" s="2" t="s">
        <v>32</v>
      </c>
      <c r="F281" s="1">
        <v>132.13</v>
      </c>
      <c r="G281" s="1">
        <v>-130.34000000000032</v>
      </c>
      <c r="H281" s="2"/>
      <c r="L281" s="13"/>
      <c r="M281" s="13"/>
      <c r="N281" s="13"/>
    </row>
    <row r="282" spans="1:14" s="1" customFormat="1" x14ac:dyDescent="0.3">
      <c r="A282" s="16"/>
      <c r="B282" s="31">
        <v>42345</v>
      </c>
      <c r="C282" s="13" t="s">
        <v>59</v>
      </c>
      <c r="D282" s="2" t="s">
        <v>32</v>
      </c>
      <c r="F282" s="1">
        <v>5.15</v>
      </c>
      <c r="G282" s="1">
        <v>-135.49000000000032</v>
      </c>
      <c r="H282" s="2"/>
      <c r="L282" s="13"/>
      <c r="M282" s="13"/>
      <c r="N282" s="13"/>
    </row>
    <row r="283" spans="1:14" s="1" customFormat="1" x14ac:dyDescent="0.3">
      <c r="A283" s="16"/>
      <c r="B283" s="31">
        <v>42345</v>
      </c>
      <c r="C283" s="13" t="s">
        <v>21</v>
      </c>
      <c r="D283" s="2" t="s">
        <v>32</v>
      </c>
      <c r="F283" s="1">
        <v>41.75</v>
      </c>
      <c r="G283" s="1">
        <v>-177.24000000000032</v>
      </c>
      <c r="H283" s="2"/>
      <c r="L283" s="13"/>
      <c r="M283" s="13"/>
      <c r="N283" s="13"/>
    </row>
    <row r="284" spans="1:14" s="1" customFormat="1" x14ac:dyDescent="0.3">
      <c r="A284" s="16"/>
      <c r="B284" s="31">
        <v>42346</v>
      </c>
      <c r="C284" s="13" t="s">
        <v>143</v>
      </c>
      <c r="D284" s="2" t="s">
        <v>32</v>
      </c>
      <c r="F284" s="1">
        <v>9.9499999999999993</v>
      </c>
      <c r="G284" s="1">
        <v>-187.19000000000031</v>
      </c>
      <c r="H284" s="2"/>
      <c r="L284" s="13"/>
      <c r="M284" s="13"/>
      <c r="N284" s="13"/>
    </row>
    <row r="285" spans="1:14" s="1" customFormat="1" x14ac:dyDescent="0.3">
      <c r="A285" s="16"/>
      <c r="B285" s="31">
        <v>42346</v>
      </c>
      <c r="C285" s="13" t="s">
        <v>72</v>
      </c>
      <c r="D285" s="2" t="s">
        <v>32</v>
      </c>
      <c r="F285" s="1">
        <v>19.45</v>
      </c>
      <c r="G285" s="1">
        <v>-206.6400000000003</v>
      </c>
      <c r="H285" s="2"/>
      <c r="L285" s="13"/>
      <c r="M285" s="13"/>
      <c r="N285" s="13"/>
    </row>
    <row r="286" spans="1:14" s="1" customFormat="1" x14ac:dyDescent="0.3">
      <c r="A286" s="16"/>
      <c r="B286" s="31">
        <v>42346</v>
      </c>
      <c r="C286" s="13" t="s">
        <v>72</v>
      </c>
      <c r="D286" s="2" t="s">
        <v>32</v>
      </c>
      <c r="F286" s="1">
        <v>66.27</v>
      </c>
      <c r="G286" s="1">
        <v>-272.91000000000031</v>
      </c>
      <c r="H286" s="2"/>
      <c r="L286" s="13"/>
      <c r="M286" s="13"/>
      <c r="N286" s="13"/>
    </row>
    <row r="287" spans="1:14" s="1" customFormat="1" x14ac:dyDescent="0.3">
      <c r="A287" s="16"/>
      <c r="B287" s="31">
        <v>42346</v>
      </c>
      <c r="C287" s="13" t="s">
        <v>144</v>
      </c>
      <c r="D287" s="2" t="s">
        <v>32</v>
      </c>
      <c r="F287" s="1">
        <v>3</v>
      </c>
      <c r="G287" s="1">
        <v>-275.91000000000031</v>
      </c>
      <c r="H287" s="2"/>
      <c r="L287" s="13"/>
      <c r="M287" s="13"/>
      <c r="N287" s="13"/>
    </row>
    <row r="288" spans="1:14" s="1" customFormat="1" x14ac:dyDescent="0.3">
      <c r="A288" s="16"/>
      <c r="B288" s="31">
        <v>42346</v>
      </c>
      <c r="C288" s="13" t="s">
        <v>122</v>
      </c>
      <c r="D288" s="2" t="s">
        <v>32</v>
      </c>
      <c r="F288" s="1">
        <v>3.96</v>
      </c>
      <c r="G288" s="1">
        <v>-279.87000000000029</v>
      </c>
      <c r="H288" s="2"/>
      <c r="L288" s="13"/>
      <c r="M288" s="13"/>
      <c r="N288" s="13"/>
    </row>
    <row r="289" spans="1:14" s="1" customFormat="1" x14ac:dyDescent="0.3">
      <c r="A289" s="16"/>
      <c r="B289" s="31">
        <v>42345</v>
      </c>
      <c r="C289" s="13" t="s">
        <v>101</v>
      </c>
      <c r="D289" s="2" t="s">
        <v>32</v>
      </c>
      <c r="F289" s="1">
        <v>20</v>
      </c>
      <c r="G289" s="1">
        <v>-299.87000000000029</v>
      </c>
      <c r="H289" s="2"/>
      <c r="L289" s="13"/>
      <c r="M289" s="13"/>
      <c r="N289" s="13"/>
    </row>
    <row r="290" spans="1:14" s="1" customFormat="1" x14ac:dyDescent="0.3">
      <c r="A290" s="16"/>
      <c r="B290" s="31">
        <v>42345</v>
      </c>
      <c r="C290" s="13" t="s">
        <v>45</v>
      </c>
      <c r="D290" s="2" t="s">
        <v>32</v>
      </c>
      <c r="F290" s="1">
        <v>50</v>
      </c>
      <c r="G290" s="1">
        <v>-349.87000000000029</v>
      </c>
      <c r="H290" s="2"/>
      <c r="L290" s="13"/>
      <c r="M290" s="13"/>
      <c r="N290" s="13"/>
    </row>
    <row r="291" spans="1:14" s="1" customFormat="1" x14ac:dyDescent="0.3">
      <c r="A291" s="16"/>
      <c r="B291" s="31">
        <v>42345</v>
      </c>
      <c r="C291" s="13" t="s">
        <v>141</v>
      </c>
      <c r="D291" s="2" t="s">
        <v>32</v>
      </c>
      <c r="F291" s="1">
        <v>42.92</v>
      </c>
      <c r="G291" s="1">
        <v>-392.7900000000003</v>
      </c>
      <c r="H291" s="2"/>
      <c r="L291" s="13"/>
      <c r="M291" s="13"/>
      <c r="N291" s="13"/>
    </row>
    <row r="292" spans="1:14" s="1" customFormat="1" x14ac:dyDescent="0.3">
      <c r="A292" s="16"/>
      <c r="B292" s="31">
        <v>42345</v>
      </c>
      <c r="C292" s="13" t="s">
        <v>16</v>
      </c>
      <c r="D292" s="2" t="s">
        <v>32</v>
      </c>
      <c r="F292" s="1">
        <v>39.979999999999997</v>
      </c>
      <c r="G292" s="1">
        <v>-432.77000000000032</v>
      </c>
      <c r="H292" s="2"/>
      <c r="L292" s="13"/>
      <c r="M292" s="13"/>
      <c r="N292" s="13"/>
    </row>
    <row r="293" spans="1:14" s="1" customFormat="1" x14ac:dyDescent="0.3">
      <c r="A293" s="16"/>
      <c r="B293" s="31">
        <v>42347</v>
      </c>
      <c r="C293" s="13" t="s">
        <v>50</v>
      </c>
      <c r="D293" s="2" t="s">
        <v>32</v>
      </c>
      <c r="F293" s="1">
        <v>25.89</v>
      </c>
      <c r="G293" s="1">
        <v>-458.66000000000031</v>
      </c>
      <c r="H293" s="2"/>
      <c r="L293" s="13"/>
      <c r="M293" s="13"/>
      <c r="N293" s="13"/>
    </row>
    <row r="294" spans="1:14" s="1" customFormat="1" x14ac:dyDescent="0.3">
      <c r="A294" s="16"/>
      <c r="B294" s="31">
        <v>42347</v>
      </c>
      <c r="C294" s="13" t="s">
        <v>8</v>
      </c>
      <c r="D294" s="2" t="s">
        <v>32</v>
      </c>
      <c r="F294" s="1">
        <v>5.18</v>
      </c>
      <c r="G294" s="1">
        <v>-463.84000000000032</v>
      </c>
      <c r="H294" s="2"/>
      <c r="L294" s="13"/>
      <c r="M294" s="13"/>
      <c r="N294" s="13"/>
    </row>
    <row r="295" spans="1:14" s="1" customFormat="1" x14ac:dyDescent="0.3">
      <c r="A295" s="16"/>
      <c r="B295" s="31">
        <v>42347</v>
      </c>
      <c r="C295" s="13" t="s">
        <v>93</v>
      </c>
      <c r="D295" s="2" t="s">
        <v>32</v>
      </c>
      <c r="F295" s="1">
        <v>40.58</v>
      </c>
      <c r="G295" s="1">
        <v>-504.4200000000003</v>
      </c>
      <c r="H295" s="2"/>
      <c r="L295" s="13"/>
      <c r="M295" s="13"/>
      <c r="N295" s="13"/>
    </row>
    <row r="296" spans="1:14" s="1" customFormat="1" x14ac:dyDescent="0.3">
      <c r="A296" s="16"/>
      <c r="B296" s="31">
        <v>42347</v>
      </c>
      <c r="C296" s="13" t="s">
        <v>8</v>
      </c>
      <c r="D296" s="2" t="s">
        <v>32</v>
      </c>
      <c r="F296" s="1">
        <v>2.67</v>
      </c>
      <c r="G296" s="1">
        <v>-507.09000000000032</v>
      </c>
      <c r="H296" s="2"/>
      <c r="L296" s="13"/>
      <c r="M296" s="13"/>
      <c r="N296" s="13"/>
    </row>
    <row r="297" spans="1:14" s="1" customFormat="1" x14ac:dyDescent="0.3">
      <c r="A297" s="16"/>
      <c r="B297" s="31">
        <v>42347</v>
      </c>
      <c r="C297" s="13" t="s">
        <v>145</v>
      </c>
      <c r="D297" s="2" t="s">
        <v>32</v>
      </c>
      <c r="F297" s="1">
        <v>9</v>
      </c>
      <c r="G297" s="1">
        <v>-516.09000000000037</v>
      </c>
      <c r="H297" s="2"/>
      <c r="L297" s="13"/>
      <c r="M297" s="13"/>
      <c r="N297" s="13"/>
    </row>
    <row r="298" spans="1:14" s="1" customFormat="1" x14ac:dyDescent="0.3">
      <c r="A298" s="16"/>
      <c r="B298" s="31">
        <v>42347</v>
      </c>
      <c r="C298" s="13" t="s">
        <v>145</v>
      </c>
      <c r="D298" s="2" t="s">
        <v>32</v>
      </c>
      <c r="F298" s="1">
        <v>13</v>
      </c>
      <c r="G298" s="1">
        <v>-529.09000000000037</v>
      </c>
      <c r="H298" s="2"/>
      <c r="L298" s="13"/>
      <c r="M298" s="13"/>
      <c r="N298" s="13"/>
    </row>
    <row r="299" spans="1:14" s="1" customFormat="1" x14ac:dyDescent="0.3">
      <c r="A299" s="16"/>
      <c r="B299" s="31">
        <v>42347</v>
      </c>
      <c r="C299" s="13" t="s">
        <v>50</v>
      </c>
      <c r="D299" s="2" t="s">
        <v>32</v>
      </c>
      <c r="F299" s="1">
        <v>12.58</v>
      </c>
      <c r="G299" s="1">
        <v>-541.67000000000041</v>
      </c>
      <c r="H299" s="2"/>
      <c r="L299" s="13"/>
      <c r="M299" s="13"/>
      <c r="N299" s="13"/>
    </row>
    <row r="300" spans="1:14" s="1" customFormat="1" x14ac:dyDescent="0.3">
      <c r="A300" s="16"/>
      <c r="B300" s="31">
        <v>42348</v>
      </c>
      <c r="C300" s="13" t="s">
        <v>8</v>
      </c>
      <c r="D300" s="2" t="s">
        <v>32</v>
      </c>
      <c r="F300" s="1">
        <v>2.61</v>
      </c>
      <c r="G300" s="1">
        <v>-544.28000000000043</v>
      </c>
      <c r="H300" s="2"/>
      <c r="L300" s="13"/>
      <c r="M300" s="13"/>
      <c r="N300" s="13"/>
    </row>
    <row r="301" spans="1:14" s="1" customFormat="1" x14ac:dyDescent="0.3">
      <c r="A301" s="16"/>
      <c r="B301" s="31">
        <v>42348</v>
      </c>
      <c r="C301" s="13" t="s">
        <v>57</v>
      </c>
      <c r="D301" s="2" t="s">
        <v>32</v>
      </c>
      <c r="F301" s="1">
        <v>26.94</v>
      </c>
      <c r="G301" s="1">
        <v>-571.22000000000048</v>
      </c>
      <c r="H301" s="2"/>
      <c r="L301" s="13"/>
      <c r="M301" s="13"/>
      <c r="N301" s="13"/>
    </row>
    <row r="302" spans="1:14" s="1" customFormat="1" x14ac:dyDescent="0.3">
      <c r="A302" s="16"/>
      <c r="B302" s="31">
        <v>42350</v>
      </c>
      <c r="C302" s="13" t="s">
        <v>37</v>
      </c>
      <c r="D302" s="2" t="s">
        <v>32</v>
      </c>
      <c r="F302" s="1">
        <v>17.27</v>
      </c>
      <c r="G302" s="1">
        <v>-588.49000000000046</v>
      </c>
      <c r="H302" s="2"/>
      <c r="L302" s="13"/>
      <c r="M302" s="13"/>
      <c r="N302" s="13"/>
    </row>
    <row r="303" spans="1:14" s="1" customFormat="1" x14ac:dyDescent="0.3">
      <c r="A303" s="16"/>
      <c r="B303" s="31">
        <v>42350</v>
      </c>
      <c r="C303" s="13" t="s">
        <v>147</v>
      </c>
      <c r="D303" s="2" t="s">
        <v>32</v>
      </c>
      <c r="F303" s="1">
        <v>23.75</v>
      </c>
      <c r="G303" s="1">
        <v>-612.24000000000046</v>
      </c>
      <c r="H303" s="2"/>
      <c r="L303" s="13"/>
      <c r="M303" s="13"/>
      <c r="N303" s="13"/>
    </row>
    <row r="304" spans="1:14" x14ac:dyDescent="0.3">
      <c r="B304" s="31">
        <v>42351</v>
      </c>
      <c r="C304" s="13" t="s">
        <v>8</v>
      </c>
      <c r="D304" s="2" t="s">
        <v>32</v>
      </c>
      <c r="F304" s="1">
        <v>8.09</v>
      </c>
      <c r="G304" s="1">
        <f>SUM(G303+E304-F304)</f>
        <v>-620.3300000000005</v>
      </c>
      <c r="N304" s="2"/>
    </row>
    <row r="305" spans="2:14" x14ac:dyDescent="0.3">
      <c r="B305" s="31">
        <v>42351</v>
      </c>
      <c r="C305" s="13" t="s">
        <v>93</v>
      </c>
      <c r="D305" s="2" t="s">
        <v>32</v>
      </c>
      <c r="F305" s="1">
        <v>306.26</v>
      </c>
      <c r="G305" s="1">
        <f t="shared" ref="G305:G326" si="0">SUM(G304+E305-F305)</f>
        <v>-926.59000000000049</v>
      </c>
      <c r="N305" s="2"/>
    </row>
    <row r="306" spans="2:14" x14ac:dyDescent="0.3">
      <c r="B306" s="31">
        <v>42351</v>
      </c>
      <c r="C306" s="13" t="s">
        <v>40</v>
      </c>
      <c r="D306" s="2" t="s">
        <v>32</v>
      </c>
      <c r="F306" s="1">
        <v>21.97</v>
      </c>
      <c r="G306" s="1">
        <f t="shared" si="0"/>
        <v>-948.56000000000051</v>
      </c>
      <c r="N306" s="2"/>
    </row>
    <row r="307" spans="2:14" x14ac:dyDescent="0.3">
      <c r="B307" s="31">
        <v>42353</v>
      </c>
      <c r="C307" s="13" t="s">
        <v>8</v>
      </c>
      <c r="D307" s="2" t="s">
        <v>32</v>
      </c>
      <c r="F307" s="1">
        <v>2.61</v>
      </c>
      <c r="G307" s="1">
        <f t="shared" si="0"/>
        <v>-951.17000000000053</v>
      </c>
      <c r="N307" s="2"/>
    </row>
    <row r="308" spans="2:14" x14ac:dyDescent="0.3">
      <c r="B308" s="31">
        <v>42353</v>
      </c>
      <c r="C308" s="13" t="s">
        <v>40</v>
      </c>
      <c r="D308" s="2" t="s">
        <v>32</v>
      </c>
      <c r="F308" s="1">
        <v>37.4</v>
      </c>
      <c r="G308" s="1">
        <f t="shared" si="0"/>
        <v>-988.5700000000005</v>
      </c>
      <c r="N308" s="2"/>
    </row>
    <row r="309" spans="2:14" x14ac:dyDescent="0.3">
      <c r="B309" s="31">
        <v>42354</v>
      </c>
      <c r="C309" s="13" t="s">
        <v>146</v>
      </c>
      <c r="D309" s="2" t="s">
        <v>32</v>
      </c>
      <c r="E309" s="1">
        <v>790.5</v>
      </c>
      <c r="G309" s="1">
        <f t="shared" si="0"/>
        <v>-198.0700000000005</v>
      </c>
      <c r="N309" s="2"/>
    </row>
    <row r="310" spans="2:14" x14ac:dyDescent="0.3">
      <c r="B310" s="31">
        <v>42354</v>
      </c>
      <c r="C310" s="1" t="s">
        <v>119</v>
      </c>
      <c r="D310" s="2" t="s">
        <v>32</v>
      </c>
      <c r="E310" s="1">
        <v>1000</v>
      </c>
      <c r="G310" s="1">
        <f t="shared" si="0"/>
        <v>801.9299999999995</v>
      </c>
      <c r="N310" s="2"/>
    </row>
    <row r="311" spans="2:14" x14ac:dyDescent="0.3">
      <c r="B311" s="31">
        <v>42354</v>
      </c>
      <c r="C311" s="13" t="s">
        <v>122</v>
      </c>
      <c r="D311" s="2" t="s">
        <v>32</v>
      </c>
      <c r="F311" s="1">
        <v>9.99</v>
      </c>
      <c r="G311" s="1">
        <f t="shared" si="0"/>
        <v>791.93999999999949</v>
      </c>
      <c r="N311" s="2"/>
    </row>
    <row r="312" spans="2:14" x14ac:dyDescent="0.3">
      <c r="B312" s="31">
        <v>42349</v>
      </c>
      <c r="C312" s="13" t="s">
        <v>85</v>
      </c>
      <c r="D312" s="2" t="s">
        <v>32</v>
      </c>
      <c r="F312" s="1">
        <v>340.78</v>
      </c>
      <c r="G312" s="1">
        <f t="shared" si="0"/>
        <v>451.15999999999951</v>
      </c>
      <c r="N312" s="2"/>
    </row>
    <row r="313" spans="2:14" x14ac:dyDescent="0.3">
      <c r="B313" s="31">
        <v>42353</v>
      </c>
      <c r="C313" s="13" t="s">
        <v>8</v>
      </c>
      <c r="D313" s="2" t="s">
        <v>32</v>
      </c>
      <c r="F313" s="1">
        <v>2.35</v>
      </c>
      <c r="G313" s="1">
        <f t="shared" si="0"/>
        <v>448.80999999999949</v>
      </c>
      <c r="N313" s="2"/>
    </row>
    <row r="314" spans="2:14" x14ac:dyDescent="0.3">
      <c r="B314" s="31">
        <v>42352</v>
      </c>
      <c r="C314" s="13" t="s">
        <v>84</v>
      </c>
      <c r="D314" s="2" t="s">
        <v>32</v>
      </c>
      <c r="F314" s="1">
        <v>4.53</v>
      </c>
      <c r="G314" s="1">
        <f t="shared" si="0"/>
        <v>444.27999999999952</v>
      </c>
      <c r="N314" s="2"/>
    </row>
    <row r="315" spans="2:14" x14ac:dyDescent="0.3">
      <c r="B315" s="31">
        <v>42352</v>
      </c>
      <c r="C315" s="13" t="s">
        <v>72</v>
      </c>
      <c r="D315" s="2" t="s">
        <v>32</v>
      </c>
      <c r="F315" s="1">
        <v>9.3800000000000008</v>
      </c>
      <c r="G315" s="1">
        <f t="shared" si="0"/>
        <v>434.89999999999952</v>
      </c>
      <c r="N315" s="2"/>
    </row>
    <row r="316" spans="2:14" x14ac:dyDescent="0.3">
      <c r="B316" s="31">
        <v>42352</v>
      </c>
      <c r="C316" s="13" t="s">
        <v>72</v>
      </c>
      <c r="D316" s="2" t="s">
        <v>32</v>
      </c>
      <c r="F316" s="1">
        <v>14.12</v>
      </c>
      <c r="G316" s="1">
        <f t="shared" si="0"/>
        <v>420.77999999999952</v>
      </c>
      <c r="N316" s="2"/>
    </row>
    <row r="317" spans="2:14" x14ac:dyDescent="0.3">
      <c r="B317" s="31">
        <v>42352</v>
      </c>
      <c r="C317" s="13" t="s">
        <v>70</v>
      </c>
      <c r="D317" s="2" t="s">
        <v>32</v>
      </c>
      <c r="F317" s="1">
        <v>46.05</v>
      </c>
      <c r="G317" s="1">
        <f t="shared" si="0"/>
        <v>374.72999999999951</v>
      </c>
      <c r="N317" s="2"/>
    </row>
    <row r="318" spans="2:14" x14ac:dyDescent="0.3">
      <c r="B318" s="31">
        <v>42351</v>
      </c>
      <c r="C318" s="13" t="s">
        <v>72</v>
      </c>
      <c r="D318" s="2" t="s">
        <v>32</v>
      </c>
      <c r="F318" s="1">
        <v>50.17</v>
      </c>
      <c r="G318" s="1">
        <f t="shared" si="0"/>
        <v>324.55999999999949</v>
      </c>
      <c r="N318" s="2"/>
    </row>
    <row r="319" spans="2:14" x14ac:dyDescent="0.3">
      <c r="B319" s="31">
        <v>42352</v>
      </c>
      <c r="C319" s="13" t="s">
        <v>40</v>
      </c>
      <c r="D319" s="2" t="s">
        <v>32</v>
      </c>
      <c r="F319" s="1">
        <v>56.22</v>
      </c>
      <c r="G319" s="1">
        <f t="shared" si="0"/>
        <v>268.33999999999946</v>
      </c>
      <c r="N319" s="2"/>
    </row>
    <row r="320" spans="2:14" x14ac:dyDescent="0.3">
      <c r="B320" s="31">
        <v>42349</v>
      </c>
      <c r="C320" s="13" t="s">
        <v>16</v>
      </c>
      <c r="D320" s="2" t="s">
        <v>32</v>
      </c>
      <c r="F320" s="1">
        <v>149.97</v>
      </c>
      <c r="G320" s="1">
        <f t="shared" si="0"/>
        <v>118.36999999999946</v>
      </c>
      <c r="N320" s="2"/>
    </row>
    <row r="321" spans="1:14" x14ac:dyDescent="0.3">
      <c r="B321" s="31">
        <v>42355</v>
      </c>
      <c r="C321" s="13" t="s">
        <v>31</v>
      </c>
      <c r="D321" s="2" t="s">
        <v>32</v>
      </c>
      <c r="E321" s="1">
        <v>1850.97</v>
      </c>
      <c r="G321" s="1">
        <f t="shared" si="0"/>
        <v>1969.3399999999995</v>
      </c>
      <c r="N321" s="2"/>
    </row>
    <row r="322" spans="1:14" x14ac:dyDescent="0.3">
      <c r="B322" s="31">
        <v>42355</v>
      </c>
      <c r="C322" s="13" t="s">
        <v>117</v>
      </c>
      <c r="D322" s="2" t="s">
        <v>32</v>
      </c>
      <c r="F322" s="1">
        <v>174.94</v>
      </c>
      <c r="G322" s="1">
        <f t="shared" si="0"/>
        <v>1794.3999999999994</v>
      </c>
      <c r="N322" s="2"/>
    </row>
    <row r="323" spans="1:14" x14ac:dyDescent="0.3">
      <c r="B323" s="31">
        <v>42355</v>
      </c>
      <c r="C323" s="13" t="s">
        <v>43</v>
      </c>
      <c r="D323" s="2" t="s">
        <v>32</v>
      </c>
      <c r="F323" s="1">
        <v>192.27</v>
      </c>
      <c r="G323" s="1">
        <f t="shared" si="0"/>
        <v>1602.1299999999994</v>
      </c>
      <c r="N323" s="2"/>
    </row>
    <row r="324" spans="1:14" x14ac:dyDescent="0.3">
      <c r="B324" s="31">
        <v>42355</v>
      </c>
      <c r="C324" s="13" t="s">
        <v>86</v>
      </c>
      <c r="D324" s="2" t="s">
        <v>32</v>
      </c>
      <c r="F324" s="1">
        <v>66.44</v>
      </c>
      <c r="G324" s="1">
        <f t="shared" si="0"/>
        <v>1535.6899999999994</v>
      </c>
      <c r="N324" s="2"/>
    </row>
    <row r="325" spans="1:14" x14ac:dyDescent="0.3">
      <c r="B325" s="31">
        <v>42355</v>
      </c>
      <c r="C325" s="13" t="s">
        <v>46</v>
      </c>
      <c r="D325" s="2" t="s">
        <v>32</v>
      </c>
      <c r="F325" s="1">
        <v>20</v>
      </c>
      <c r="G325" s="1">
        <f t="shared" si="0"/>
        <v>1515.6899999999994</v>
      </c>
      <c r="N325" s="2"/>
    </row>
    <row r="326" spans="1:14" x14ac:dyDescent="0.3">
      <c r="B326" s="31">
        <v>42355</v>
      </c>
      <c r="C326" s="13" t="s">
        <v>45</v>
      </c>
      <c r="D326" s="2" t="s">
        <v>32</v>
      </c>
      <c r="F326" s="1">
        <v>50</v>
      </c>
      <c r="G326" s="1">
        <f t="shared" si="0"/>
        <v>1465.6899999999994</v>
      </c>
      <c r="N326" s="2"/>
    </row>
    <row r="327" spans="1:14" s="1" customFormat="1" x14ac:dyDescent="0.3">
      <c r="A327" s="16"/>
      <c r="B327" s="31">
        <v>42355</v>
      </c>
      <c r="C327" s="13" t="s">
        <v>151</v>
      </c>
      <c r="D327" s="2" t="s">
        <v>32</v>
      </c>
      <c r="F327" s="1">
        <v>50</v>
      </c>
      <c r="G327" s="1">
        <f>SUM(G326+E327-F327)</f>
        <v>1415.6899999999994</v>
      </c>
      <c r="H327" s="2"/>
      <c r="L327" s="13"/>
      <c r="M327" s="13"/>
      <c r="N327" s="13"/>
    </row>
    <row r="328" spans="1:14" s="1" customFormat="1" x14ac:dyDescent="0.3">
      <c r="A328" s="16"/>
      <c r="B328" s="31">
        <v>42356</v>
      </c>
      <c r="C328" s="13" t="s">
        <v>72</v>
      </c>
      <c r="D328" s="2" t="s">
        <v>32</v>
      </c>
      <c r="F328" s="1">
        <v>22.43</v>
      </c>
      <c r="G328" s="1">
        <f t="shared" ref="G328:G391" si="1">SUM(G327+E328-F328)</f>
        <v>1393.2599999999993</v>
      </c>
      <c r="H328" s="2"/>
      <c r="L328" s="13"/>
      <c r="M328" s="13"/>
      <c r="N328" s="13"/>
    </row>
    <row r="329" spans="1:14" s="1" customFormat="1" x14ac:dyDescent="0.3">
      <c r="A329" s="16"/>
      <c r="B329" s="31">
        <v>42355</v>
      </c>
      <c r="C329" s="13" t="s">
        <v>7</v>
      </c>
      <c r="D329" s="2" t="s">
        <v>32</v>
      </c>
      <c r="F329" s="1">
        <v>23.87</v>
      </c>
      <c r="G329" s="1">
        <f t="shared" si="1"/>
        <v>1369.3899999999994</v>
      </c>
      <c r="H329" s="2"/>
      <c r="L329" s="13"/>
      <c r="M329" s="13"/>
      <c r="N329" s="13"/>
    </row>
    <row r="330" spans="1:14" s="1" customFormat="1" x14ac:dyDescent="0.3">
      <c r="A330" s="16"/>
      <c r="B330" s="31">
        <v>42355</v>
      </c>
      <c r="C330" s="13" t="s">
        <v>87</v>
      </c>
      <c r="D330" s="2" t="s">
        <v>32</v>
      </c>
      <c r="F330" s="1">
        <v>146.29</v>
      </c>
      <c r="G330" s="1">
        <f t="shared" si="1"/>
        <v>1223.0999999999995</v>
      </c>
      <c r="H330" s="2"/>
      <c r="L330" s="13"/>
      <c r="M330" s="13"/>
      <c r="N330" s="13"/>
    </row>
    <row r="331" spans="1:14" s="1" customFormat="1" x14ac:dyDescent="0.3">
      <c r="A331" s="16"/>
      <c r="B331" s="31">
        <v>42355</v>
      </c>
      <c r="C331" s="13" t="s">
        <v>8</v>
      </c>
      <c r="D331" s="2" t="s">
        <v>32</v>
      </c>
      <c r="F331" s="1">
        <v>5.59</v>
      </c>
      <c r="G331" s="1">
        <f t="shared" si="1"/>
        <v>1217.5099999999995</v>
      </c>
      <c r="H331" s="2"/>
      <c r="L331" s="13"/>
      <c r="M331" s="13"/>
      <c r="N331" s="13"/>
    </row>
    <row r="332" spans="1:14" s="1" customFormat="1" x14ac:dyDescent="0.3">
      <c r="A332" s="16"/>
      <c r="B332" s="31">
        <v>42355</v>
      </c>
      <c r="C332" s="13" t="s">
        <v>21</v>
      </c>
      <c r="D332" s="2" t="s">
        <v>32</v>
      </c>
      <c r="E332" s="13"/>
      <c r="F332" s="13">
        <v>40.1</v>
      </c>
      <c r="G332" s="1">
        <f t="shared" si="1"/>
        <v>1177.4099999999996</v>
      </c>
      <c r="H332" s="2"/>
      <c r="L332" s="13"/>
      <c r="M332" s="13"/>
      <c r="N332" s="13"/>
    </row>
    <row r="333" spans="1:14" s="1" customFormat="1" x14ac:dyDescent="0.3">
      <c r="A333" s="16"/>
      <c r="B333" s="31">
        <v>42355</v>
      </c>
      <c r="C333" s="13" t="s">
        <v>8</v>
      </c>
      <c r="D333" s="2" t="s">
        <v>32</v>
      </c>
      <c r="E333" s="13"/>
      <c r="F333" s="13">
        <v>1.94</v>
      </c>
      <c r="G333" s="1">
        <f t="shared" si="1"/>
        <v>1175.4699999999996</v>
      </c>
      <c r="H333" s="2"/>
      <c r="L333" s="13"/>
      <c r="M333" s="13"/>
      <c r="N333" s="13"/>
    </row>
    <row r="334" spans="1:14" s="1" customFormat="1" x14ac:dyDescent="0.3">
      <c r="A334" s="16"/>
      <c r="B334" s="31">
        <v>42355</v>
      </c>
      <c r="C334" s="13" t="s">
        <v>40</v>
      </c>
      <c r="D334" s="2" t="s">
        <v>32</v>
      </c>
      <c r="F334" s="1">
        <v>47.52</v>
      </c>
      <c r="G334" s="1">
        <f t="shared" si="1"/>
        <v>1127.9499999999996</v>
      </c>
      <c r="H334" s="2"/>
      <c r="L334" s="13"/>
      <c r="M334" s="13"/>
      <c r="N334" s="13"/>
    </row>
    <row r="335" spans="1:14" s="1" customFormat="1" x14ac:dyDescent="0.3">
      <c r="A335" s="16"/>
      <c r="B335" s="31">
        <v>42355</v>
      </c>
      <c r="C335" s="13" t="s">
        <v>8</v>
      </c>
      <c r="D335" s="2" t="s">
        <v>32</v>
      </c>
      <c r="F335" s="1">
        <v>3.97</v>
      </c>
      <c r="G335" s="1">
        <f t="shared" si="1"/>
        <v>1123.9799999999996</v>
      </c>
      <c r="H335" s="2"/>
      <c r="L335" s="13"/>
      <c r="M335" s="13"/>
      <c r="N335" s="13"/>
    </row>
    <row r="336" spans="1:14" s="1" customFormat="1" x14ac:dyDescent="0.3">
      <c r="A336" s="16"/>
      <c r="B336" s="31">
        <v>42356</v>
      </c>
      <c r="C336" s="13" t="s">
        <v>152</v>
      </c>
      <c r="D336" s="2" t="s">
        <v>32</v>
      </c>
      <c r="F336" s="1">
        <v>19.350000000000001</v>
      </c>
      <c r="G336" s="1">
        <f t="shared" si="1"/>
        <v>1104.6299999999997</v>
      </c>
      <c r="H336" s="2"/>
      <c r="L336" s="13"/>
      <c r="M336" s="13"/>
      <c r="N336" s="13"/>
    </row>
    <row r="337" spans="1:14" s="1" customFormat="1" x14ac:dyDescent="0.3">
      <c r="A337" s="16"/>
      <c r="B337" s="31">
        <v>42357</v>
      </c>
      <c r="C337" s="13" t="s">
        <v>8</v>
      </c>
      <c r="D337" s="2" t="s">
        <v>32</v>
      </c>
      <c r="F337" s="1">
        <v>9.99</v>
      </c>
      <c r="G337" s="1">
        <f t="shared" si="1"/>
        <v>1094.6399999999996</v>
      </c>
      <c r="H337" s="2"/>
      <c r="L337" s="13"/>
      <c r="M337" s="13"/>
      <c r="N337" s="13"/>
    </row>
    <row r="338" spans="1:14" s="1" customFormat="1" x14ac:dyDescent="0.3">
      <c r="A338" s="16"/>
      <c r="B338" s="31">
        <v>42357</v>
      </c>
      <c r="C338" s="13" t="s">
        <v>93</v>
      </c>
      <c r="D338" s="2" t="s">
        <v>32</v>
      </c>
      <c r="F338" s="1">
        <v>28.36</v>
      </c>
      <c r="G338" s="1">
        <f t="shared" si="1"/>
        <v>1066.2799999999997</v>
      </c>
      <c r="H338" s="2"/>
      <c r="L338" s="13"/>
      <c r="M338" s="13"/>
      <c r="N338" s="13"/>
    </row>
    <row r="339" spans="1:14" s="1" customFormat="1" x14ac:dyDescent="0.3">
      <c r="A339" s="16"/>
      <c r="B339" s="31">
        <v>42357</v>
      </c>
      <c r="C339" s="13" t="s">
        <v>100</v>
      </c>
      <c r="D339" s="2" t="s">
        <v>32</v>
      </c>
      <c r="F339" s="1">
        <v>33.56</v>
      </c>
      <c r="G339" s="1">
        <f t="shared" si="1"/>
        <v>1032.7199999999998</v>
      </c>
      <c r="H339" s="2"/>
      <c r="L339" s="13"/>
      <c r="M339" s="13"/>
      <c r="N339" s="13"/>
    </row>
    <row r="340" spans="1:14" s="1" customFormat="1" x14ac:dyDescent="0.3">
      <c r="A340" s="16"/>
      <c r="B340" s="31">
        <v>42357</v>
      </c>
      <c r="C340" s="13" t="s">
        <v>150</v>
      </c>
      <c r="D340" s="2" t="s">
        <v>32</v>
      </c>
      <c r="F340" s="1">
        <v>26.98</v>
      </c>
      <c r="G340" s="1">
        <f t="shared" si="1"/>
        <v>1005.7399999999998</v>
      </c>
      <c r="H340" s="2"/>
      <c r="L340" s="13"/>
      <c r="M340" s="13"/>
      <c r="N340" s="13"/>
    </row>
    <row r="341" spans="1:14" s="1" customFormat="1" x14ac:dyDescent="0.3">
      <c r="A341" s="16"/>
      <c r="B341" s="31">
        <v>42358</v>
      </c>
      <c r="C341" s="13" t="s">
        <v>8</v>
      </c>
      <c r="D341" s="2" t="s">
        <v>32</v>
      </c>
      <c r="F341" s="1">
        <v>3.91</v>
      </c>
      <c r="G341" s="1">
        <f t="shared" si="1"/>
        <v>1001.8299999999998</v>
      </c>
      <c r="H341" s="2"/>
      <c r="L341" s="13"/>
      <c r="M341" s="13"/>
      <c r="N341" s="13"/>
    </row>
    <row r="342" spans="1:14" s="1" customFormat="1" x14ac:dyDescent="0.3">
      <c r="A342" s="16"/>
      <c r="B342" s="31">
        <v>42358</v>
      </c>
      <c r="C342" s="13" t="s">
        <v>106</v>
      </c>
      <c r="D342" s="2" t="s">
        <v>32</v>
      </c>
      <c r="F342" s="1">
        <v>41.34</v>
      </c>
      <c r="G342" s="1">
        <f t="shared" si="1"/>
        <v>960.48999999999978</v>
      </c>
      <c r="H342" s="2"/>
      <c r="L342" s="13"/>
      <c r="M342" s="13"/>
      <c r="N342" s="13"/>
    </row>
    <row r="343" spans="1:14" s="1" customFormat="1" x14ac:dyDescent="0.3">
      <c r="A343" s="16"/>
      <c r="B343" s="31">
        <v>42366</v>
      </c>
      <c r="C343" s="13" t="s">
        <v>8</v>
      </c>
      <c r="D343" s="2" t="s">
        <v>32</v>
      </c>
      <c r="F343" s="1">
        <v>6.18</v>
      </c>
      <c r="G343" s="1">
        <f t="shared" si="1"/>
        <v>954.30999999999983</v>
      </c>
      <c r="H343" s="2"/>
      <c r="L343" s="13"/>
      <c r="M343" s="13"/>
      <c r="N343" s="13"/>
    </row>
    <row r="344" spans="1:14" s="1" customFormat="1" x14ac:dyDescent="0.3">
      <c r="A344" s="16"/>
      <c r="B344" s="31">
        <v>42356</v>
      </c>
      <c r="C344" s="13" t="s">
        <v>8</v>
      </c>
      <c r="D344" s="2" t="s">
        <v>32</v>
      </c>
      <c r="F344" s="1">
        <v>12.35</v>
      </c>
      <c r="G344" s="1">
        <f t="shared" si="1"/>
        <v>941.95999999999981</v>
      </c>
      <c r="H344" s="2"/>
      <c r="L344" s="13"/>
      <c r="M344" s="13"/>
      <c r="N344" s="13"/>
    </row>
    <row r="345" spans="1:14" s="1" customFormat="1" x14ac:dyDescent="0.3">
      <c r="A345" s="16"/>
      <c r="B345" s="31">
        <v>42356</v>
      </c>
      <c r="C345" s="13" t="s">
        <v>50</v>
      </c>
      <c r="D345" s="2" t="s">
        <v>32</v>
      </c>
      <c r="F345" s="1">
        <v>23.58</v>
      </c>
      <c r="G345" s="1">
        <f t="shared" si="1"/>
        <v>918.37999999999977</v>
      </c>
      <c r="H345" s="2"/>
      <c r="L345" s="13"/>
      <c r="M345" s="13"/>
      <c r="N345" s="13"/>
    </row>
    <row r="346" spans="1:14" s="1" customFormat="1" x14ac:dyDescent="0.3">
      <c r="A346" s="16"/>
      <c r="B346" s="31">
        <v>42356</v>
      </c>
      <c r="C346" s="13" t="s">
        <v>7</v>
      </c>
      <c r="D346" s="2" t="s">
        <v>32</v>
      </c>
      <c r="F346" s="1">
        <v>8.98</v>
      </c>
      <c r="G346" s="1">
        <f t="shared" si="1"/>
        <v>909.39999999999975</v>
      </c>
      <c r="H346" s="2"/>
      <c r="L346" s="13"/>
      <c r="M346" s="13"/>
      <c r="N346" s="13"/>
    </row>
    <row r="347" spans="1:14" s="1" customFormat="1" x14ac:dyDescent="0.3">
      <c r="A347" s="16"/>
      <c r="B347" s="31">
        <v>42357</v>
      </c>
      <c r="C347" s="13" t="s">
        <v>112</v>
      </c>
      <c r="D347" s="2" t="s">
        <v>32</v>
      </c>
      <c r="F347" s="1">
        <v>423.44</v>
      </c>
      <c r="G347" s="1">
        <f t="shared" si="1"/>
        <v>485.95999999999975</v>
      </c>
      <c r="H347" s="2"/>
      <c r="L347" s="13"/>
      <c r="M347" s="13"/>
      <c r="N347" s="13"/>
    </row>
    <row r="348" spans="1:14" s="1" customFormat="1" x14ac:dyDescent="0.3">
      <c r="A348" s="16"/>
      <c r="B348" s="31">
        <v>42358</v>
      </c>
      <c r="C348" s="13" t="s">
        <v>8</v>
      </c>
      <c r="D348" s="2" t="s">
        <v>32</v>
      </c>
      <c r="F348" s="1">
        <v>4.21</v>
      </c>
      <c r="G348" s="1">
        <f t="shared" si="1"/>
        <v>481.74999999999977</v>
      </c>
      <c r="H348" s="2"/>
      <c r="L348" s="13"/>
      <c r="M348" s="13"/>
      <c r="N348" s="13"/>
    </row>
    <row r="349" spans="1:14" s="1" customFormat="1" x14ac:dyDescent="0.3">
      <c r="A349" s="16"/>
      <c r="B349" s="31">
        <v>42358</v>
      </c>
      <c r="C349" s="13" t="s">
        <v>8</v>
      </c>
      <c r="D349" s="2" t="s">
        <v>32</v>
      </c>
      <c r="F349" s="1">
        <v>3.04</v>
      </c>
      <c r="G349" s="1">
        <f t="shared" si="1"/>
        <v>478.70999999999975</v>
      </c>
      <c r="H349" s="2"/>
      <c r="L349" s="13"/>
      <c r="M349" s="13"/>
      <c r="N349" s="13"/>
    </row>
    <row r="350" spans="1:14" s="1" customFormat="1" x14ac:dyDescent="0.3">
      <c r="A350" s="16" t="s">
        <v>115</v>
      </c>
      <c r="B350" s="31">
        <v>42359</v>
      </c>
      <c r="C350" s="13" t="s">
        <v>83</v>
      </c>
      <c r="D350" s="2" t="s">
        <v>32</v>
      </c>
      <c r="F350" s="1">
        <v>81.75</v>
      </c>
      <c r="G350" s="1">
        <f t="shared" si="1"/>
        <v>396.95999999999975</v>
      </c>
      <c r="H350" s="2"/>
      <c r="L350" s="13"/>
      <c r="M350" s="13"/>
      <c r="N350" s="13"/>
    </row>
    <row r="351" spans="1:14" s="1" customFormat="1" x14ac:dyDescent="0.3">
      <c r="A351" s="16"/>
      <c r="B351" s="31">
        <v>42359</v>
      </c>
      <c r="C351" s="13" t="s">
        <v>154</v>
      </c>
      <c r="D351" s="2" t="s">
        <v>32</v>
      </c>
      <c r="F351" s="1">
        <v>3</v>
      </c>
      <c r="G351" s="1">
        <f t="shared" si="1"/>
        <v>393.95999999999975</v>
      </c>
      <c r="H351" s="2"/>
      <c r="L351" s="13"/>
      <c r="M351" s="13"/>
      <c r="N351" s="13"/>
    </row>
    <row r="352" spans="1:14" s="1" customFormat="1" x14ac:dyDescent="0.3">
      <c r="A352" s="16"/>
      <c r="B352" s="31">
        <v>42360</v>
      </c>
      <c r="C352" s="13" t="s">
        <v>8</v>
      </c>
      <c r="D352" s="2" t="s">
        <v>32</v>
      </c>
      <c r="F352" s="1">
        <v>22.05</v>
      </c>
      <c r="G352" s="1">
        <f t="shared" si="1"/>
        <v>371.90999999999974</v>
      </c>
      <c r="H352" s="2"/>
      <c r="L352" s="13"/>
      <c r="M352" s="13"/>
      <c r="N352" s="13"/>
    </row>
    <row r="353" spans="1:14" s="1" customFormat="1" x14ac:dyDescent="0.3">
      <c r="A353" s="16"/>
      <c r="B353" s="31">
        <v>42360</v>
      </c>
      <c r="C353" s="1" t="s">
        <v>29</v>
      </c>
      <c r="D353" s="2" t="s">
        <v>32</v>
      </c>
      <c r="E353" s="1">
        <v>100</v>
      </c>
      <c r="G353" s="1">
        <f t="shared" si="1"/>
        <v>471.90999999999974</v>
      </c>
      <c r="H353" s="2"/>
      <c r="L353" s="13"/>
      <c r="M353" s="13"/>
      <c r="N353" s="13"/>
    </row>
    <row r="354" spans="1:14" s="1" customFormat="1" x14ac:dyDescent="0.3">
      <c r="A354" s="16"/>
      <c r="B354" s="31">
        <v>42360</v>
      </c>
      <c r="C354" s="13" t="s">
        <v>40</v>
      </c>
      <c r="D354" s="2" t="s">
        <v>32</v>
      </c>
      <c r="F354" s="1">
        <v>45.73</v>
      </c>
      <c r="G354" s="1">
        <f t="shared" si="1"/>
        <v>426.17999999999972</v>
      </c>
      <c r="H354" s="2"/>
      <c r="L354" s="13"/>
      <c r="M354" s="13"/>
      <c r="N354" s="13"/>
    </row>
    <row r="355" spans="1:14" s="1" customFormat="1" x14ac:dyDescent="0.3">
      <c r="A355" s="16"/>
      <c r="B355" s="31">
        <v>42360</v>
      </c>
      <c r="C355" s="13" t="s">
        <v>21</v>
      </c>
      <c r="D355" s="2" t="s">
        <v>32</v>
      </c>
      <c r="F355" s="1">
        <v>65.599999999999994</v>
      </c>
      <c r="G355" s="1">
        <f t="shared" si="1"/>
        <v>360.5799999999997</v>
      </c>
      <c r="H355" s="2"/>
      <c r="L355" s="13"/>
      <c r="M355" s="13"/>
      <c r="N355" s="13"/>
    </row>
    <row r="356" spans="1:14" s="1" customFormat="1" x14ac:dyDescent="0.3">
      <c r="A356" s="16"/>
      <c r="B356" s="31">
        <v>42360</v>
      </c>
      <c r="C356" s="13" t="s">
        <v>49</v>
      </c>
      <c r="D356" s="2" t="s">
        <v>32</v>
      </c>
      <c r="F356" s="1">
        <v>5.21</v>
      </c>
      <c r="G356" s="1">
        <f t="shared" si="1"/>
        <v>355.36999999999972</v>
      </c>
      <c r="H356" s="2"/>
      <c r="L356" s="13"/>
      <c r="M356" s="13"/>
      <c r="N356" s="13"/>
    </row>
    <row r="357" spans="1:14" s="1" customFormat="1" x14ac:dyDescent="0.3">
      <c r="A357" s="16"/>
      <c r="B357" s="31">
        <v>42360</v>
      </c>
      <c r="C357" s="13" t="s">
        <v>50</v>
      </c>
      <c r="D357" s="2" t="s">
        <v>32</v>
      </c>
      <c r="F357" s="1">
        <v>31.02</v>
      </c>
      <c r="G357" s="1">
        <f t="shared" si="1"/>
        <v>324.34999999999974</v>
      </c>
      <c r="H357" s="2"/>
      <c r="L357" s="13"/>
      <c r="M357" s="13"/>
      <c r="N357" s="13"/>
    </row>
    <row r="358" spans="1:14" s="1" customFormat="1" x14ac:dyDescent="0.3">
      <c r="A358" s="16" t="s">
        <v>115</v>
      </c>
      <c r="B358" s="31">
        <v>42360</v>
      </c>
      <c r="C358" s="13" t="s">
        <v>83</v>
      </c>
      <c r="D358" s="2" t="s">
        <v>32</v>
      </c>
      <c r="F358" s="1">
        <v>100</v>
      </c>
      <c r="G358" s="1">
        <f t="shared" si="1"/>
        <v>224.34999999999974</v>
      </c>
      <c r="H358" s="2"/>
      <c r="L358" s="13"/>
      <c r="M358" s="13"/>
      <c r="N358" s="13"/>
    </row>
    <row r="359" spans="1:14" s="1" customFormat="1" x14ac:dyDescent="0.3">
      <c r="A359" s="16"/>
      <c r="B359" s="31">
        <v>42360</v>
      </c>
      <c r="C359" s="13" t="s">
        <v>8</v>
      </c>
      <c r="D359" s="2" t="s">
        <v>32</v>
      </c>
      <c r="F359" s="1">
        <v>14.99</v>
      </c>
      <c r="G359" s="1">
        <f t="shared" si="1"/>
        <v>209.35999999999973</v>
      </c>
      <c r="H359" s="2"/>
      <c r="L359" s="13"/>
      <c r="M359" s="13"/>
      <c r="N359" s="13"/>
    </row>
    <row r="360" spans="1:14" s="1" customFormat="1" x14ac:dyDescent="0.3">
      <c r="A360" s="16"/>
      <c r="B360" s="31">
        <v>42355</v>
      </c>
      <c r="C360" s="13" t="s">
        <v>72</v>
      </c>
      <c r="D360" s="2" t="s">
        <v>32</v>
      </c>
      <c r="F360" s="1">
        <v>24.82</v>
      </c>
      <c r="G360" s="1">
        <f t="shared" si="1"/>
        <v>184.53999999999974</v>
      </c>
      <c r="H360" s="2"/>
      <c r="L360" s="13"/>
      <c r="M360" s="13"/>
      <c r="N360" s="13"/>
    </row>
    <row r="361" spans="1:14" s="1" customFormat="1" x14ac:dyDescent="0.3">
      <c r="A361" s="16"/>
      <c r="B361" s="31">
        <v>42361</v>
      </c>
      <c r="C361" s="13" t="s">
        <v>81</v>
      </c>
      <c r="D361" s="2" t="s">
        <v>32</v>
      </c>
      <c r="F361" s="1">
        <v>19.47</v>
      </c>
      <c r="G361" s="1">
        <f t="shared" si="1"/>
        <v>165.06999999999974</v>
      </c>
      <c r="H361" s="2"/>
      <c r="L361" s="13"/>
      <c r="M361" s="13"/>
      <c r="N361" s="13"/>
    </row>
    <row r="362" spans="1:14" s="1" customFormat="1" x14ac:dyDescent="0.3">
      <c r="A362" s="16"/>
      <c r="B362" s="31">
        <v>42366</v>
      </c>
      <c r="C362" s="1" t="s">
        <v>29</v>
      </c>
      <c r="D362" s="2" t="s">
        <v>32</v>
      </c>
      <c r="E362" s="1">
        <v>70</v>
      </c>
      <c r="G362" s="1">
        <f t="shared" si="1"/>
        <v>235.06999999999974</v>
      </c>
      <c r="H362" s="2"/>
      <c r="L362" s="13"/>
      <c r="M362" s="13"/>
      <c r="N362" s="13"/>
    </row>
    <row r="363" spans="1:14" s="1" customFormat="1" x14ac:dyDescent="0.3">
      <c r="A363" s="16"/>
      <c r="B363" s="31">
        <v>42362</v>
      </c>
      <c r="C363" s="13" t="s">
        <v>8</v>
      </c>
      <c r="D363" s="2" t="s">
        <v>32</v>
      </c>
      <c r="F363" s="1">
        <v>3.97</v>
      </c>
      <c r="G363" s="1">
        <f t="shared" si="1"/>
        <v>231.09999999999974</v>
      </c>
      <c r="H363" s="2"/>
      <c r="L363" s="13"/>
      <c r="M363" s="13"/>
      <c r="N363" s="13"/>
    </row>
    <row r="364" spans="1:14" s="1" customFormat="1" x14ac:dyDescent="0.3">
      <c r="A364" s="16"/>
      <c r="B364" s="31">
        <v>42366</v>
      </c>
      <c r="C364" s="13" t="s">
        <v>83</v>
      </c>
      <c r="D364" s="2" t="s">
        <v>32</v>
      </c>
      <c r="F364" s="1">
        <v>40</v>
      </c>
      <c r="G364" s="1">
        <f t="shared" si="1"/>
        <v>191.09999999999974</v>
      </c>
      <c r="H364" s="2"/>
      <c r="L364" s="13"/>
      <c r="M364" s="13"/>
      <c r="N364" s="13"/>
    </row>
    <row r="365" spans="1:14" s="1" customFormat="1" x14ac:dyDescent="0.3">
      <c r="A365" s="16"/>
      <c r="B365" s="31">
        <v>42364</v>
      </c>
      <c r="C365" s="13" t="s">
        <v>8</v>
      </c>
      <c r="D365" s="2" t="s">
        <v>32</v>
      </c>
      <c r="F365" s="1">
        <v>7.4</v>
      </c>
      <c r="G365" s="1">
        <f t="shared" si="1"/>
        <v>183.69999999999973</v>
      </c>
      <c r="H365" s="2"/>
      <c r="L365" s="13"/>
      <c r="M365" s="13"/>
      <c r="N365" s="13"/>
    </row>
    <row r="366" spans="1:14" s="1" customFormat="1" x14ac:dyDescent="0.3">
      <c r="A366" s="16"/>
      <c r="B366" s="31">
        <v>42366</v>
      </c>
      <c r="C366" s="13" t="s">
        <v>21</v>
      </c>
      <c r="D366" s="2" t="s">
        <v>32</v>
      </c>
      <c r="F366" s="1">
        <v>15.85</v>
      </c>
      <c r="G366" s="1">
        <f t="shared" si="1"/>
        <v>167.84999999999974</v>
      </c>
      <c r="H366" s="2"/>
      <c r="L366" s="13"/>
      <c r="M366" s="13"/>
      <c r="N366" s="13"/>
    </row>
    <row r="367" spans="1:14" s="1" customFormat="1" x14ac:dyDescent="0.3">
      <c r="A367" s="16"/>
      <c r="B367" s="31">
        <v>42366</v>
      </c>
      <c r="C367" s="13" t="s">
        <v>167</v>
      </c>
      <c r="D367" s="2" t="s">
        <v>32</v>
      </c>
      <c r="F367" s="1">
        <v>8</v>
      </c>
      <c r="G367" s="1">
        <f t="shared" si="1"/>
        <v>159.84999999999974</v>
      </c>
      <c r="H367" s="2"/>
      <c r="L367" s="13"/>
      <c r="M367" s="13"/>
      <c r="N367" s="13"/>
    </row>
    <row r="368" spans="1:14" s="1" customFormat="1" x14ac:dyDescent="0.3">
      <c r="A368" s="16"/>
      <c r="B368" s="31">
        <v>42366</v>
      </c>
      <c r="C368" s="13" t="s">
        <v>131</v>
      </c>
      <c r="D368" s="2" t="s">
        <v>32</v>
      </c>
      <c r="F368" s="1">
        <v>21.98</v>
      </c>
      <c r="G368" s="1">
        <f t="shared" si="1"/>
        <v>137.86999999999975</v>
      </c>
      <c r="H368" s="2"/>
      <c r="L368" s="13"/>
      <c r="M368" s="13"/>
      <c r="N368" s="13"/>
    </row>
    <row r="369" spans="1:14" s="1" customFormat="1" x14ac:dyDescent="0.3">
      <c r="A369" s="16"/>
      <c r="B369" s="31">
        <v>42361</v>
      </c>
      <c r="C369" s="13" t="s">
        <v>91</v>
      </c>
      <c r="D369" s="2" t="s">
        <v>32</v>
      </c>
      <c r="F369" s="1">
        <v>22.61</v>
      </c>
      <c r="G369" s="1">
        <f t="shared" si="1"/>
        <v>115.25999999999975</v>
      </c>
      <c r="H369" s="2"/>
      <c r="L369" s="13"/>
      <c r="M369" s="13"/>
      <c r="N369" s="13"/>
    </row>
    <row r="370" spans="1:14" s="1" customFormat="1" x14ac:dyDescent="0.3">
      <c r="A370" s="16"/>
      <c r="B370" s="31">
        <v>42361</v>
      </c>
      <c r="C370" s="13" t="s">
        <v>157</v>
      </c>
      <c r="D370" s="2" t="s">
        <v>32</v>
      </c>
      <c r="F370" s="1">
        <v>193.92</v>
      </c>
      <c r="G370" s="1">
        <f t="shared" si="1"/>
        <v>-78.660000000000238</v>
      </c>
      <c r="H370" s="2"/>
      <c r="L370" s="13"/>
      <c r="M370" s="13"/>
      <c r="N370" s="13"/>
    </row>
    <row r="371" spans="1:14" s="1" customFormat="1" x14ac:dyDescent="0.3">
      <c r="A371" s="16"/>
      <c r="B371" s="31">
        <v>42362</v>
      </c>
      <c r="C371" s="13" t="s">
        <v>8</v>
      </c>
      <c r="D371" s="2" t="s">
        <v>32</v>
      </c>
      <c r="F371" s="1">
        <v>2.16</v>
      </c>
      <c r="G371" s="1">
        <f t="shared" si="1"/>
        <v>-80.820000000000235</v>
      </c>
      <c r="H371" s="2"/>
      <c r="L371" s="13"/>
      <c r="M371" s="13"/>
      <c r="N371" s="13"/>
    </row>
    <row r="372" spans="1:14" s="1" customFormat="1" x14ac:dyDescent="0.3">
      <c r="A372" s="16"/>
      <c r="B372" s="31">
        <v>42361</v>
      </c>
      <c r="C372" s="13" t="s">
        <v>8</v>
      </c>
      <c r="D372" s="2" t="s">
        <v>32</v>
      </c>
      <c r="F372" s="1">
        <v>3.35</v>
      </c>
      <c r="G372" s="1">
        <f t="shared" si="1"/>
        <v>-84.170000000000229</v>
      </c>
      <c r="H372" s="2"/>
      <c r="L372" s="13"/>
      <c r="M372" s="13"/>
      <c r="N372" s="13"/>
    </row>
    <row r="373" spans="1:14" s="1" customFormat="1" x14ac:dyDescent="0.3">
      <c r="A373" s="16"/>
      <c r="B373" s="31">
        <v>42365</v>
      </c>
      <c r="C373" s="13" t="s">
        <v>8</v>
      </c>
      <c r="D373" s="2" t="s">
        <v>32</v>
      </c>
      <c r="F373" s="1">
        <v>9.52</v>
      </c>
      <c r="G373" s="1">
        <f t="shared" si="1"/>
        <v>-93.690000000000225</v>
      </c>
      <c r="H373" s="2"/>
      <c r="L373" s="13"/>
      <c r="M373" s="13"/>
      <c r="N373" s="13"/>
    </row>
    <row r="374" spans="1:14" s="1" customFormat="1" x14ac:dyDescent="0.3">
      <c r="A374" s="16"/>
      <c r="B374" s="31">
        <v>42365</v>
      </c>
      <c r="C374" s="13" t="s">
        <v>56</v>
      </c>
      <c r="D374" s="2" t="s">
        <v>32</v>
      </c>
      <c r="F374" s="1">
        <v>15.28</v>
      </c>
      <c r="G374" s="1">
        <f t="shared" si="1"/>
        <v>-108.97000000000023</v>
      </c>
      <c r="H374" s="2"/>
      <c r="L374" s="13"/>
      <c r="M374" s="13"/>
      <c r="N374" s="13"/>
    </row>
    <row r="375" spans="1:14" s="1" customFormat="1" x14ac:dyDescent="0.3">
      <c r="A375" s="16" t="s">
        <v>115</v>
      </c>
      <c r="B375" s="31">
        <v>42365</v>
      </c>
      <c r="C375" s="13" t="s">
        <v>83</v>
      </c>
      <c r="D375" s="2" t="s">
        <v>32</v>
      </c>
      <c r="F375" s="1">
        <v>220</v>
      </c>
      <c r="G375" s="1">
        <f t="shared" si="1"/>
        <v>-328.97000000000025</v>
      </c>
      <c r="H375" s="2"/>
      <c r="L375" s="13"/>
      <c r="M375" s="13"/>
      <c r="N375" s="13"/>
    </row>
    <row r="376" spans="1:14" s="1" customFormat="1" x14ac:dyDescent="0.3">
      <c r="A376" s="16"/>
      <c r="B376" s="31">
        <v>42365</v>
      </c>
      <c r="C376" s="13" t="s">
        <v>50</v>
      </c>
      <c r="D376" s="2" t="s">
        <v>32</v>
      </c>
      <c r="F376" s="1">
        <v>2.38</v>
      </c>
      <c r="G376" s="1">
        <f t="shared" si="1"/>
        <v>-331.35000000000025</v>
      </c>
      <c r="H376" s="2"/>
      <c r="L376" s="13"/>
      <c r="M376" s="13"/>
      <c r="N376" s="13"/>
    </row>
    <row r="377" spans="1:14" s="1" customFormat="1" x14ac:dyDescent="0.3">
      <c r="A377" s="16"/>
      <c r="B377" s="31">
        <v>42365</v>
      </c>
      <c r="C377" s="13" t="s">
        <v>8</v>
      </c>
      <c r="D377" s="2" t="s">
        <v>32</v>
      </c>
      <c r="F377" s="1">
        <v>2.35</v>
      </c>
      <c r="G377" s="1">
        <f t="shared" si="1"/>
        <v>-333.70000000000027</v>
      </c>
      <c r="H377" s="2"/>
      <c r="L377" s="13"/>
      <c r="M377" s="13"/>
      <c r="N377" s="13"/>
    </row>
    <row r="378" spans="1:14" s="1" customFormat="1" x14ac:dyDescent="0.3">
      <c r="A378" s="16"/>
      <c r="B378" s="31">
        <v>42366</v>
      </c>
      <c r="C378" s="13" t="s">
        <v>167</v>
      </c>
      <c r="D378" s="2" t="s">
        <v>32</v>
      </c>
      <c r="F378" s="1">
        <v>8</v>
      </c>
      <c r="G378" s="1">
        <f t="shared" si="1"/>
        <v>-341.70000000000027</v>
      </c>
      <c r="H378" s="2"/>
      <c r="L378" s="13"/>
      <c r="M378" s="13"/>
      <c r="N378" s="13"/>
    </row>
    <row r="379" spans="1:14" s="1" customFormat="1" x14ac:dyDescent="0.3">
      <c r="A379" s="16"/>
      <c r="B379" s="31">
        <v>42366</v>
      </c>
      <c r="C379" s="13" t="s">
        <v>21</v>
      </c>
      <c r="D379" s="2" t="s">
        <v>32</v>
      </c>
      <c r="F379" s="1">
        <v>35.450000000000003</v>
      </c>
      <c r="G379" s="1">
        <f t="shared" si="1"/>
        <v>-377.15000000000026</v>
      </c>
      <c r="H379" s="2"/>
      <c r="L379" s="13"/>
      <c r="M379" s="13"/>
      <c r="N379" s="13"/>
    </row>
    <row r="380" spans="1:14" s="1" customFormat="1" x14ac:dyDescent="0.3">
      <c r="A380" s="16"/>
      <c r="B380" s="31">
        <v>42366</v>
      </c>
      <c r="C380" s="13" t="s">
        <v>40</v>
      </c>
      <c r="D380" s="2" t="s">
        <v>32</v>
      </c>
      <c r="F380" s="1">
        <v>61.99</v>
      </c>
      <c r="G380" s="1">
        <f t="shared" si="1"/>
        <v>-439.14000000000027</v>
      </c>
      <c r="H380" s="2"/>
      <c r="L380" s="13"/>
      <c r="M380" s="13"/>
      <c r="N380" s="13"/>
    </row>
    <row r="381" spans="1:14" s="1" customFormat="1" x14ac:dyDescent="0.3">
      <c r="A381" s="16"/>
      <c r="B381" s="31">
        <v>42366</v>
      </c>
      <c r="C381" s="13" t="s">
        <v>49</v>
      </c>
      <c r="D381" s="2" t="s">
        <v>32</v>
      </c>
      <c r="F381" s="1">
        <v>6.31</v>
      </c>
      <c r="G381" s="1">
        <f t="shared" si="1"/>
        <v>-445.45000000000027</v>
      </c>
      <c r="H381" s="2"/>
      <c r="L381" s="13"/>
      <c r="M381" s="13"/>
      <c r="N381" s="13"/>
    </row>
    <row r="382" spans="1:14" s="1" customFormat="1" x14ac:dyDescent="0.3">
      <c r="A382" s="16"/>
      <c r="B382" s="31">
        <v>42369</v>
      </c>
      <c r="C382" s="13" t="s">
        <v>31</v>
      </c>
      <c r="D382" s="2" t="s">
        <v>32</v>
      </c>
      <c r="E382" s="1">
        <v>1964.13</v>
      </c>
      <c r="G382" s="1">
        <f t="shared" si="1"/>
        <v>1518.6799999999998</v>
      </c>
      <c r="H382" s="2"/>
      <c r="L382" s="13"/>
      <c r="M382" s="13"/>
      <c r="N382" s="13"/>
    </row>
    <row r="383" spans="1:14" s="1" customFormat="1" x14ac:dyDescent="0.3">
      <c r="A383" s="16"/>
      <c r="B383" s="31">
        <v>42369</v>
      </c>
      <c r="C383" s="13" t="s">
        <v>122</v>
      </c>
      <c r="D383" s="2" t="s">
        <v>32</v>
      </c>
      <c r="F383" s="1">
        <v>1.99</v>
      </c>
      <c r="G383" s="1">
        <f t="shared" si="1"/>
        <v>1516.6899999999998</v>
      </c>
      <c r="H383" s="2"/>
      <c r="L383" s="13"/>
      <c r="M383" s="13"/>
      <c r="N383" s="13"/>
    </row>
    <row r="384" spans="1:14" s="1" customFormat="1" x14ac:dyDescent="0.3">
      <c r="A384" s="16"/>
      <c r="B384" s="31">
        <v>42368</v>
      </c>
      <c r="C384" s="13" t="s">
        <v>93</v>
      </c>
      <c r="D384" s="2" t="s">
        <v>32</v>
      </c>
      <c r="F384" s="1">
        <v>179</v>
      </c>
      <c r="G384" s="1">
        <f t="shared" si="1"/>
        <v>1337.6899999999998</v>
      </c>
      <c r="H384" s="2"/>
      <c r="L384" s="13"/>
      <c r="M384" s="13"/>
      <c r="N384" s="13"/>
    </row>
    <row r="385" spans="1:14" s="1" customFormat="1" x14ac:dyDescent="0.3">
      <c r="A385" s="16"/>
      <c r="B385" s="31">
        <v>42368</v>
      </c>
      <c r="C385" s="1" t="s">
        <v>29</v>
      </c>
      <c r="D385" s="2" t="s">
        <v>32</v>
      </c>
      <c r="E385" s="1">
        <v>179</v>
      </c>
      <c r="G385" s="1">
        <f t="shared" si="1"/>
        <v>1516.6899999999998</v>
      </c>
      <c r="H385" s="2"/>
      <c r="L385" s="13"/>
      <c r="M385" s="13"/>
      <c r="N385" s="13"/>
    </row>
    <row r="386" spans="1:14" s="1" customFormat="1" x14ac:dyDescent="0.3">
      <c r="A386" s="16">
        <v>1050</v>
      </c>
      <c r="B386" s="31">
        <v>42367</v>
      </c>
      <c r="C386" s="13" t="s">
        <v>90</v>
      </c>
      <c r="D386" s="2" t="s">
        <v>32</v>
      </c>
      <c r="F386" s="1">
        <v>800</v>
      </c>
      <c r="G386" s="1">
        <f t="shared" si="1"/>
        <v>716.68999999999983</v>
      </c>
      <c r="H386" s="2"/>
      <c r="L386" s="13"/>
      <c r="M386" s="13"/>
      <c r="N386" s="13"/>
    </row>
    <row r="387" spans="1:14" s="1" customFormat="1" x14ac:dyDescent="0.3">
      <c r="A387" s="16"/>
      <c r="B387" s="31">
        <v>42369</v>
      </c>
      <c r="C387" s="13" t="s">
        <v>89</v>
      </c>
      <c r="D387" s="2" t="s">
        <v>32</v>
      </c>
      <c r="F387" s="1">
        <v>540.67999999999995</v>
      </c>
      <c r="G387" s="1">
        <f t="shared" si="1"/>
        <v>176.00999999999988</v>
      </c>
      <c r="H387" s="2"/>
      <c r="L387" s="13"/>
      <c r="M387" s="13"/>
      <c r="N387" s="13"/>
    </row>
    <row r="388" spans="1:14" s="1" customFormat="1" x14ac:dyDescent="0.3">
      <c r="A388" s="16">
        <v>1051</v>
      </c>
      <c r="B388" s="31">
        <v>42369</v>
      </c>
      <c r="C388" s="13" t="s">
        <v>26</v>
      </c>
      <c r="D388" s="2" t="s">
        <v>32</v>
      </c>
      <c r="F388" s="1">
        <v>79</v>
      </c>
      <c r="G388" s="1">
        <f t="shared" si="1"/>
        <v>97.009999999999877</v>
      </c>
      <c r="H388" s="2"/>
      <c r="L388" s="13"/>
      <c r="M388" s="13"/>
      <c r="N388" s="13"/>
    </row>
    <row r="389" spans="1:14" s="1" customFormat="1" x14ac:dyDescent="0.3">
      <c r="A389" s="16"/>
      <c r="B389" s="31">
        <v>42371</v>
      </c>
      <c r="C389" s="13" t="s">
        <v>40</v>
      </c>
      <c r="D389" s="2" t="s">
        <v>32</v>
      </c>
      <c r="F389" s="1">
        <v>2.1</v>
      </c>
      <c r="G389" s="1">
        <f t="shared" si="1"/>
        <v>94.909999999999883</v>
      </c>
      <c r="H389" s="2"/>
      <c r="L389" s="13"/>
      <c r="M389" s="13"/>
      <c r="N389" s="13"/>
    </row>
    <row r="390" spans="1:14" s="1" customFormat="1" x14ac:dyDescent="0.3">
      <c r="A390" s="16"/>
      <c r="B390" s="31">
        <v>42371</v>
      </c>
      <c r="C390" s="13" t="s">
        <v>40</v>
      </c>
      <c r="D390" s="2" t="s">
        <v>32</v>
      </c>
      <c r="F390" s="1">
        <v>78.14</v>
      </c>
      <c r="G390" s="1">
        <f t="shared" si="1"/>
        <v>16.769999999999882</v>
      </c>
      <c r="H390" s="2"/>
      <c r="L390" s="13"/>
      <c r="M390" s="13"/>
      <c r="N390" s="13"/>
    </row>
    <row r="391" spans="1:14" s="1" customFormat="1" x14ac:dyDescent="0.3">
      <c r="A391" s="16"/>
      <c r="B391" s="31">
        <v>42371</v>
      </c>
      <c r="C391" s="13" t="s">
        <v>40</v>
      </c>
      <c r="D391" s="2" t="s">
        <v>32</v>
      </c>
      <c r="F391" s="1">
        <v>34.68</v>
      </c>
      <c r="G391" s="1">
        <f t="shared" si="1"/>
        <v>-17.910000000000117</v>
      </c>
      <c r="H391" s="2"/>
      <c r="L391" s="13"/>
      <c r="M391" s="13"/>
      <c r="N391" s="13"/>
    </row>
    <row r="392" spans="1:14" s="1" customFormat="1" x14ac:dyDescent="0.3">
      <c r="A392" s="16"/>
      <c r="B392" s="31">
        <v>42369</v>
      </c>
      <c r="C392" s="13" t="s">
        <v>7</v>
      </c>
      <c r="D392" s="2" t="s">
        <v>32</v>
      </c>
      <c r="F392" s="1">
        <v>26.05</v>
      </c>
      <c r="G392" s="1">
        <f t="shared" ref="G392:G455" si="2">SUM(G391+E392-F392)</f>
        <v>-43.960000000000122</v>
      </c>
      <c r="H392" s="2"/>
      <c r="L392" s="13"/>
      <c r="M392" s="13"/>
      <c r="N392" s="13"/>
    </row>
    <row r="393" spans="1:14" s="1" customFormat="1" x14ac:dyDescent="0.3">
      <c r="A393" s="16">
        <v>1121</v>
      </c>
      <c r="B393" s="31">
        <v>42373</v>
      </c>
      <c r="C393" s="13" t="s">
        <v>158</v>
      </c>
      <c r="D393" s="2" t="s">
        <v>32</v>
      </c>
      <c r="F393" s="1">
        <v>239.65</v>
      </c>
      <c r="G393" s="1">
        <f t="shared" si="2"/>
        <v>-283.61000000000013</v>
      </c>
      <c r="H393" s="2"/>
      <c r="L393" s="13"/>
      <c r="M393" s="13"/>
      <c r="N393" s="13"/>
    </row>
    <row r="394" spans="1:14" s="1" customFormat="1" x14ac:dyDescent="0.3">
      <c r="A394" s="16"/>
      <c r="B394" s="31">
        <v>42373</v>
      </c>
      <c r="C394" s="13" t="s">
        <v>81</v>
      </c>
      <c r="D394" s="2" t="s">
        <v>32</v>
      </c>
      <c r="F394" s="1">
        <v>17.41</v>
      </c>
      <c r="G394" s="1">
        <f t="shared" si="2"/>
        <v>-301.02000000000015</v>
      </c>
      <c r="H394" s="2"/>
      <c r="L394" s="13"/>
      <c r="M394" s="13"/>
      <c r="N394" s="13"/>
    </row>
    <row r="395" spans="1:14" s="1" customFormat="1" x14ac:dyDescent="0.3">
      <c r="A395" s="16"/>
      <c r="B395" s="31">
        <v>42366</v>
      </c>
      <c r="C395" s="13" t="s">
        <v>122</v>
      </c>
      <c r="D395" s="2" t="s">
        <v>32</v>
      </c>
      <c r="F395" s="1">
        <v>7.97</v>
      </c>
      <c r="G395" s="1">
        <f t="shared" si="2"/>
        <v>-308.99000000000018</v>
      </c>
      <c r="H395" s="2"/>
      <c r="L395" s="13"/>
      <c r="M395" s="13"/>
      <c r="N395" s="13"/>
    </row>
    <row r="396" spans="1:14" s="1" customFormat="1" x14ac:dyDescent="0.3">
      <c r="A396" s="16"/>
      <c r="B396" s="31">
        <v>42373</v>
      </c>
      <c r="C396" s="13" t="s">
        <v>159</v>
      </c>
      <c r="D396" s="2" t="s">
        <v>32</v>
      </c>
      <c r="F396" s="1">
        <v>19.239999999999998</v>
      </c>
      <c r="G396" s="1">
        <f t="shared" si="2"/>
        <v>-328.23000000000019</v>
      </c>
      <c r="H396" s="2"/>
      <c r="L396" s="13"/>
      <c r="M396" s="13"/>
      <c r="N396" s="13"/>
    </row>
    <row r="397" spans="1:14" s="1" customFormat="1" x14ac:dyDescent="0.3">
      <c r="A397" s="16"/>
      <c r="B397" s="31">
        <v>42373</v>
      </c>
      <c r="C397" s="13" t="s">
        <v>148</v>
      </c>
      <c r="D397" s="2" t="s">
        <v>32</v>
      </c>
      <c r="F397" s="1">
        <v>4.99</v>
      </c>
      <c r="G397" s="1">
        <f t="shared" si="2"/>
        <v>-333.2200000000002</v>
      </c>
      <c r="H397" s="2"/>
      <c r="L397" s="13"/>
      <c r="M397" s="13"/>
      <c r="N397" s="13"/>
    </row>
    <row r="398" spans="1:14" s="1" customFormat="1" x14ac:dyDescent="0.3">
      <c r="A398" s="16"/>
      <c r="B398" s="31">
        <v>42373</v>
      </c>
      <c r="C398" s="13" t="s">
        <v>8</v>
      </c>
      <c r="D398" s="2" t="s">
        <v>32</v>
      </c>
      <c r="F398" s="1">
        <v>6.68</v>
      </c>
      <c r="G398" s="1">
        <f t="shared" si="2"/>
        <v>-339.9000000000002</v>
      </c>
      <c r="H398" s="2"/>
      <c r="L398" s="13"/>
      <c r="M398" s="13"/>
      <c r="N398" s="13"/>
    </row>
    <row r="399" spans="1:14" s="1" customFormat="1" x14ac:dyDescent="0.3">
      <c r="A399" s="16"/>
      <c r="B399" s="31">
        <v>42374</v>
      </c>
      <c r="C399" s="13" t="s">
        <v>7</v>
      </c>
      <c r="D399" s="2" t="s">
        <v>32</v>
      </c>
      <c r="F399" s="1">
        <v>12.47</v>
      </c>
      <c r="G399" s="1">
        <f t="shared" si="2"/>
        <v>-352.37000000000023</v>
      </c>
      <c r="H399" s="2"/>
      <c r="L399" s="13"/>
      <c r="M399" s="13"/>
      <c r="N399" s="13"/>
    </row>
    <row r="400" spans="1:14" x14ac:dyDescent="0.3">
      <c r="B400" s="31">
        <v>42375</v>
      </c>
      <c r="C400" s="13" t="s">
        <v>91</v>
      </c>
      <c r="D400" s="2" t="s">
        <v>32</v>
      </c>
      <c r="F400" s="1">
        <v>32.770000000000003</v>
      </c>
      <c r="G400" s="1">
        <f t="shared" si="2"/>
        <v>-385.14000000000021</v>
      </c>
    </row>
    <row r="401" spans="1:7" x14ac:dyDescent="0.3">
      <c r="B401" s="31">
        <v>42375</v>
      </c>
      <c r="C401" s="13" t="s">
        <v>8</v>
      </c>
      <c r="D401" s="2" t="s">
        <v>32</v>
      </c>
      <c r="F401" s="1">
        <v>3.43</v>
      </c>
      <c r="G401" s="1">
        <f t="shared" si="2"/>
        <v>-388.57000000000022</v>
      </c>
    </row>
    <row r="402" spans="1:7" x14ac:dyDescent="0.3">
      <c r="B402" s="31">
        <v>42375</v>
      </c>
      <c r="C402" s="13" t="s">
        <v>50</v>
      </c>
      <c r="D402" s="2" t="s">
        <v>32</v>
      </c>
      <c r="F402" s="1">
        <v>41.75</v>
      </c>
      <c r="G402" s="1">
        <f t="shared" si="2"/>
        <v>-430.32000000000022</v>
      </c>
    </row>
    <row r="403" spans="1:7" x14ac:dyDescent="0.3">
      <c r="B403" s="31">
        <v>42375</v>
      </c>
      <c r="C403" s="13" t="s">
        <v>154</v>
      </c>
      <c r="D403" s="2" t="s">
        <v>32</v>
      </c>
      <c r="F403" s="1">
        <v>3</v>
      </c>
      <c r="G403" s="1">
        <f t="shared" si="2"/>
        <v>-433.32000000000022</v>
      </c>
    </row>
    <row r="404" spans="1:7" x14ac:dyDescent="0.3">
      <c r="B404" s="31">
        <v>42375</v>
      </c>
      <c r="C404" s="13" t="s">
        <v>8</v>
      </c>
      <c r="D404" s="2" t="s">
        <v>32</v>
      </c>
      <c r="F404" s="1">
        <v>4.88</v>
      </c>
      <c r="G404" s="1">
        <f t="shared" si="2"/>
        <v>-438.20000000000022</v>
      </c>
    </row>
    <row r="405" spans="1:7" x14ac:dyDescent="0.3">
      <c r="B405" s="31">
        <v>42375</v>
      </c>
      <c r="C405" s="13" t="s">
        <v>40</v>
      </c>
      <c r="D405" s="2" t="s">
        <v>32</v>
      </c>
      <c r="F405" s="1">
        <v>105.3</v>
      </c>
      <c r="G405" s="1">
        <f t="shared" si="2"/>
        <v>-543.50000000000023</v>
      </c>
    </row>
    <row r="406" spans="1:7" x14ac:dyDescent="0.3">
      <c r="B406" s="31">
        <v>42375</v>
      </c>
      <c r="C406" s="13" t="s">
        <v>21</v>
      </c>
      <c r="D406" s="2" t="s">
        <v>32</v>
      </c>
      <c r="F406" s="1">
        <v>49.7</v>
      </c>
      <c r="G406" s="1">
        <f t="shared" si="2"/>
        <v>-593.20000000000027</v>
      </c>
    </row>
    <row r="407" spans="1:7" x14ac:dyDescent="0.3">
      <c r="B407" s="31">
        <v>42375</v>
      </c>
      <c r="C407" s="13" t="s">
        <v>72</v>
      </c>
      <c r="D407" s="2" t="s">
        <v>32</v>
      </c>
      <c r="F407" s="1">
        <v>5</v>
      </c>
      <c r="G407" s="1">
        <f t="shared" si="2"/>
        <v>-598.20000000000027</v>
      </c>
    </row>
    <row r="408" spans="1:7" x14ac:dyDescent="0.3">
      <c r="B408" s="31">
        <v>42376</v>
      </c>
      <c r="C408" s="13" t="s">
        <v>52</v>
      </c>
      <c r="D408" s="2" t="s">
        <v>32</v>
      </c>
      <c r="F408" s="1">
        <v>25</v>
      </c>
      <c r="G408" s="1">
        <f t="shared" si="2"/>
        <v>-623.20000000000027</v>
      </c>
    </row>
    <row r="409" spans="1:7" x14ac:dyDescent="0.3">
      <c r="B409" s="31">
        <v>42377</v>
      </c>
      <c r="C409" s="13" t="s">
        <v>93</v>
      </c>
      <c r="D409" s="2" t="s">
        <v>32</v>
      </c>
      <c r="F409" s="1">
        <v>29.48</v>
      </c>
      <c r="G409" s="1">
        <f t="shared" si="2"/>
        <v>-652.68000000000029</v>
      </c>
    </row>
    <row r="410" spans="1:7" x14ac:dyDescent="0.3">
      <c r="B410" s="31">
        <v>42377</v>
      </c>
      <c r="C410" s="13" t="s">
        <v>93</v>
      </c>
      <c r="D410" s="2" t="s">
        <v>32</v>
      </c>
      <c r="F410" s="1">
        <v>8.2799999999999994</v>
      </c>
      <c r="G410" s="1">
        <f t="shared" si="2"/>
        <v>-660.96000000000026</v>
      </c>
    </row>
    <row r="411" spans="1:7" x14ac:dyDescent="0.3">
      <c r="B411" s="31">
        <v>42378</v>
      </c>
      <c r="C411" s="13" t="s">
        <v>8</v>
      </c>
      <c r="D411" s="2" t="s">
        <v>32</v>
      </c>
      <c r="F411" s="1">
        <v>15.01</v>
      </c>
      <c r="G411" s="1">
        <f t="shared" si="2"/>
        <v>-675.97000000000025</v>
      </c>
    </row>
    <row r="412" spans="1:7" x14ac:dyDescent="0.3">
      <c r="A412" s="16" t="s">
        <v>115</v>
      </c>
      <c r="B412" s="31">
        <v>42378</v>
      </c>
      <c r="C412" s="13" t="s">
        <v>40</v>
      </c>
      <c r="D412" s="2" t="s">
        <v>32</v>
      </c>
      <c r="F412" s="1">
        <v>122.64</v>
      </c>
      <c r="G412" s="1">
        <f t="shared" si="2"/>
        <v>-798.61000000000024</v>
      </c>
    </row>
    <row r="413" spans="1:7" x14ac:dyDescent="0.3">
      <c r="B413" s="31">
        <v>42378</v>
      </c>
      <c r="C413" s="13" t="s">
        <v>159</v>
      </c>
      <c r="D413" s="2" t="s">
        <v>32</v>
      </c>
      <c r="F413" s="1">
        <v>30.54</v>
      </c>
      <c r="G413" s="1">
        <f t="shared" si="2"/>
        <v>-829.1500000000002</v>
      </c>
    </row>
    <row r="414" spans="1:7" x14ac:dyDescent="0.3">
      <c r="B414" s="31">
        <v>42377</v>
      </c>
      <c r="C414" s="13" t="s">
        <v>160</v>
      </c>
      <c r="D414" s="2" t="s">
        <v>32</v>
      </c>
      <c r="F414" s="1">
        <v>37.770000000000003</v>
      </c>
      <c r="G414" s="1">
        <f t="shared" si="2"/>
        <v>-866.92000000000019</v>
      </c>
    </row>
    <row r="415" spans="1:7" x14ac:dyDescent="0.3">
      <c r="B415" s="31">
        <v>42377</v>
      </c>
      <c r="C415" s="13" t="s">
        <v>170</v>
      </c>
      <c r="D415" s="2" t="s">
        <v>32</v>
      </c>
      <c r="F415" s="1">
        <v>12.74</v>
      </c>
      <c r="G415" s="1">
        <f t="shared" si="2"/>
        <v>-879.6600000000002</v>
      </c>
    </row>
    <row r="416" spans="1:7" x14ac:dyDescent="0.3">
      <c r="A416" s="16">
        <v>1121</v>
      </c>
      <c r="B416" s="31">
        <v>42377</v>
      </c>
      <c r="C416" s="13" t="s">
        <v>161</v>
      </c>
      <c r="D416" s="2" t="s">
        <v>32</v>
      </c>
      <c r="F416" s="1">
        <v>10</v>
      </c>
      <c r="G416" s="1">
        <f t="shared" si="2"/>
        <v>-889.6600000000002</v>
      </c>
    </row>
    <row r="417" spans="1:7" x14ac:dyDescent="0.3">
      <c r="B417" s="31">
        <v>42377</v>
      </c>
      <c r="C417" s="13" t="s">
        <v>122</v>
      </c>
      <c r="D417" s="2" t="s">
        <v>32</v>
      </c>
      <c r="F417" s="1">
        <v>18.940000000000001</v>
      </c>
      <c r="G417" s="1">
        <f t="shared" si="2"/>
        <v>-908.60000000000025</v>
      </c>
    </row>
    <row r="418" spans="1:7" x14ac:dyDescent="0.3">
      <c r="A418" s="16" t="s">
        <v>115</v>
      </c>
      <c r="B418" s="31">
        <v>42377</v>
      </c>
      <c r="C418" s="13" t="s">
        <v>162</v>
      </c>
      <c r="D418" s="2" t="s">
        <v>32</v>
      </c>
      <c r="F418" s="1">
        <v>21.79</v>
      </c>
      <c r="G418" s="1">
        <f t="shared" si="2"/>
        <v>-930.39000000000021</v>
      </c>
    </row>
    <row r="419" spans="1:7" x14ac:dyDescent="0.3">
      <c r="B419" s="31">
        <v>42376</v>
      </c>
      <c r="C419" s="13" t="s">
        <v>40</v>
      </c>
      <c r="D419" s="2" t="s">
        <v>32</v>
      </c>
      <c r="F419" s="1">
        <v>46.51</v>
      </c>
      <c r="G419" s="1">
        <f t="shared" si="2"/>
        <v>-976.9000000000002</v>
      </c>
    </row>
    <row r="420" spans="1:7" x14ac:dyDescent="0.3">
      <c r="B420" s="31">
        <v>42376</v>
      </c>
      <c r="C420" s="13" t="s">
        <v>72</v>
      </c>
      <c r="D420" s="2" t="s">
        <v>32</v>
      </c>
      <c r="F420" s="1">
        <v>0.76</v>
      </c>
      <c r="G420" s="1">
        <f t="shared" si="2"/>
        <v>-977.6600000000002</v>
      </c>
    </row>
    <row r="421" spans="1:7" x14ac:dyDescent="0.3">
      <c r="B421" s="31">
        <v>42376</v>
      </c>
      <c r="C421" s="13" t="s">
        <v>72</v>
      </c>
      <c r="D421" s="2" t="s">
        <v>32</v>
      </c>
      <c r="F421" s="1">
        <v>5</v>
      </c>
      <c r="G421" s="1">
        <f t="shared" si="2"/>
        <v>-982.6600000000002</v>
      </c>
    </row>
    <row r="422" spans="1:7" x14ac:dyDescent="0.3">
      <c r="B422" s="31">
        <v>42375</v>
      </c>
      <c r="C422" s="13" t="s">
        <v>72</v>
      </c>
      <c r="D422" s="2" t="s">
        <v>32</v>
      </c>
      <c r="F422" s="1">
        <v>9.11</v>
      </c>
      <c r="G422" s="1">
        <f t="shared" si="2"/>
        <v>-991.77000000000021</v>
      </c>
    </row>
    <row r="423" spans="1:7" x14ac:dyDescent="0.3">
      <c r="B423" s="31">
        <v>42375</v>
      </c>
      <c r="C423" s="13" t="s">
        <v>163</v>
      </c>
      <c r="D423" s="2" t="s">
        <v>32</v>
      </c>
      <c r="F423" s="1">
        <v>19.989999999999998</v>
      </c>
      <c r="G423" s="1">
        <f t="shared" si="2"/>
        <v>-1011.7600000000002</v>
      </c>
    </row>
    <row r="424" spans="1:7" x14ac:dyDescent="0.3">
      <c r="B424" s="31">
        <v>42374</v>
      </c>
      <c r="C424" s="13" t="s">
        <v>72</v>
      </c>
      <c r="D424" s="2" t="s">
        <v>32</v>
      </c>
      <c r="F424" s="1">
        <v>5</v>
      </c>
      <c r="G424" s="1">
        <f t="shared" si="2"/>
        <v>-1016.7600000000002</v>
      </c>
    </row>
    <row r="425" spans="1:7" x14ac:dyDescent="0.3">
      <c r="B425" s="31">
        <v>42373</v>
      </c>
      <c r="C425" s="13" t="s">
        <v>122</v>
      </c>
      <c r="D425" s="2" t="s">
        <v>32</v>
      </c>
      <c r="F425" s="1">
        <v>7.92</v>
      </c>
      <c r="G425" s="1">
        <f t="shared" si="2"/>
        <v>-1024.6800000000003</v>
      </c>
    </row>
    <row r="426" spans="1:7" x14ac:dyDescent="0.3">
      <c r="B426" s="31">
        <v>42373</v>
      </c>
      <c r="C426" s="13" t="s">
        <v>101</v>
      </c>
      <c r="D426" s="2" t="s">
        <v>32</v>
      </c>
      <c r="F426" s="1">
        <v>20</v>
      </c>
      <c r="G426" s="1">
        <f t="shared" si="2"/>
        <v>-1044.6800000000003</v>
      </c>
    </row>
    <row r="427" spans="1:7" x14ac:dyDescent="0.3">
      <c r="B427" s="31">
        <v>42377</v>
      </c>
      <c r="C427" s="1" t="s">
        <v>29</v>
      </c>
      <c r="D427" s="2" t="s">
        <v>32</v>
      </c>
      <c r="E427" s="1">
        <v>20</v>
      </c>
      <c r="G427" s="1">
        <f t="shared" si="2"/>
        <v>-1024.6800000000003</v>
      </c>
    </row>
    <row r="428" spans="1:7" x14ac:dyDescent="0.3">
      <c r="B428" s="31">
        <v>42373</v>
      </c>
      <c r="C428" s="13" t="s">
        <v>40</v>
      </c>
      <c r="D428" s="2" t="s">
        <v>32</v>
      </c>
      <c r="F428" s="1">
        <v>37.82</v>
      </c>
      <c r="G428" s="1">
        <f t="shared" si="2"/>
        <v>-1062.5000000000002</v>
      </c>
    </row>
    <row r="429" spans="1:7" x14ac:dyDescent="0.3">
      <c r="B429" s="31">
        <v>42373</v>
      </c>
      <c r="C429" s="13" t="s">
        <v>165</v>
      </c>
      <c r="D429" s="2" t="s">
        <v>32</v>
      </c>
      <c r="F429" s="1">
        <v>44.97</v>
      </c>
      <c r="G429" s="1">
        <f t="shared" si="2"/>
        <v>-1107.4700000000003</v>
      </c>
    </row>
    <row r="430" spans="1:7" x14ac:dyDescent="0.3">
      <c r="B430" s="31">
        <v>42378</v>
      </c>
      <c r="C430" s="13" t="s">
        <v>166</v>
      </c>
      <c r="D430" s="2" t="s">
        <v>32</v>
      </c>
      <c r="E430" s="1">
        <v>44.97</v>
      </c>
      <c r="G430" s="1">
        <f t="shared" si="2"/>
        <v>-1062.5000000000002</v>
      </c>
    </row>
    <row r="431" spans="1:7" x14ac:dyDescent="0.3">
      <c r="B431" s="31">
        <v>42379</v>
      </c>
      <c r="C431" s="13" t="s">
        <v>169</v>
      </c>
      <c r="D431" s="2" t="s">
        <v>32</v>
      </c>
      <c r="F431" s="1">
        <v>64</v>
      </c>
      <c r="G431" s="1">
        <f t="shared" si="2"/>
        <v>-1126.5000000000002</v>
      </c>
    </row>
    <row r="432" spans="1:7" x14ac:dyDescent="0.3">
      <c r="B432" s="31">
        <v>42379</v>
      </c>
      <c r="C432" s="13" t="s">
        <v>50</v>
      </c>
      <c r="D432" s="2" t="s">
        <v>32</v>
      </c>
      <c r="F432" s="1">
        <v>8.77</v>
      </c>
      <c r="G432" s="1">
        <f t="shared" si="2"/>
        <v>-1135.2700000000002</v>
      </c>
    </row>
    <row r="433" spans="1:7" x14ac:dyDescent="0.3">
      <c r="B433" s="31">
        <v>42380</v>
      </c>
      <c r="C433" s="13" t="s">
        <v>50</v>
      </c>
      <c r="D433" s="2" t="s">
        <v>32</v>
      </c>
      <c r="F433" s="1">
        <v>18.77</v>
      </c>
      <c r="G433" s="1">
        <f t="shared" si="2"/>
        <v>-1154.0400000000002</v>
      </c>
    </row>
    <row r="434" spans="1:7" x14ac:dyDescent="0.3">
      <c r="B434" s="31">
        <v>42380</v>
      </c>
      <c r="C434" s="13" t="s">
        <v>8</v>
      </c>
      <c r="D434" s="2" t="s">
        <v>32</v>
      </c>
      <c r="F434" s="1">
        <v>5.47</v>
      </c>
      <c r="G434" s="1">
        <f t="shared" si="2"/>
        <v>-1159.5100000000002</v>
      </c>
    </row>
    <row r="435" spans="1:7" x14ac:dyDescent="0.3">
      <c r="B435" s="31">
        <v>42382</v>
      </c>
      <c r="C435" s="13" t="s">
        <v>7</v>
      </c>
      <c r="D435" s="2" t="s">
        <v>32</v>
      </c>
      <c r="F435" s="1">
        <v>14.12</v>
      </c>
      <c r="G435" s="1">
        <f t="shared" si="2"/>
        <v>-1173.6300000000001</v>
      </c>
    </row>
    <row r="436" spans="1:7" x14ac:dyDescent="0.3">
      <c r="B436" s="31">
        <v>42382</v>
      </c>
      <c r="C436" s="13" t="s">
        <v>8</v>
      </c>
      <c r="D436" s="2" t="s">
        <v>32</v>
      </c>
      <c r="F436" s="1">
        <v>2.0499999999999998</v>
      </c>
      <c r="G436" s="1">
        <f t="shared" si="2"/>
        <v>-1175.68</v>
      </c>
    </row>
    <row r="437" spans="1:7" x14ac:dyDescent="0.3">
      <c r="B437" s="31">
        <v>42381</v>
      </c>
      <c r="C437" s="13" t="s">
        <v>8</v>
      </c>
      <c r="D437" s="2" t="s">
        <v>32</v>
      </c>
      <c r="F437" s="1">
        <v>4.51</v>
      </c>
      <c r="G437" s="1">
        <f t="shared" si="2"/>
        <v>-1180.19</v>
      </c>
    </row>
    <row r="438" spans="1:7" x14ac:dyDescent="0.3">
      <c r="B438" s="31">
        <v>42383</v>
      </c>
      <c r="C438" s="13" t="s">
        <v>31</v>
      </c>
      <c r="D438" s="2" t="s">
        <v>32</v>
      </c>
      <c r="E438" s="1">
        <v>1961.06</v>
      </c>
      <c r="G438" s="1">
        <f t="shared" si="2"/>
        <v>780.86999999999989</v>
      </c>
    </row>
    <row r="439" spans="1:7" x14ac:dyDescent="0.3">
      <c r="A439" s="16" t="s">
        <v>115</v>
      </c>
      <c r="B439" s="31">
        <v>42382</v>
      </c>
      <c r="C439" s="13" t="s">
        <v>172</v>
      </c>
      <c r="D439" s="2" t="s">
        <v>32</v>
      </c>
      <c r="F439" s="1">
        <v>80</v>
      </c>
      <c r="G439" s="1">
        <f t="shared" si="2"/>
        <v>700.86999999999989</v>
      </c>
    </row>
    <row r="440" spans="1:7" x14ac:dyDescent="0.3">
      <c r="B440" s="31">
        <v>42383</v>
      </c>
      <c r="C440" s="13" t="s">
        <v>83</v>
      </c>
      <c r="D440" s="2" t="s">
        <v>32</v>
      </c>
      <c r="F440" s="1">
        <v>40</v>
      </c>
      <c r="G440" s="1">
        <f t="shared" si="2"/>
        <v>660.86999999999989</v>
      </c>
    </row>
    <row r="441" spans="1:7" x14ac:dyDescent="0.3">
      <c r="B441" s="31">
        <v>42383</v>
      </c>
      <c r="C441" s="13" t="s">
        <v>40</v>
      </c>
      <c r="D441" s="2" t="s">
        <v>32</v>
      </c>
      <c r="F441" s="1">
        <v>90.87</v>
      </c>
      <c r="G441" s="1">
        <f t="shared" si="2"/>
        <v>569.99999999999989</v>
      </c>
    </row>
    <row r="442" spans="1:7" x14ac:dyDescent="0.3">
      <c r="B442" s="31">
        <v>42383</v>
      </c>
      <c r="C442" s="13" t="s">
        <v>8</v>
      </c>
      <c r="D442" s="2" t="s">
        <v>32</v>
      </c>
      <c r="F442" s="1">
        <v>3.85</v>
      </c>
      <c r="G442" s="1">
        <f t="shared" si="2"/>
        <v>566.14999999999986</v>
      </c>
    </row>
    <row r="443" spans="1:7" x14ac:dyDescent="0.3">
      <c r="B443" s="31">
        <v>42384</v>
      </c>
      <c r="C443" s="13" t="s">
        <v>81</v>
      </c>
      <c r="D443" s="2" t="s">
        <v>32</v>
      </c>
      <c r="F443" s="1">
        <v>16.53</v>
      </c>
      <c r="G443" s="1">
        <f t="shared" si="2"/>
        <v>549.61999999999989</v>
      </c>
    </row>
    <row r="444" spans="1:7" x14ac:dyDescent="0.3">
      <c r="A444" s="16">
        <v>1061</v>
      </c>
      <c r="B444" s="31">
        <v>42383</v>
      </c>
      <c r="C444" s="13" t="s">
        <v>173</v>
      </c>
      <c r="D444" s="2" t="s">
        <v>32</v>
      </c>
      <c r="F444" s="1">
        <v>40</v>
      </c>
      <c r="G444" s="1">
        <f t="shared" si="2"/>
        <v>509.61999999999989</v>
      </c>
    </row>
    <row r="445" spans="1:7" x14ac:dyDescent="0.3">
      <c r="B445" s="31">
        <v>42384</v>
      </c>
      <c r="C445" s="1" t="s">
        <v>174</v>
      </c>
      <c r="D445" s="2" t="s">
        <v>32</v>
      </c>
      <c r="E445" s="1">
        <v>11.52</v>
      </c>
      <c r="G445" s="1">
        <f t="shared" si="2"/>
        <v>521.13999999999987</v>
      </c>
    </row>
    <row r="446" spans="1:7" x14ac:dyDescent="0.3">
      <c r="B446" s="31">
        <v>42384</v>
      </c>
      <c r="C446" s="13" t="s">
        <v>21</v>
      </c>
      <c r="D446" s="2" t="s">
        <v>32</v>
      </c>
      <c r="F446" s="1">
        <v>11.5</v>
      </c>
      <c r="G446" s="1">
        <f t="shared" si="2"/>
        <v>509.63999999999987</v>
      </c>
    </row>
    <row r="447" spans="1:7" x14ac:dyDescent="0.3">
      <c r="B447" s="31">
        <v>42384</v>
      </c>
      <c r="C447" s="13" t="s">
        <v>40</v>
      </c>
      <c r="D447" s="2" t="s">
        <v>32</v>
      </c>
      <c r="F447" s="1">
        <v>25.21</v>
      </c>
      <c r="G447" s="1">
        <f t="shared" si="2"/>
        <v>484.42999999999989</v>
      </c>
    </row>
    <row r="448" spans="1:7" x14ac:dyDescent="0.3">
      <c r="B448" s="31">
        <v>42385</v>
      </c>
      <c r="C448" s="13" t="s">
        <v>42</v>
      </c>
      <c r="D448" s="2" t="s">
        <v>32</v>
      </c>
      <c r="F448" s="1">
        <v>175.87</v>
      </c>
      <c r="G448" s="1">
        <f t="shared" si="2"/>
        <v>308.55999999999989</v>
      </c>
    </row>
    <row r="449" spans="1:7" x14ac:dyDescent="0.3">
      <c r="B449" s="31">
        <v>42385</v>
      </c>
      <c r="C449" s="13" t="s">
        <v>43</v>
      </c>
      <c r="D449" s="2" t="s">
        <v>32</v>
      </c>
      <c r="F449" s="1">
        <v>192.27</v>
      </c>
      <c r="G449" s="1">
        <f t="shared" si="2"/>
        <v>116.28999999999988</v>
      </c>
    </row>
    <row r="450" spans="1:7" x14ac:dyDescent="0.3">
      <c r="B450" s="31">
        <v>42386</v>
      </c>
      <c r="C450" s="13" t="s">
        <v>8</v>
      </c>
      <c r="D450" s="2" t="s">
        <v>32</v>
      </c>
      <c r="F450" s="1">
        <v>5.05</v>
      </c>
      <c r="G450" s="1">
        <f t="shared" si="2"/>
        <v>111.23999999999988</v>
      </c>
    </row>
    <row r="451" spans="1:7" x14ac:dyDescent="0.3">
      <c r="B451" s="31">
        <v>42386</v>
      </c>
      <c r="C451" s="13" t="s">
        <v>112</v>
      </c>
      <c r="D451" s="2" t="s">
        <v>32</v>
      </c>
      <c r="F451" s="1">
        <v>392.66</v>
      </c>
      <c r="G451" s="1">
        <f t="shared" si="2"/>
        <v>-281.42000000000013</v>
      </c>
    </row>
    <row r="452" spans="1:7" x14ac:dyDescent="0.3">
      <c r="B452" s="31">
        <v>42386</v>
      </c>
      <c r="C452" s="13" t="s">
        <v>114</v>
      </c>
      <c r="D452" s="2" t="s">
        <v>32</v>
      </c>
      <c r="F452" s="1">
        <v>19.46</v>
      </c>
      <c r="G452" s="1">
        <f t="shared" si="2"/>
        <v>-300.88000000000011</v>
      </c>
    </row>
    <row r="453" spans="1:7" x14ac:dyDescent="0.3">
      <c r="B453" s="31">
        <v>42386</v>
      </c>
      <c r="C453" s="13" t="s">
        <v>260</v>
      </c>
      <c r="D453" s="2" t="s">
        <v>32</v>
      </c>
      <c r="F453" s="1">
        <v>26.98</v>
      </c>
      <c r="G453" s="1">
        <f t="shared" si="2"/>
        <v>-327.86000000000013</v>
      </c>
    </row>
    <row r="454" spans="1:7" x14ac:dyDescent="0.3">
      <c r="B454" s="31">
        <v>42386</v>
      </c>
      <c r="C454" s="13" t="s">
        <v>93</v>
      </c>
      <c r="D454" s="2" t="s">
        <v>32</v>
      </c>
      <c r="F454" s="1">
        <v>82.31</v>
      </c>
      <c r="G454" s="1">
        <f t="shared" si="2"/>
        <v>-410.17000000000013</v>
      </c>
    </row>
    <row r="455" spans="1:7" x14ac:dyDescent="0.3">
      <c r="A455" s="16" t="s">
        <v>115</v>
      </c>
      <c r="B455" s="31">
        <v>42386</v>
      </c>
      <c r="C455" s="13" t="s">
        <v>93</v>
      </c>
      <c r="D455" s="2" t="s">
        <v>32</v>
      </c>
      <c r="F455" s="1">
        <v>32.44</v>
      </c>
      <c r="G455" s="1">
        <f t="shared" si="2"/>
        <v>-442.61000000000013</v>
      </c>
    </row>
    <row r="456" spans="1:7" x14ac:dyDescent="0.3">
      <c r="B456" s="31">
        <v>42387</v>
      </c>
      <c r="C456" s="13" t="s">
        <v>50</v>
      </c>
      <c r="D456" s="2" t="s">
        <v>32</v>
      </c>
      <c r="F456" s="1">
        <v>25.6</v>
      </c>
      <c r="G456" s="1">
        <f t="shared" ref="G456:G470" si="3">SUM(G455+E456-F456)</f>
        <v>-468.21000000000015</v>
      </c>
    </row>
    <row r="457" spans="1:7" x14ac:dyDescent="0.3">
      <c r="B457" s="31">
        <v>42387</v>
      </c>
      <c r="C457" s="13" t="s">
        <v>8</v>
      </c>
      <c r="D457" s="2" t="s">
        <v>32</v>
      </c>
      <c r="F457" s="1">
        <v>3.97</v>
      </c>
      <c r="G457" s="1">
        <f t="shared" si="3"/>
        <v>-472.18000000000018</v>
      </c>
    </row>
    <row r="458" spans="1:7" x14ac:dyDescent="0.3">
      <c r="B458" s="31">
        <v>42389</v>
      </c>
      <c r="C458" s="13" t="s">
        <v>146</v>
      </c>
      <c r="D458" s="2" t="s">
        <v>32</v>
      </c>
      <c r="E458" s="1">
        <v>790.5</v>
      </c>
      <c r="G458" s="1">
        <f t="shared" si="3"/>
        <v>318.31999999999982</v>
      </c>
    </row>
    <row r="459" spans="1:7" x14ac:dyDescent="0.3">
      <c r="B459" s="31">
        <v>42389</v>
      </c>
      <c r="C459" s="13" t="s">
        <v>45</v>
      </c>
      <c r="D459" s="2" t="s">
        <v>32</v>
      </c>
      <c r="F459" s="1">
        <v>60</v>
      </c>
      <c r="G459" s="1">
        <f t="shared" si="3"/>
        <v>258.31999999999982</v>
      </c>
    </row>
    <row r="460" spans="1:7" x14ac:dyDescent="0.3">
      <c r="B460" s="31">
        <v>42389</v>
      </c>
      <c r="C460" s="13" t="s">
        <v>85</v>
      </c>
      <c r="D460" s="2" t="s">
        <v>32</v>
      </c>
      <c r="F460" s="1">
        <v>295.27</v>
      </c>
      <c r="G460" s="1">
        <f t="shared" si="3"/>
        <v>-36.950000000000159</v>
      </c>
    </row>
    <row r="461" spans="1:7" x14ac:dyDescent="0.3">
      <c r="B461" s="31">
        <v>42389</v>
      </c>
      <c r="C461" s="13" t="s">
        <v>87</v>
      </c>
      <c r="D461" s="2" t="s">
        <v>32</v>
      </c>
      <c r="F461" s="1">
        <v>146.29</v>
      </c>
      <c r="G461" s="1">
        <f t="shared" si="3"/>
        <v>-183.24000000000015</v>
      </c>
    </row>
    <row r="462" spans="1:7" x14ac:dyDescent="0.3">
      <c r="B462" s="31">
        <v>42388</v>
      </c>
      <c r="C462" s="13" t="s">
        <v>40</v>
      </c>
      <c r="D462" s="2" t="s">
        <v>32</v>
      </c>
      <c r="F462" s="1">
        <v>40.44</v>
      </c>
      <c r="G462" s="1">
        <f t="shared" si="3"/>
        <v>-223.68000000000015</v>
      </c>
    </row>
    <row r="463" spans="1:7" x14ac:dyDescent="0.3">
      <c r="B463" s="31">
        <v>42388</v>
      </c>
      <c r="C463" s="13" t="s">
        <v>21</v>
      </c>
      <c r="D463" s="2" t="s">
        <v>32</v>
      </c>
      <c r="F463" s="1">
        <v>19.7</v>
      </c>
      <c r="G463" s="1">
        <f t="shared" si="3"/>
        <v>-243.38000000000014</v>
      </c>
    </row>
    <row r="464" spans="1:7" x14ac:dyDescent="0.3">
      <c r="B464" s="31">
        <v>42389</v>
      </c>
      <c r="C464" s="13" t="s">
        <v>44</v>
      </c>
      <c r="D464" s="2" t="s">
        <v>32</v>
      </c>
      <c r="F464" s="1">
        <v>66.14</v>
      </c>
      <c r="G464" s="1">
        <f t="shared" si="3"/>
        <v>-309.52000000000015</v>
      </c>
    </row>
    <row r="465" spans="1:7" x14ac:dyDescent="0.3">
      <c r="A465" s="16">
        <v>1064</v>
      </c>
      <c r="B465" s="31">
        <v>42389</v>
      </c>
      <c r="C465" s="13" t="s">
        <v>172</v>
      </c>
      <c r="D465" s="2" t="s">
        <v>32</v>
      </c>
      <c r="F465" s="1">
        <v>80</v>
      </c>
      <c r="G465" s="1">
        <f t="shared" si="3"/>
        <v>-389.52000000000015</v>
      </c>
    </row>
    <row r="466" spans="1:7" x14ac:dyDescent="0.3">
      <c r="B466" s="31">
        <v>42389</v>
      </c>
      <c r="C466" s="13" t="s">
        <v>81</v>
      </c>
      <c r="D466" s="2" t="s">
        <v>32</v>
      </c>
      <c r="F466" s="1">
        <v>15.46</v>
      </c>
      <c r="G466" s="1">
        <f t="shared" si="3"/>
        <v>-404.98000000000013</v>
      </c>
    </row>
    <row r="467" spans="1:7" x14ac:dyDescent="0.3">
      <c r="B467" s="31">
        <v>42389</v>
      </c>
      <c r="C467" s="13" t="s">
        <v>70</v>
      </c>
      <c r="D467" s="2" t="s">
        <v>32</v>
      </c>
      <c r="F467" s="1">
        <v>9.8000000000000007</v>
      </c>
      <c r="G467" s="1">
        <f t="shared" si="3"/>
        <v>-414.78000000000014</v>
      </c>
    </row>
    <row r="468" spans="1:7" x14ac:dyDescent="0.3">
      <c r="B468" s="31">
        <v>42389</v>
      </c>
      <c r="C468" s="13" t="s">
        <v>8</v>
      </c>
      <c r="D468" s="2" t="s">
        <v>32</v>
      </c>
      <c r="F468" s="1">
        <v>5.04</v>
      </c>
      <c r="G468" s="1">
        <f t="shared" si="3"/>
        <v>-419.82000000000016</v>
      </c>
    </row>
    <row r="469" spans="1:7" x14ac:dyDescent="0.3">
      <c r="B469" s="31">
        <v>42388</v>
      </c>
      <c r="C469" s="13" t="s">
        <v>8</v>
      </c>
      <c r="D469" s="2" t="s">
        <v>32</v>
      </c>
      <c r="F469" s="1">
        <v>6.87</v>
      </c>
      <c r="G469" s="1">
        <f t="shared" si="3"/>
        <v>-426.69000000000017</v>
      </c>
    </row>
    <row r="470" spans="1:7" x14ac:dyDescent="0.3">
      <c r="B470" s="31">
        <v>42386</v>
      </c>
      <c r="C470" s="1" t="s">
        <v>29</v>
      </c>
      <c r="D470" s="2" t="s">
        <v>32</v>
      </c>
      <c r="E470" s="1">
        <v>100</v>
      </c>
      <c r="G470" s="1">
        <f t="shared" si="3"/>
        <v>-326.69000000000017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rgb="FF00B050"/>
  </sheetPr>
  <dimension ref="A1:R5"/>
  <sheetViews>
    <sheetView tabSelected="1" topLeftCell="B1" zoomScale="120" zoomScaleNormal="120" workbookViewId="0">
      <pane ySplit="3" topLeftCell="A4" activePane="bottomLeft" state="frozen"/>
      <selection pane="bottomLeft" activeCell="K9" sqref="K9"/>
    </sheetView>
  </sheetViews>
  <sheetFormatPr defaultColWidth="9.109375" defaultRowHeight="13.8" x14ac:dyDescent="0.3"/>
  <cols>
    <col min="1" max="1" width="6.33203125" style="115" customWidth="1"/>
    <col min="2" max="2" width="10.44140625" style="112" bestFit="1" customWidth="1"/>
    <col min="3" max="3" width="20.77734375" style="116" customWidth="1"/>
    <col min="4" max="4" width="3.88671875" style="110" customWidth="1"/>
    <col min="5" max="6" width="9.6640625" style="117" customWidth="1"/>
    <col min="7" max="7" width="11.109375" style="117" customWidth="1"/>
    <col min="8" max="8" width="10.44140625" style="236" customWidth="1"/>
    <col min="9" max="9" width="8" style="236" customWidth="1"/>
    <col min="10" max="10" width="2.109375" style="110" customWidth="1"/>
    <col min="11" max="11" width="10" style="110" customWidth="1"/>
    <col min="12" max="13" width="9.44140625" style="110" customWidth="1"/>
    <col min="14" max="14" width="8.88671875" style="110" customWidth="1"/>
    <col min="15" max="15" width="11.44140625" style="110" customWidth="1"/>
    <col min="16" max="16" width="8.5546875" style="110" customWidth="1"/>
    <col min="17" max="17" width="6.5546875" style="116" bestFit="1" customWidth="1"/>
    <col min="18" max="18" width="9.33203125" style="116" bestFit="1" customWidth="1"/>
    <col min="19" max="16384" width="9.109375" style="116"/>
  </cols>
  <sheetData>
    <row r="1" spans="1:18" s="108" customFormat="1" ht="28.2" thickBot="1" x14ac:dyDescent="0.35">
      <c r="A1" s="101" t="s">
        <v>1</v>
      </c>
      <c r="B1" s="102" t="s">
        <v>0</v>
      </c>
      <c r="C1" s="103" t="s">
        <v>2</v>
      </c>
      <c r="D1" s="104" t="s">
        <v>6</v>
      </c>
      <c r="E1" s="105" t="s">
        <v>4</v>
      </c>
      <c r="F1" s="105" t="s">
        <v>3</v>
      </c>
      <c r="G1" s="105" t="s">
        <v>5</v>
      </c>
      <c r="H1" s="234" t="s">
        <v>9</v>
      </c>
      <c r="I1" s="234" t="s">
        <v>33</v>
      </c>
      <c r="J1" s="106"/>
      <c r="K1" s="243"/>
      <c r="L1" s="243"/>
      <c r="M1" s="243"/>
      <c r="N1" s="243"/>
      <c r="O1" s="111"/>
      <c r="P1" s="243"/>
      <c r="Q1" s="243"/>
      <c r="R1" s="243"/>
    </row>
    <row r="2" spans="1:18" s="108" customFormat="1" ht="24" thickBot="1" x14ac:dyDescent="0.4">
      <c r="A2" s="109"/>
      <c r="B2" s="241" t="s">
        <v>836</v>
      </c>
      <c r="C2" s="324">
        <f>G2-(SUM(H2+(SUMIF($D$4:$D$4,"",$E$4:$E$4))-F2-BufferC-BufferB-BufferV-Buffer))</f>
        <v>0</v>
      </c>
      <c r="D2" s="279"/>
      <c r="E2" s="110"/>
      <c r="F2" s="110">
        <f>SUMIF($D$4:$D$4,"",$F$4:$F$4)</f>
        <v>61</v>
      </c>
      <c r="G2" s="320">
        <f>LOOKUP(2,1/(1-ISBLANK(G:G)),G:G)</f>
        <v>40.11</v>
      </c>
      <c r="H2" s="321">
        <v>111.11</v>
      </c>
      <c r="I2" s="235"/>
      <c r="J2" s="111"/>
      <c r="K2" s="111"/>
      <c r="L2" s="111"/>
      <c r="M2" s="111"/>
      <c r="N2" s="111"/>
      <c r="O2" s="111"/>
      <c r="P2" s="111"/>
      <c r="Q2" s="111"/>
      <c r="R2" s="111"/>
    </row>
    <row r="3" spans="1:18" s="108" customFormat="1" ht="18.600000000000001" thickBot="1" x14ac:dyDescent="0.35">
      <c r="A3" s="109"/>
      <c r="B3" s="112"/>
      <c r="C3" s="113"/>
      <c r="D3" s="279"/>
      <c r="E3" s="114"/>
      <c r="F3" s="242" t="s">
        <v>35</v>
      </c>
      <c r="G3" s="322">
        <v>111.11</v>
      </c>
      <c r="H3" s="323">
        <v>1391</v>
      </c>
      <c r="I3" s="235"/>
      <c r="J3" s="243"/>
      <c r="K3" s="111"/>
      <c r="L3" s="111"/>
      <c r="M3" s="111"/>
      <c r="N3" s="111"/>
      <c r="O3" s="111"/>
      <c r="P3" s="111"/>
      <c r="Q3" s="111"/>
      <c r="R3" s="111"/>
    </row>
    <row r="4" spans="1:18" s="110" customFormat="1" x14ac:dyDescent="0.3">
      <c r="A4" s="115"/>
      <c r="B4" s="112">
        <v>45292</v>
      </c>
      <c r="C4" s="116" t="s">
        <v>965</v>
      </c>
      <c r="E4" s="117"/>
      <c r="F4" s="117">
        <v>61</v>
      </c>
      <c r="G4" s="117">
        <f>SUM(G3+E4-F4)</f>
        <v>50.11</v>
      </c>
      <c r="H4" s="236"/>
      <c r="I4" s="236"/>
      <c r="Q4" s="116"/>
      <c r="R4" s="116"/>
    </row>
    <row r="5" spans="1:18" x14ac:dyDescent="0.3">
      <c r="B5" s="112">
        <v>45292</v>
      </c>
      <c r="C5" s="116" t="s">
        <v>964</v>
      </c>
      <c r="D5" s="110" t="s">
        <v>32</v>
      </c>
      <c r="F5" s="117">
        <v>10</v>
      </c>
      <c r="G5" s="117">
        <f>SUM(G4+E5-F5)</f>
        <v>40.11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rgb="FF00B050"/>
  </sheetPr>
  <dimension ref="A1:AX80"/>
  <sheetViews>
    <sheetView zoomScaleNormal="100" workbookViewId="0">
      <pane xSplit="1" topLeftCell="B1" activePane="topRight" state="frozen"/>
      <selection pane="topRight" activeCell="AS4" sqref="AS4"/>
    </sheetView>
  </sheetViews>
  <sheetFormatPr defaultColWidth="9.109375" defaultRowHeight="13.2" x14ac:dyDescent="0.3"/>
  <cols>
    <col min="1" max="1" width="23.6640625" style="179" customWidth="1"/>
    <col min="2" max="2" width="24.44140625" style="179" customWidth="1"/>
    <col min="3" max="3" width="31.5546875" style="178" customWidth="1"/>
    <col min="4" max="4" width="6" style="178" customWidth="1"/>
    <col min="5" max="5" width="5.88671875" style="178" customWidth="1"/>
    <col min="6" max="6" width="8.33203125" style="178" customWidth="1"/>
    <col min="7" max="7" width="5.5546875" style="178" customWidth="1"/>
    <col min="8" max="11" width="9.109375" style="179" hidden="1" customWidth="1"/>
    <col min="12" max="12" width="9.109375" style="209" hidden="1" customWidth="1"/>
    <col min="13" max="32" width="9.109375" style="179" hidden="1" customWidth="1"/>
    <col min="33" max="40" width="9.109375" style="179" customWidth="1"/>
    <col min="41" max="45" width="9.109375" style="179"/>
    <col min="46" max="46" width="9.109375" style="178"/>
    <col min="47" max="47" width="9.109375" style="263"/>
    <col min="48" max="48" width="10.5546875" style="179" customWidth="1"/>
    <col min="49" max="50" width="9.109375" style="179"/>
    <col min="51" max="51" width="13.44140625" style="179" customWidth="1"/>
    <col min="52" max="16384" width="9.109375" style="179"/>
  </cols>
  <sheetData>
    <row r="1" spans="1:49" ht="20.100000000000001" customHeight="1" x14ac:dyDescent="0.3">
      <c r="A1" s="176">
        <v>2019</v>
      </c>
      <c r="B1" s="177"/>
      <c r="D1" s="178" t="s">
        <v>176</v>
      </c>
      <c r="E1" s="178" t="s">
        <v>177</v>
      </c>
      <c r="G1" s="178" t="s">
        <v>178</v>
      </c>
      <c r="H1" s="338">
        <v>43466</v>
      </c>
      <c r="I1" s="339"/>
      <c r="J1" s="340"/>
      <c r="K1" s="338">
        <v>43497</v>
      </c>
      <c r="L1" s="339"/>
      <c r="M1" s="340"/>
      <c r="N1" s="338">
        <v>43525</v>
      </c>
      <c r="O1" s="339"/>
      <c r="P1" s="340"/>
      <c r="Q1" s="338">
        <v>43556</v>
      </c>
      <c r="R1" s="339"/>
      <c r="S1" s="340"/>
      <c r="T1" s="341">
        <v>43586</v>
      </c>
      <c r="U1" s="342"/>
      <c r="V1" s="342"/>
      <c r="W1" s="342"/>
      <c r="X1" s="338">
        <v>43617</v>
      </c>
      <c r="Y1" s="339"/>
      <c r="Z1" s="340"/>
      <c r="AA1" s="338">
        <v>43647</v>
      </c>
      <c r="AB1" s="339"/>
      <c r="AC1" s="340"/>
      <c r="AD1" s="338">
        <v>43678</v>
      </c>
      <c r="AE1" s="339"/>
      <c r="AF1" s="340"/>
      <c r="AG1" s="338">
        <v>43709</v>
      </c>
      <c r="AH1" s="339"/>
      <c r="AI1" s="340"/>
      <c r="AJ1" s="338">
        <v>43739</v>
      </c>
      <c r="AK1" s="339"/>
      <c r="AL1" s="339"/>
      <c r="AM1" s="340"/>
      <c r="AN1" s="338">
        <v>43770</v>
      </c>
      <c r="AO1" s="339"/>
      <c r="AP1" s="340"/>
      <c r="AQ1" s="338">
        <v>43800</v>
      </c>
      <c r="AR1" s="339"/>
      <c r="AS1" s="340"/>
      <c r="AT1" s="178" t="s">
        <v>905</v>
      </c>
      <c r="AU1" s="263" t="s">
        <v>904</v>
      </c>
      <c r="AV1" s="179">
        <f>SUM(AV3:AV18)</f>
        <v>910</v>
      </c>
      <c r="AW1" s="179" t="s">
        <v>907</v>
      </c>
    </row>
    <row r="2" spans="1:49" ht="20.100000000000001" customHeight="1" x14ac:dyDescent="0.3">
      <c r="A2" s="177"/>
      <c r="B2" s="177"/>
      <c r="H2" s="229" t="s">
        <v>200</v>
      </c>
      <c r="I2" s="178" t="s">
        <v>179</v>
      </c>
      <c r="J2" s="181" t="s">
        <v>276</v>
      </c>
      <c r="K2" s="180" t="s">
        <v>201</v>
      </c>
      <c r="L2" s="174" t="s">
        <v>184</v>
      </c>
      <c r="M2" s="181" t="s">
        <v>278</v>
      </c>
      <c r="N2" s="180" t="s">
        <v>201</v>
      </c>
      <c r="O2" s="178" t="s">
        <v>278</v>
      </c>
      <c r="P2" s="181" t="s">
        <v>267</v>
      </c>
      <c r="Q2" s="180" t="s">
        <v>196</v>
      </c>
      <c r="R2" s="178" t="s">
        <v>185</v>
      </c>
      <c r="S2" s="181" t="s">
        <v>190</v>
      </c>
      <c r="T2" s="180" t="s">
        <v>281</v>
      </c>
      <c r="U2" s="178" t="s">
        <v>186</v>
      </c>
      <c r="V2" s="178" t="s">
        <v>186</v>
      </c>
      <c r="W2" s="178" t="s">
        <v>282</v>
      </c>
      <c r="X2" s="180" t="s">
        <v>194</v>
      </c>
      <c r="Y2" s="178" t="s">
        <v>184</v>
      </c>
      <c r="Z2" s="181" t="s">
        <v>195</v>
      </c>
      <c r="AA2" s="180" t="s">
        <v>277</v>
      </c>
      <c r="AB2" s="178" t="s">
        <v>280</v>
      </c>
      <c r="AC2" s="181" t="s">
        <v>198</v>
      </c>
      <c r="AD2" s="180" t="s">
        <v>266</v>
      </c>
      <c r="AE2" s="178" t="s">
        <v>278</v>
      </c>
      <c r="AF2" s="181" t="s">
        <v>267</v>
      </c>
      <c r="AG2" s="180" t="s">
        <v>279</v>
      </c>
      <c r="AH2" s="178" t="s">
        <v>190</v>
      </c>
      <c r="AI2" s="181" t="s">
        <v>280</v>
      </c>
      <c r="AJ2" s="180" t="s">
        <v>196</v>
      </c>
      <c r="AK2" s="178" t="s">
        <v>179</v>
      </c>
      <c r="AL2" s="178" t="s">
        <v>185</v>
      </c>
      <c r="AM2" s="181" t="s">
        <v>755</v>
      </c>
      <c r="AN2" s="180" t="s">
        <v>194</v>
      </c>
      <c r="AO2" s="178" t="s">
        <v>184</v>
      </c>
      <c r="AP2" s="181" t="s">
        <v>195</v>
      </c>
      <c r="AQ2" s="180" t="s">
        <v>194</v>
      </c>
      <c r="AR2" s="178" t="s">
        <v>184</v>
      </c>
      <c r="AS2" s="181" t="s">
        <v>195</v>
      </c>
    </row>
    <row r="3" spans="1:49" ht="20.100000000000001" customHeight="1" x14ac:dyDescent="0.3">
      <c r="A3" s="179" t="s">
        <v>234</v>
      </c>
      <c r="B3" s="182" t="s">
        <v>370</v>
      </c>
      <c r="C3" s="178" t="s">
        <v>851</v>
      </c>
      <c r="D3" s="178" t="s">
        <v>199</v>
      </c>
      <c r="E3" s="178" t="s">
        <v>200</v>
      </c>
      <c r="F3" s="178">
        <v>239.65</v>
      </c>
      <c r="G3" s="178" t="s">
        <v>180</v>
      </c>
      <c r="H3" s="122">
        <v>239.65</v>
      </c>
      <c r="I3" s="174"/>
      <c r="J3" s="183"/>
      <c r="K3" s="122">
        <v>239.65</v>
      </c>
      <c r="L3" s="174"/>
      <c r="M3" s="183"/>
      <c r="N3" s="122">
        <v>239.65</v>
      </c>
      <c r="O3" s="174"/>
      <c r="P3" s="183"/>
      <c r="Q3" s="122">
        <v>239.65</v>
      </c>
      <c r="R3" s="174"/>
      <c r="S3" s="183"/>
      <c r="T3" s="122">
        <v>239.65</v>
      </c>
      <c r="U3" s="174"/>
      <c r="V3" s="174"/>
      <c r="W3" s="174"/>
      <c r="X3" s="122">
        <v>239.65</v>
      </c>
      <c r="Y3" s="174"/>
      <c r="Z3" s="183"/>
      <c r="AA3" s="122">
        <v>239.65</v>
      </c>
      <c r="AB3" s="174"/>
      <c r="AC3" s="183"/>
      <c r="AD3" s="122">
        <v>239.65</v>
      </c>
      <c r="AE3" s="174"/>
      <c r="AF3" s="183"/>
      <c r="AG3" s="122">
        <v>239.65</v>
      </c>
      <c r="AH3" s="174"/>
      <c r="AI3" s="183"/>
      <c r="AJ3" s="122">
        <v>239.65</v>
      </c>
      <c r="AK3" s="174"/>
      <c r="AL3" s="174"/>
      <c r="AM3" s="183"/>
      <c r="AN3" s="92">
        <v>239.65</v>
      </c>
      <c r="AO3" s="174"/>
      <c r="AP3" s="183"/>
      <c r="AQ3" s="122">
        <v>239.65</v>
      </c>
      <c r="AR3" s="174"/>
      <c r="AS3" s="183"/>
      <c r="AT3" s="268">
        <v>27</v>
      </c>
      <c r="AU3" s="269">
        <v>44602</v>
      </c>
      <c r="AV3" s="179">
        <v>240</v>
      </c>
    </row>
    <row r="4" spans="1:49" ht="20.100000000000001" customHeight="1" x14ac:dyDescent="0.3">
      <c r="A4" s="179" t="s">
        <v>235</v>
      </c>
      <c r="B4" s="182" t="s">
        <v>236</v>
      </c>
      <c r="C4" s="178" t="s">
        <v>838</v>
      </c>
      <c r="D4" s="178" t="s">
        <v>200</v>
      </c>
      <c r="E4" s="178" t="s">
        <v>200</v>
      </c>
      <c r="F4" s="178">
        <v>554.1</v>
      </c>
      <c r="G4" s="178" t="s">
        <v>180</v>
      </c>
      <c r="H4" s="88"/>
      <c r="I4" s="174"/>
      <c r="J4" s="185">
        <v>554.1</v>
      </c>
      <c r="K4" s="88"/>
      <c r="L4" s="174"/>
      <c r="M4" s="185">
        <v>554.1</v>
      </c>
      <c r="N4" s="88"/>
      <c r="O4" s="174"/>
      <c r="P4" s="185">
        <v>554.1</v>
      </c>
      <c r="Q4" s="88"/>
      <c r="R4" s="174"/>
      <c r="S4" s="185">
        <v>554.1</v>
      </c>
      <c r="T4" s="88"/>
      <c r="U4" s="174"/>
      <c r="V4" s="174"/>
      <c r="W4" s="92">
        <v>554.1</v>
      </c>
      <c r="X4" s="88"/>
      <c r="Y4" s="174"/>
      <c r="Z4" s="185">
        <v>554.1</v>
      </c>
      <c r="AA4" s="88"/>
      <c r="AB4" s="174"/>
      <c r="AC4" s="185">
        <v>554.1</v>
      </c>
      <c r="AD4" s="88"/>
      <c r="AE4" s="174"/>
      <c r="AF4" s="185">
        <v>554.1</v>
      </c>
      <c r="AG4" s="88"/>
      <c r="AH4" s="174"/>
      <c r="AI4" s="185">
        <v>554.1</v>
      </c>
      <c r="AJ4" s="88"/>
      <c r="AK4" s="174"/>
      <c r="AL4" s="174"/>
      <c r="AM4" s="185">
        <v>554.1</v>
      </c>
      <c r="AN4" s="88"/>
      <c r="AO4" s="174"/>
      <c r="AP4" s="92">
        <v>554.1</v>
      </c>
      <c r="AQ4" s="88"/>
      <c r="AR4" s="174"/>
      <c r="AS4" s="272">
        <v>554.1</v>
      </c>
      <c r="AT4" s="268">
        <v>16</v>
      </c>
      <c r="AU4" s="269">
        <v>44265</v>
      </c>
      <c r="AV4" s="179">
        <v>250</v>
      </c>
    </row>
    <row r="5" spans="1:49" ht="20.100000000000001" customHeight="1" x14ac:dyDescent="0.3">
      <c r="A5" s="179" t="s">
        <v>602</v>
      </c>
      <c r="B5" s="182" t="s">
        <v>619</v>
      </c>
      <c r="D5" s="178" t="s">
        <v>186</v>
      </c>
      <c r="F5" s="178">
        <v>97</v>
      </c>
      <c r="G5" s="246" t="s">
        <v>181</v>
      </c>
      <c r="H5" s="122">
        <v>97.23</v>
      </c>
      <c r="I5" s="174"/>
      <c r="J5" s="183"/>
      <c r="K5" s="122">
        <v>97.23</v>
      </c>
      <c r="L5" s="174"/>
      <c r="M5" s="183"/>
      <c r="N5" s="122">
        <v>97.23</v>
      </c>
      <c r="O5" s="174"/>
      <c r="P5" s="183"/>
      <c r="Q5" s="122">
        <v>97.23</v>
      </c>
      <c r="R5" s="174"/>
      <c r="S5" s="183"/>
      <c r="T5" s="122">
        <v>97.23</v>
      </c>
      <c r="U5" s="174"/>
      <c r="V5" s="174"/>
      <c r="W5" s="174"/>
      <c r="X5" s="122">
        <v>97.23</v>
      </c>
      <c r="Y5" s="174"/>
      <c r="Z5" s="183"/>
      <c r="AA5" s="122">
        <v>99.92</v>
      </c>
      <c r="AB5" s="174"/>
      <c r="AC5" s="183"/>
      <c r="AD5" s="122">
        <v>99.92</v>
      </c>
      <c r="AE5" s="174"/>
      <c r="AF5" s="183"/>
      <c r="AG5" s="122">
        <v>99.92</v>
      </c>
      <c r="AH5" s="174"/>
      <c r="AI5" s="183"/>
      <c r="AJ5" s="122">
        <v>99.92</v>
      </c>
      <c r="AK5" s="174"/>
      <c r="AL5" s="174"/>
      <c r="AM5" s="183"/>
      <c r="AN5" s="122">
        <v>99.92</v>
      </c>
      <c r="AO5" s="174"/>
      <c r="AP5" s="183"/>
      <c r="AQ5" s="122">
        <v>99.92</v>
      </c>
      <c r="AR5" s="174"/>
      <c r="AS5" s="183"/>
      <c r="AV5" s="179">
        <v>130</v>
      </c>
    </row>
    <row r="6" spans="1:49" ht="20.100000000000001" customHeight="1" x14ac:dyDescent="0.3">
      <c r="A6" s="179" t="s">
        <v>42</v>
      </c>
      <c r="B6" s="182" t="s">
        <v>239</v>
      </c>
      <c r="C6" s="178" t="s">
        <v>596</v>
      </c>
      <c r="D6" s="178" t="s">
        <v>497</v>
      </c>
      <c r="F6" s="178">
        <v>263</v>
      </c>
      <c r="G6" s="246" t="s">
        <v>181</v>
      </c>
      <c r="H6" s="122">
        <v>263.89</v>
      </c>
      <c r="I6" s="174"/>
      <c r="J6" s="183"/>
      <c r="K6" s="122">
        <v>263.92</v>
      </c>
      <c r="L6" s="174"/>
      <c r="M6" s="183"/>
      <c r="N6" s="122">
        <v>225.1</v>
      </c>
      <c r="O6" s="174"/>
      <c r="P6" s="183"/>
      <c r="Q6" s="122">
        <v>225.1</v>
      </c>
      <c r="R6" s="174"/>
      <c r="S6" s="183"/>
      <c r="T6" s="122">
        <v>224.98</v>
      </c>
      <c r="U6" s="174"/>
      <c r="V6" s="174"/>
      <c r="W6" s="174"/>
      <c r="X6" s="122">
        <v>224.98</v>
      </c>
      <c r="Y6" s="174"/>
      <c r="Z6" s="183"/>
      <c r="AA6" s="122">
        <v>301.20999999999998</v>
      </c>
      <c r="AB6" s="174"/>
      <c r="AC6" s="183"/>
      <c r="AD6" s="122">
        <v>258.79000000000002</v>
      </c>
      <c r="AE6" s="174"/>
      <c r="AF6" s="183"/>
      <c r="AG6" s="122">
        <v>260.68</v>
      </c>
      <c r="AH6" s="174"/>
      <c r="AI6" s="183"/>
      <c r="AJ6" s="122">
        <v>229.44</v>
      </c>
      <c r="AK6" s="174"/>
      <c r="AL6" s="174"/>
      <c r="AM6" s="183"/>
      <c r="AN6" s="122">
        <v>229.44</v>
      </c>
      <c r="AO6" s="174"/>
      <c r="AP6" s="183"/>
      <c r="AQ6" s="122">
        <v>229.44</v>
      </c>
      <c r="AR6" s="174"/>
      <c r="AS6" s="183"/>
      <c r="AV6" s="179">
        <v>10</v>
      </c>
    </row>
    <row r="7" spans="1:49" ht="20.100000000000001" customHeight="1" x14ac:dyDescent="0.3">
      <c r="A7" s="179" t="s">
        <v>241</v>
      </c>
      <c r="B7" s="182" t="s">
        <v>522</v>
      </c>
      <c r="C7" s="178" t="s">
        <v>896</v>
      </c>
      <c r="D7" s="178" t="s">
        <v>282</v>
      </c>
      <c r="F7" s="178">
        <v>212</v>
      </c>
      <c r="G7" s="178" t="s">
        <v>180</v>
      </c>
      <c r="H7" s="122">
        <v>208.29</v>
      </c>
      <c r="I7" s="174"/>
      <c r="J7" s="183"/>
      <c r="K7" s="122">
        <v>204.3</v>
      </c>
      <c r="L7" s="174"/>
      <c r="M7" s="183"/>
      <c r="N7" s="122">
        <v>212.28</v>
      </c>
      <c r="O7" s="174"/>
      <c r="P7" s="183"/>
      <c r="Q7" s="122">
        <v>202.22</v>
      </c>
      <c r="R7" s="174"/>
      <c r="S7" s="183"/>
      <c r="T7" s="122">
        <v>198.24</v>
      </c>
      <c r="U7" s="174"/>
      <c r="V7" s="174"/>
      <c r="W7" s="174"/>
      <c r="X7" s="122">
        <v>201.23</v>
      </c>
      <c r="Y7" s="174"/>
      <c r="Z7" s="183"/>
      <c r="AA7" s="122">
        <v>209.62</v>
      </c>
      <c r="AB7" s="174"/>
      <c r="AC7" s="183"/>
      <c r="AD7" s="88"/>
      <c r="AE7" s="92">
        <v>202.64</v>
      </c>
      <c r="AF7" s="183"/>
      <c r="AG7" s="122">
        <v>202.64</v>
      </c>
      <c r="AH7" s="174"/>
      <c r="AI7" s="183"/>
      <c r="AJ7" s="122">
        <v>202.52</v>
      </c>
      <c r="AK7" s="174"/>
      <c r="AL7" s="174"/>
      <c r="AM7" s="183"/>
      <c r="AN7" s="122">
        <v>198.53</v>
      </c>
      <c r="AO7" s="174"/>
      <c r="AP7" s="183"/>
      <c r="AQ7" s="122">
        <v>202.52</v>
      </c>
      <c r="AR7" s="174"/>
      <c r="AS7" s="183"/>
      <c r="AV7" s="179">
        <v>20</v>
      </c>
    </row>
    <row r="8" spans="1:49" ht="20.100000000000001" customHeight="1" x14ac:dyDescent="0.3">
      <c r="A8" s="179" t="s">
        <v>86</v>
      </c>
      <c r="B8" s="182" t="s">
        <v>459</v>
      </c>
      <c r="C8" s="178" t="s">
        <v>895</v>
      </c>
      <c r="D8" s="178" t="s">
        <v>190</v>
      </c>
      <c r="F8" s="178">
        <v>100</v>
      </c>
      <c r="G8" s="178" t="s">
        <v>180</v>
      </c>
      <c r="H8" s="122">
        <v>116.24</v>
      </c>
      <c r="I8" s="174"/>
      <c r="J8" s="183"/>
      <c r="K8" s="122">
        <v>133.94</v>
      </c>
      <c r="L8" s="174"/>
      <c r="M8" s="183"/>
      <c r="N8" s="122">
        <v>121.94</v>
      </c>
      <c r="O8" s="174"/>
      <c r="P8" s="183"/>
      <c r="Q8" s="122">
        <v>112.51</v>
      </c>
      <c r="R8" s="174"/>
      <c r="S8" s="183"/>
      <c r="T8" s="122">
        <v>117.59</v>
      </c>
      <c r="U8" s="174"/>
      <c r="V8" s="174"/>
      <c r="W8" s="174"/>
      <c r="X8" s="122">
        <v>105.07</v>
      </c>
      <c r="Y8" s="174"/>
      <c r="Z8" s="183"/>
      <c r="AA8" s="122">
        <v>117.41</v>
      </c>
      <c r="AB8" s="174"/>
      <c r="AC8" s="183"/>
      <c r="AD8" s="122">
        <v>160.61000000000001</v>
      </c>
      <c r="AE8" s="174"/>
      <c r="AF8" s="183"/>
      <c r="AG8" s="122">
        <v>171.04</v>
      </c>
      <c r="AH8" s="174"/>
      <c r="AI8" s="183"/>
      <c r="AJ8" s="122">
        <v>116.7</v>
      </c>
      <c r="AK8" s="174"/>
      <c r="AL8" s="174"/>
      <c r="AM8" s="183"/>
      <c r="AN8" s="122">
        <v>109.34</v>
      </c>
      <c r="AO8" s="174"/>
      <c r="AP8" s="183"/>
      <c r="AQ8" s="122">
        <v>114.53</v>
      </c>
      <c r="AR8" s="174"/>
      <c r="AS8" s="183"/>
      <c r="AV8" s="179">
        <v>25</v>
      </c>
    </row>
    <row r="9" spans="1:49" ht="20.100000000000001" customHeight="1" x14ac:dyDescent="0.3">
      <c r="A9" s="179" t="s">
        <v>68</v>
      </c>
      <c r="B9" s="182" t="s">
        <v>244</v>
      </c>
      <c r="C9" s="187" t="s">
        <v>605</v>
      </c>
      <c r="D9" s="178" t="s">
        <v>179</v>
      </c>
      <c r="F9" s="178">
        <v>0</v>
      </c>
      <c r="G9" s="178" t="s">
        <v>180</v>
      </c>
      <c r="H9" s="122">
        <v>20</v>
      </c>
      <c r="I9" s="174"/>
      <c r="J9" s="183"/>
      <c r="K9" s="122">
        <v>110</v>
      </c>
      <c r="L9" s="174"/>
      <c r="M9" s="183"/>
      <c r="N9" s="122">
        <v>100</v>
      </c>
      <c r="O9" s="174"/>
      <c r="P9" s="183"/>
      <c r="Q9" s="122">
        <v>20</v>
      </c>
      <c r="R9" s="174"/>
      <c r="S9" s="183"/>
      <c r="T9" s="122">
        <v>50</v>
      </c>
      <c r="U9" s="92">
        <v>100</v>
      </c>
      <c r="V9" s="174"/>
      <c r="W9" s="174"/>
      <c r="X9" s="88"/>
      <c r="Y9" s="92">
        <v>100</v>
      </c>
      <c r="Z9" s="183"/>
      <c r="AA9" s="88"/>
      <c r="AB9" s="92">
        <v>30</v>
      </c>
      <c r="AC9" s="183"/>
      <c r="AD9" s="88"/>
      <c r="AE9" s="174"/>
      <c r="AF9" s="183"/>
      <c r="AG9" s="122">
        <v>20</v>
      </c>
      <c r="AH9" s="174"/>
      <c r="AI9" s="183"/>
      <c r="AJ9" s="88"/>
      <c r="AK9" s="92">
        <v>30</v>
      </c>
      <c r="AL9" s="174"/>
      <c r="AM9" s="183"/>
      <c r="AN9" s="88"/>
      <c r="AO9" s="174"/>
      <c r="AP9" s="183"/>
      <c r="AQ9" s="88"/>
      <c r="AR9" s="174"/>
      <c r="AS9" s="183"/>
    </row>
    <row r="10" spans="1:49" ht="20.100000000000001" customHeight="1" x14ac:dyDescent="0.3">
      <c r="A10" s="189" t="s">
        <v>54</v>
      </c>
      <c r="B10" s="182" t="s">
        <v>256</v>
      </c>
      <c r="C10" s="178" t="s">
        <v>245</v>
      </c>
      <c r="D10" s="178" t="s">
        <v>278</v>
      </c>
      <c r="F10" s="178">
        <v>1200</v>
      </c>
      <c r="G10" s="178" t="s">
        <v>180</v>
      </c>
      <c r="H10" s="88"/>
      <c r="I10" s="174"/>
      <c r="J10" s="183"/>
      <c r="K10" s="88"/>
      <c r="L10" s="174"/>
      <c r="M10" s="183"/>
      <c r="N10" s="122">
        <v>25</v>
      </c>
      <c r="O10" s="174"/>
      <c r="P10" s="183"/>
      <c r="Q10" s="122">
        <v>25</v>
      </c>
      <c r="R10" s="174"/>
      <c r="S10" s="183"/>
      <c r="T10" s="88"/>
      <c r="U10" s="174"/>
      <c r="V10" s="174"/>
      <c r="W10" s="174"/>
      <c r="X10" s="88"/>
      <c r="Y10" s="174"/>
      <c r="Z10" s="183"/>
      <c r="AA10" s="88"/>
      <c r="AB10" s="174"/>
      <c r="AC10" s="183"/>
      <c r="AD10" s="88"/>
      <c r="AE10" s="174"/>
      <c r="AF10" s="183"/>
      <c r="AG10" s="88"/>
      <c r="AH10" s="174"/>
      <c r="AI10" s="183"/>
      <c r="AJ10" s="88"/>
      <c r="AK10" s="174"/>
      <c r="AL10" s="174"/>
      <c r="AM10" s="183"/>
      <c r="AN10" s="88"/>
      <c r="AO10" s="92">
        <v>100</v>
      </c>
      <c r="AP10" s="183"/>
      <c r="AQ10" s="88"/>
      <c r="AR10" s="92">
        <v>100</v>
      </c>
      <c r="AS10" s="183"/>
      <c r="AV10" s="179">
        <v>35</v>
      </c>
    </row>
    <row r="11" spans="1:49" ht="20.100000000000001" hidden="1" customHeight="1" x14ac:dyDescent="0.3">
      <c r="A11" s="179" t="s">
        <v>248</v>
      </c>
      <c r="B11" s="182" t="s">
        <v>249</v>
      </c>
      <c r="C11" s="178" t="s">
        <v>789</v>
      </c>
      <c r="D11" s="178" t="s">
        <v>200</v>
      </c>
      <c r="E11" s="178" t="s">
        <v>200</v>
      </c>
      <c r="F11" s="178">
        <v>0</v>
      </c>
      <c r="G11" s="178" t="s">
        <v>180</v>
      </c>
      <c r="H11" s="122">
        <v>101</v>
      </c>
      <c r="I11" s="174"/>
      <c r="J11" s="183"/>
      <c r="K11" s="88"/>
      <c r="L11" s="174"/>
      <c r="M11" s="183"/>
      <c r="N11" s="88"/>
      <c r="O11" s="174"/>
      <c r="P11" s="183"/>
      <c r="Q11" s="88"/>
      <c r="R11" s="174"/>
      <c r="S11" s="183"/>
      <c r="T11" s="88"/>
      <c r="U11" s="174"/>
      <c r="V11" s="174"/>
      <c r="W11" s="174"/>
      <c r="X11" s="88"/>
      <c r="Y11" s="174"/>
      <c r="Z11" s="183"/>
      <c r="AA11" s="88"/>
      <c r="AB11" s="174"/>
      <c r="AC11" s="183"/>
      <c r="AD11" s="88"/>
      <c r="AE11" s="209"/>
      <c r="AF11" s="183"/>
      <c r="AG11" s="88"/>
      <c r="AH11" s="174"/>
      <c r="AI11" s="183"/>
      <c r="AJ11" s="88"/>
      <c r="AK11" s="174"/>
      <c r="AL11" s="174"/>
      <c r="AM11" s="183"/>
      <c r="AN11" s="88"/>
      <c r="AO11" s="174"/>
      <c r="AP11" s="183"/>
      <c r="AQ11" s="88"/>
      <c r="AR11" s="174"/>
      <c r="AS11" s="183"/>
    </row>
    <row r="12" spans="1:49" ht="20.100000000000001" customHeight="1" x14ac:dyDescent="0.3">
      <c r="A12" s="179" t="s">
        <v>854</v>
      </c>
      <c r="B12" s="182" t="s">
        <v>926</v>
      </c>
      <c r="C12" s="178" t="s">
        <v>927</v>
      </c>
      <c r="D12" s="178" t="s">
        <v>281</v>
      </c>
      <c r="F12" s="178">
        <v>1644</v>
      </c>
      <c r="G12" s="178" t="s">
        <v>180</v>
      </c>
      <c r="H12" s="88"/>
      <c r="I12" s="174"/>
      <c r="J12" s="183"/>
      <c r="K12" s="88"/>
      <c r="L12" s="174"/>
      <c r="M12" s="183"/>
      <c r="N12" s="88"/>
      <c r="O12" s="174"/>
      <c r="P12" s="183"/>
      <c r="Q12" s="88"/>
      <c r="R12" s="174"/>
      <c r="S12" s="183"/>
      <c r="T12" s="88"/>
      <c r="U12" s="174"/>
      <c r="V12" s="174"/>
      <c r="W12" s="174"/>
      <c r="X12" s="88"/>
      <c r="Y12" s="174"/>
      <c r="Z12" s="185">
        <v>35</v>
      </c>
      <c r="AA12" s="88"/>
      <c r="AB12" s="92">
        <v>100</v>
      </c>
      <c r="AC12" s="183"/>
      <c r="AD12" s="88"/>
      <c r="AE12" s="92">
        <v>563.79999999999995</v>
      </c>
      <c r="AF12" s="183"/>
      <c r="AG12" s="88"/>
      <c r="AH12" s="92">
        <v>200</v>
      </c>
      <c r="AI12" s="183"/>
      <c r="AJ12" s="122">
        <v>54</v>
      </c>
      <c r="AK12" s="174"/>
      <c r="AL12" s="174"/>
      <c r="AM12" s="185">
        <v>44</v>
      </c>
      <c r="AN12" s="88"/>
      <c r="AO12" s="92">
        <v>60</v>
      </c>
      <c r="AP12" s="183"/>
      <c r="AQ12" s="88"/>
      <c r="AR12" s="174"/>
      <c r="AS12" s="185">
        <v>62</v>
      </c>
      <c r="AW12" s="179">
        <v>1644</v>
      </c>
    </row>
    <row r="13" spans="1:49" ht="20.100000000000001" hidden="1" customHeight="1" x14ac:dyDescent="0.3">
      <c r="A13" s="179" t="s">
        <v>694</v>
      </c>
      <c r="B13" s="182" t="s">
        <v>650</v>
      </c>
      <c r="C13" s="178" t="s">
        <v>648</v>
      </c>
      <c r="D13" s="178" t="s">
        <v>188</v>
      </c>
      <c r="F13" s="178">
        <v>0</v>
      </c>
      <c r="G13" s="178" t="s">
        <v>180</v>
      </c>
      <c r="H13" s="122">
        <v>67</v>
      </c>
      <c r="I13" s="174"/>
      <c r="J13" s="185">
        <v>68</v>
      </c>
      <c r="K13" s="88"/>
      <c r="L13" s="174"/>
      <c r="M13" s="183"/>
      <c r="N13" s="88"/>
      <c r="O13" s="174"/>
      <c r="P13" s="183"/>
      <c r="Q13" s="88"/>
      <c r="R13" s="174"/>
      <c r="S13" s="183"/>
      <c r="T13" s="88"/>
      <c r="U13" s="174"/>
      <c r="V13" s="174"/>
      <c r="W13" s="174"/>
      <c r="X13" s="88"/>
      <c r="Y13" s="174"/>
      <c r="Z13" s="183"/>
      <c r="AA13" s="88"/>
      <c r="AB13" s="174"/>
      <c r="AC13" s="183"/>
      <c r="AD13" s="88"/>
      <c r="AE13" s="209"/>
      <c r="AF13" s="183"/>
      <c r="AG13" s="88"/>
      <c r="AH13" s="174"/>
      <c r="AI13" s="183"/>
      <c r="AJ13" s="88"/>
      <c r="AK13" s="174"/>
      <c r="AL13" s="174"/>
      <c r="AM13" s="183"/>
      <c r="AN13" s="88"/>
      <c r="AO13" s="174"/>
      <c r="AP13" s="183"/>
      <c r="AQ13" s="88"/>
      <c r="AR13" s="174"/>
      <c r="AS13" s="183"/>
    </row>
    <row r="14" spans="1:49" ht="20.100000000000001" customHeight="1" x14ac:dyDescent="0.3">
      <c r="A14" s="179" t="s">
        <v>853</v>
      </c>
      <c r="B14" s="182" t="s">
        <v>524</v>
      </c>
      <c r="C14" s="237" t="s">
        <v>595</v>
      </c>
      <c r="D14" s="178" t="s">
        <v>188</v>
      </c>
      <c r="E14" s="178" t="s">
        <v>280</v>
      </c>
      <c r="F14" s="178">
        <v>1084</v>
      </c>
      <c r="G14" s="246" t="s">
        <v>181</v>
      </c>
      <c r="H14" s="88"/>
      <c r="I14" s="174"/>
      <c r="J14" s="185">
        <v>995.31</v>
      </c>
      <c r="K14" s="88"/>
      <c r="L14" s="174"/>
      <c r="M14" s="185">
        <v>995.31</v>
      </c>
      <c r="N14" s="88"/>
      <c r="O14" s="174"/>
      <c r="P14" s="185">
        <v>1084.99</v>
      </c>
      <c r="Q14" s="88"/>
      <c r="R14" s="174"/>
      <c r="S14" s="185">
        <v>1084.99</v>
      </c>
      <c r="T14" s="88"/>
      <c r="U14" s="174"/>
      <c r="V14" s="174"/>
      <c r="W14" s="185">
        <v>1084.99</v>
      </c>
      <c r="X14" s="88"/>
      <c r="Y14" s="174"/>
      <c r="Z14" s="185">
        <v>1084.99</v>
      </c>
      <c r="AA14" s="88"/>
      <c r="AB14" s="174"/>
      <c r="AC14" s="185">
        <v>1084.99</v>
      </c>
      <c r="AD14" s="88"/>
      <c r="AE14" s="174"/>
      <c r="AF14" s="185">
        <v>1084.99</v>
      </c>
      <c r="AG14" s="88"/>
      <c r="AH14" s="174"/>
      <c r="AI14" s="185">
        <v>1084.99</v>
      </c>
      <c r="AJ14" s="88"/>
      <c r="AK14" s="174"/>
      <c r="AL14" s="174"/>
      <c r="AM14" s="185">
        <v>1084.99</v>
      </c>
      <c r="AN14" s="88"/>
      <c r="AO14" s="174"/>
      <c r="AP14" s="185">
        <v>1084.99</v>
      </c>
      <c r="AQ14" s="88"/>
      <c r="AR14" s="174"/>
      <c r="AS14" s="185">
        <v>1084.99</v>
      </c>
    </row>
    <row r="15" spans="1:49" ht="20.100000000000001" customHeight="1" x14ac:dyDescent="0.3">
      <c r="A15" s="179" t="s">
        <v>704</v>
      </c>
      <c r="B15" s="193" t="s">
        <v>750</v>
      </c>
      <c r="C15" t="s">
        <v>826</v>
      </c>
      <c r="D15" s="178" t="s">
        <v>186</v>
      </c>
      <c r="F15" s="178">
        <v>200.69</v>
      </c>
      <c r="G15" s="246" t="s">
        <v>181</v>
      </c>
      <c r="H15" s="122">
        <v>200.69</v>
      </c>
      <c r="I15" s="174"/>
      <c r="J15" s="183"/>
      <c r="K15" s="122">
        <v>200.69</v>
      </c>
      <c r="L15" s="174"/>
      <c r="M15" s="183"/>
      <c r="N15" s="122">
        <v>200.69</v>
      </c>
      <c r="O15" s="174"/>
      <c r="P15" s="183"/>
      <c r="Q15" s="122">
        <v>200.69</v>
      </c>
      <c r="R15" s="174"/>
      <c r="S15" s="183"/>
      <c r="T15" s="122">
        <v>200.69</v>
      </c>
      <c r="U15" s="174"/>
      <c r="V15" s="174"/>
      <c r="W15" s="174"/>
      <c r="X15" s="122">
        <v>200.69</v>
      </c>
      <c r="Y15" s="174"/>
      <c r="Z15" s="183"/>
      <c r="AA15" s="122">
        <v>200.69</v>
      </c>
      <c r="AB15" s="174"/>
      <c r="AC15" s="183"/>
      <c r="AD15" s="122">
        <v>200.69</v>
      </c>
      <c r="AE15" s="174"/>
      <c r="AF15" s="183"/>
      <c r="AG15" s="122">
        <v>200.69</v>
      </c>
      <c r="AH15" s="174"/>
      <c r="AI15" s="183"/>
      <c r="AJ15" s="88"/>
      <c r="AK15" s="92">
        <v>200.69</v>
      </c>
      <c r="AL15" s="174"/>
      <c r="AM15" s="183"/>
      <c r="AN15" s="122">
        <v>200.69</v>
      </c>
      <c r="AO15" s="174"/>
      <c r="AP15" s="174"/>
      <c r="AQ15" s="122">
        <v>200.69</v>
      </c>
      <c r="AR15" s="174"/>
      <c r="AS15" s="183"/>
      <c r="AT15" s="268">
        <v>11</v>
      </c>
      <c r="AU15" s="269">
        <v>44105</v>
      </c>
      <c r="AV15" s="179">
        <v>200</v>
      </c>
      <c r="AW15" s="179">
        <v>2800</v>
      </c>
    </row>
    <row r="16" spans="1:49" ht="20.100000000000001" customHeight="1" x14ac:dyDescent="0.3">
      <c r="A16" s="179" t="s">
        <v>409</v>
      </c>
      <c r="B16" s="182" t="s">
        <v>409</v>
      </c>
      <c r="C16" s="237" t="s">
        <v>802</v>
      </c>
      <c r="D16" s="178" t="s">
        <v>276</v>
      </c>
      <c r="E16" s="178">
        <v>227.86</v>
      </c>
      <c r="F16" s="178">
        <v>500</v>
      </c>
      <c r="G16" s="178" t="s">
        <v>180</v>
      </c>
      <c r="H16" s="88"/>
      <c r="I16" s="174"/>
      <c r="J16" s="183"/>
      <c r="K16" s="88"/>
      <c r="L16" s="174"/>
      <c r="M16" s="183"/>
      <c r="N16" s="88"/>
      <c r="O16" s="174"/>
      <c r="P16" s="183"/>
      <c r="Q16" s="88"/>
      <c r="R16" s="174"/>
      <c r="S16" s="183"/>
      <c r="T16" s="88"/>
      <c r="U16" s="174"/>
      <c r="V16" s="174"/>
      <c r="W16" s="174"/>
      <c r="X16" s="88"/>
      <c r="Y16" s="174"/>
      <c r="Z16" s="183"/>
      <c r="AA16" s="88"/>
      <c r="AB16" s="174"/>
      <c r="AC16" s="183"/>
      <c r="AD16" s="88"/>
      <c r="AE16" s="174"/>
      <c r="AF16" s="183"/>
      <c r="AG16" s="88"/>
      <c r="AH16" s="174"/>
      <c r="AI16" s="183"/>
      <c r="AJ16" s="88"/>
      <c r="AK16" s="174"/>
      <c r="AL16" s="174"/>
      <c r="AM16" s="183"/>
      <c r="AN16" s="88"/>
      <c r="AO16" s="92">
        <v>50</v>
      </c>
      <c r="AP16" s="174"/>
      <c r="AQ16" s="88"/>
      <c r="AR16" s="174"/>
      <c r="AS16" s="185">
        <v>63</v>
      </c>
    </row>
    <row r="17" spans="1:50" ht="20.100000000000001" customHeight="1" x14ac:dyDescent="0.3">
      <c r="A17" s="179" t="s">
        <v>543</v>
      </c>
      <c r="B17" s="193" t="s">
        <v>264</v>
      </c>
      <c r="C17" s="194" t="s">
        <v>544</v>
      </c>
      <c r="F17" s="178">
        <v>250</v>
      </c>
      <c r="H17" s="88"/>
      <c r="I17" s="174"/>
      <c r="J17" s="183"/>
      <c r="K17" s="88"/>
      <c r="L17" s="92">
        <v>250</v>
      </c>
      <c r="M17" s="183"/>
      <c r="N17" s="88"/>
      <c r="O17" s="174"/>
      <c r="P17" s="183"/>
      <c r="Q17" s="88"/>
      <c r="R17" s="92">
        <v>779.68</v>
      </c>
      <c r="S17" s="183"/>
      <c r="T17" s="88"/>
      <c r="U17" s="92">
        <v>100</v>
      </c>
      <c r="V17" s="174"/>
      <c r="W17" s="174"/>
      <c r="X17" s="88"/>
      <c r="Y17" s="92">
        <v>100</v>
      </c>
      <c r="Z17" s="183"/>
      <c r="AA17" s="88"/>
      <c r="AB17" s="92">
        <v>100</v>
      </c>
      <c r="AC17" s="183"/>
      <c r="AD17" s="88"/>
      <c r="AE17" s="174"/>
      <c r="AF17" s="183"/>
      <c r="AG17" s="88"/>
      <c r="AH17" s="174"/>
      <c r="AI17" s="183"/>
      <c r="AJ17" s="88"/>
      <c r="AK17" s="174"/>
      <c r="AL17" s="174"/>
      <c r="AM17" s="183"/>
      <c r="AN17" s="88"/>
      <c r="AO17" s="174"/>
      <c r="AP17" s="183"/>
      <c r="AQ17" s="88"/>
      <c r="AR17" s="174"/>
      <c r="AS17" s="183"/>
    </row>
    <row r="18" spans="1:50" ht="20.100000000000001" customHeight="1" thickBot="1" x14ac:dyDescent="0.35">
      <c r="A18" s="179" t="s">
        <v>85</v>
      </c>
      <c r="B18" s="182" t="s">
        <v>257</v>
      </c>
      <c r="C18" s="238" t="s">
        <v>826</v>
      </c>
      <c r="G18" s="178" t="s">
        <v>180</v>
      </c>
      <c r="H18" s="195"/>
      <c r="I18" s="196">
        <v>588.16</v>
      </c>
      <c r="J18" s="197"/>
      <c r="K18" s="88"/>
      <c r="L18" s="92">
        <v>486.3</v>
      </c>
      <c r="M18" s="183"/>
      <c r="N18" s="88"/>
      <c r="O18" s="92">
        <v>487.19</v>
      </c>
      <c r="P18" s="183"/>
      <c r="Q18" s="88"/>
      <c r="R18" s="92">
        <v>297.07</v>
      </c>
      <c r="S18" s="183"/>
      <c r="T18" s="88"/>
      <c r="U18" s="174"/>
      <c r="V18" s="174"/>
      <c r="W18" s="174"/>
      <c r="X18" s="195"/>
      <c r="Y18" s="174"/>
      <c r="Z18" s="183"/>
      <c r="AA18" s="88"/>
      <c r="AB18" s="174"/>
      <c r="AC18" s="183"/>
      <c r="AD18" s="88"/>
      <c r="AE18" s="174"/>
      <c r="AF18" s="183"/>
      <c r="AG18" s="88"/>
      <c r="AH18" s="174"/>
      <c r="AI18" s="183"/>
      <c r="AJ18" s="88"/>
      <c r="AK18" s="92">
        <v>239</v>
      </c>
      <c r="AL18" s="174"/>
      <c r="AM18" s="183"/>
      <c r="AN18" s="88"/>
      <c r="AO18" s="174"/>
      <c r="AP18" s="183"/>
      <c r="AQ18" s="195"/>
      <c r="AR18" s="196">
        <v>454.11</v>
      </c>
      <c r="AS18" s="197"/>
      <c r="AW18" s="179">
        <f>SUM(AW3:AW17)</f>
        <v>4444</v>
      </c>
      <c r="AX18" s="179" t="s">
        <v>508</v>
      </c>
    </row>
    <row r="19" spans="1:50" ht="20.100000000000001" customHeight="1" thickBot="1" x14ac:dyDescent="0.35">
      <c r="A19" s="200"/>
      <c r="B19" s="200"/>
      <c r="D19" s="179"/>
      <c r="E19" s="179"/>
      <c r="F19" s="201" t="s">
        <v>509</v>
      </c>
      <c r="H19" s="202">
        <f t="shared" ref="H19:AS19" si="0">SUM(H3:H18)</f>
        <v>1313.99</v>
      </c>
      <c r="I19" s="202">
        <f t="shared" si="0"/>
        <v>588.16</v>
      </c>
      <c r="J19" s="202">
        <f t="shared" si="0"/>
        <v>1617.4099999999999</v>
      </c>
      <c r="K19" s="202">
        <f t="shared" si="0"/>
        <v>1249.73</v>
      </c>
      <c r="L19" s="202">
        <f t="shared" si="0"/>
        <v>736.3</v>
      </c>
      <c r="M19" s="202">
        <f t="shared" si="0"/>
        <v>1549.4099999999999</v>
      </c>
      <c r="N19" s="202">
        <f t="shared" si="0"/>
        <v>1221.8900000000001</v>
      </c>
      <c r="O19" s="202">
        <f t="shared" si="0"/>
        <v>487.19</v>
      </c>
      <c r="P19" s="202">
        <f t="shared" si="0"/>
        <v>1639.0900000000001</v>
      </c>
      <c r="Q19" s="202">
        <f t="shared" si="0"/>
        <v>1122.4000000000001</v>
      </c>
      <c r="R19" s="202">
        <f t="shared" si="0"/>
        <v>1076.75</v>
      </c>
      <c r="S19" s="202">
        <f t="shared" si="0"/>
        <v>1639.0900000000001</v>
      </c>
      <c r="T19" s="202">
        <f t="shared" si="0"/>
        <v>1128.3800000000001</v>
      </c>
      <c r="U19" s="202">
        <f t="shared" si="0"/>
        <v>200</v>
      </c>
      <c r="V19" s="202">
        <f t="shared" si="0"/>
        <v>0</v>
      </c>
      <c r="W19" s="202">
        <f t="shared" si="0"/>
        <v>1639.0900000000001</v>
      </c>
      <c r="X19" s="202">
        <f t="shared" si="0"/>
        <v>1068.8500000000001</v>
      </c>
      <c r="Y19" s="202">
        <f t="shared" si="0"/>
        <v>200</v>
      </c>
      <c r="Z19" s="202">
        <f t="shared" si="0"/>
        <v>1674.0900000000001</v>
      </c>
      <c r="AA19" s="202">
        <f t="shared" si="0"/>
        <v>1168.5</v>
      </c>
      <c r="AB19" s="202">
        <f t="shared" si="0"/>
        <v>230</v>
      </c>
      <c r="AC19" s="202">
        <f t="shared" si="0"/>
        <v>1639.0900000000001</v>
      </c>
      <c r="AD19" s="202">
        <f t="shared" si="0"/>
        <v>959.66000000000008</v>
      </c>
      <c r="AE19" s="202">
        <f t="shared" si="0"/>
        <v>766.43999999999994</v>
      </c>
      <c r="AF19" s="202">
        <f t="shared" si="0"/>
        <v>1639.0900000000001</v>
      </c>
      <c r="AG19" s="202">
        <f t="shared" si="0"/>
        <v>1194.6199999999999</v>
      </c>
      <c r="AH19" s="202">
        <f t="shared" si="0"/>
        <v>200</v>
      </c>
      <c r="AI19" s="202">
        <f t="shared" si="0"/>
        <v>1639.0900000000001</v>
      </c>
      <c r="AJ19" s="202">
        <f t="shared" si="0"/>
        <v>942.23</v>
      </c>
      <c r="AK19" s="202">
        <f t="shared" si="0"/>
        <v>469.69</v>
      </c>
      <c r="AL19" s="202"/>
      <c r="AM19" s="202">
        <f t="shared" si="0"/>
        <v>1683.0900000000001</v>
      </c>
      <c r="AN19" s="202">
        <f t="shared" si="0"/>
        <v>1077.57</v>
      </c>
      <c r="AO19" s="202">
        <f t="shared" si="0"/>
        <v>210</v>
      </c>
      <c r="AP19" s="202">
        <f t="shared" si="0"/>
        <v>1639.0900000000001</v>
      </c>
      <c r="AQ19" s="202">
        <f t="shared" si="0"/>
        <v>1086.75</v>
      </c>
      <c r="AR19" s="202">
        <f t="shared" si="0"/>
        <v>554.11</v>
      </c>
      <c r="AS19" s="223">
        <f t="shared" si="0"/>
        <v>1764.0900000000001</v>
      </c>
      <c r="AT19" s="174"/>
      <c r="AV19" s="174">
        <v>6562</v>
      </c>
      <c r="AW19" s="179" t="s">
        <v>906</v>
      </c>
    </row>
    <row r="20" spans="1:50" ht="20.100000000000001" customHeight="1" x14ac:dyDescent="0.3">
      <c r="A20" s="203" t="s">
        <v>499</v>
      </c>
      <c r="E20" s="174"/>
      <c r="F20" s="204" t="s">
        <v>252</v>
      </c>
      <c r="G20" s="174"/>
      <c r="H20" s="169">
        <v>2171</v>
      </c>
      <c r="I20" s="170">
        <v>831</v>
      </c>
      <c r="J20" s="170">
        <v>2202</v>
      </c>
      <c r="K20" s="169">
        <v>2202</v>
      </c>
      <c r="L20" s="170">
        <v>833</v>
      </c>
      <c r="M20" s="170">
        <v>2202</v>
      </c>
      <c r="N20" s="169">
        <v>2202</v>
      </c>
      <c r="O20" s="170">
        <v>831</v>
      </c>
      <c r="P20" s="170">
        <v>2202</v>
      </c>
      <c r="Q20" s="169">
        <v>2202</v>
      </c>
      <c r="R20" s="170">
        <v>831</v>
      </c>
      <c r="S20" s="170">
        <v>2202</v>
      </c>
      <c r="T20" s="244">
        <v>2159</v>
      </c>
      <c r="U20" s="244">
        <v>831</v>
      </c>
      <c r="V20" s="244">
        <v>2159</v>
      </c>
      <c r="W20" s="244">
        <v>2202</v>
      </c>
      <c r="X20" s="244">
        <v>2202</v>
      </c>
      <c r="Y20" s="170">
        <v>831</v>
      </c>
      <c r="Z20" s="170">
        <v>2202</v>
      </c>
      <c r="AA20" s="169">
        <v>2159</v>
      </c>
      <c r="AB20" s="170">
        <v>831</v>
      </c>
      <c r="AC20" s="170">
        <v>2159</v>
      </c>
      <c r="AD20" s="170">
        <v>2159</v>
      </c>
      <c r="AE20" s="170">
        <v>831</v>
      </c>
      <c r="AF20" s="170">
        <v>2159</v>
      </c>
      <c r="AG20" s="170">
        <v>2159</v>
      </c>
      <c r="AH20" s="170">
        <v>831</v>
      </c>
      <c r="AI20" s="170">
        <v>2159</v>
      </c>
      <c r="AJ20" s="170">
        <v>2159</v>
      </c>
      <c r="AK20" s="170">
        <v>831</v>
      </c>
      <c r="AL20" s="170"/>
      <c r="AM20" s="170">
        <v>2159</v>
      </c>
      <c r="AN20" s="170">
        <v>2159</v>
      </c>
      <c r="AO20" s="170">
        <v>831</v>
      </c>
      <c r="AP20" s="170">
        <v>2159</v>
      </c>
      <c r="AQ20" s="170">
        <v>2159</v>
      </c>
      <c r="AR20" s="244">
        <v>831</v>
      </c>
      <c r="AS20" s="170">
        <v>2159</v>
      </c>
      <c r="AV20" s="178">
        <v>3382</v>
      </c>
      <c r="AW20" s="179" t="s">
        <v>734</v>
      </c>
    </row>
    <row r="21" spans="1:50" ht="20.100000000000001" customHeight="1" x14ac:dyDescent="0.3">
      <c r="A21" s="205"/>
      <c r="B21" s="179">
        <v>1965.05</v>
      </c>
      <c r="C21" s="178">
        <f>C22*C23</f>
        <v>2105.4122783037615</v>
      </c>
      <c r="F21" s="204" t="s">
        <v>255</v>
      </c>
      <c r="G21" s="174"/>
      <c r="H21" s="175">
        <f>SUM(H20-H19)</f>
        <v>857.01</v>
      </c>
      <c r="I21" s="175">
        <f t="shared" ref="I21:AS21" si="1">SUM(I20-I19)</f>
        <v>242.84000000000003</v>
      </c>
      <c r="J21" s="175">
        <f t="shared" si="1"/>
        <v>584.59000000000015</v>
      </c>
      <c r="K21" s="175">
        <f t="shared" si="1"/>
        <v>952.27</v>
      </c>
      <c r="L21" s="175">
        <f t="shared" si="1"/>
        <v>96.700000000000045</v>
      </c>
      <c r="M21" s="175">
        <f t="shared" si="1"/>
        <v>652.59000000000015</v>
      </c>
      <c r="N21" s="175">
        <f t="shared" si="1"/>
        <v>980.1099999999999</v>
      </c>
      <c r="O21" s="175">
        <f t="shared" si="1"/>
        <v>343.81</v>
      </c>
      <c r="P21" s="175">
        <f t="shared" si="1"/>
        <v>562.90999999999985</v>
      </c>
      <c r="Q21" s="175">
        <f t="shared" si="1"/>
        <v>1079.5999999999999</v>
      </c>
      <c r="R21" s="175">
        <f t="shared" si="1"/>
        <v>-245.75</v>
      </c>
      <c r="S21" s="175">
        <f t="shared" si="1"/>
        <v>562.90999999999985</v>
      </c>
      <c r="T21" s="227">
        <f t="shared" si="1"/>
        <v>1030.6199999999999</v>
      </c>
      <c r="U21" s="227">
        <f t="shared" si="1"/>
        <v>631</v>
      </c>
      <c r="V21" s="227">
        <f t="shared" si="1"/>
        <v>2159</v>
      </c>
      <c r="W21" s="227">
        <f t="shared" si="1"/>
        <v>562.90999999999985</v>
      </c>
      <c r="X21" s="227">
        <f t="shared" si="1"/>
        <v>1133.1499999999999</v>
      </c>
      <c r="Y21" s="175">
        <f t="shared" si="1"/>
        <v>631</v>
      </c>
      <c r="Z21" s="175">
        <f t="shared" si="1"/>
        <v>527.90999999999985</v>
      </c>
      <c r="AA21" s="175">
        <f t="shared" si="1"/>
        <v>990.5</v>
      </c>
      <c r="AB21" s="175">
        <f t="shared" si="1"/>
        <v>601</v>
      </c>
      <c r="AC21" s="175">
        <f t="shared" si="1"/>
        <v>519.90999999999985</v>
      </c>
      <c r="AD21" s="175">
        <f t="shared" si="1"/>
        <v>1199.3399999999999</v>
      </c>
      <c r="AE21" s="175">
        <f t="shared" si="1"/>
        <v>64.560000000000059</v>
      </c>
      <c r="AF21" s="175">
        <f t="shared" si="1"/>
        <v>519.90999999999985</v>
      </c>
      <c r="AG21" s="175">
        <f t="shared" si="1"/>
        <v>964.38000000000011</v>
      </c>
      <c r="AH21" s="175">
        <f t="shared" si="1"/>
        <v>631</v>
      </c>
      <c r="AI21" s="175">
        <f t="shared" si="1"/>
        <v>519.90999999999985</v>
      </c>
      <c r="AJ21" s="175">
        <f t="shared" si="1"/>
        <v>1216.77</v>
      </c>
      <c r="AK21" s="175">
        <f t="shared" si="1"/>
        <v>361.31</v>
      </c>
      <c r="AL21" s="175"/>
      <c r="AM21" s="175">
        <f t="shared" si="1"/>
        <v>475.90999999999985</v>
      </c>
      <c r="AN21" s="175">
        <f t="shared" si="1"/>
        <v>1081.43</v>
      </c>
      <c r="AO21" s="175">
        <f t="shared" si="1"/>
        <v>621</v>
      </c>
      <c r="AP21" s="175">
        <f t="shared" si="1"/>
        <v>519.90999999999985</v>
      </c>
      <c r="AQ21" s="227">
        <f t="shared" si="1"/>
        <v>1072.25</v>
      </c>
      <c r="AR21" s="175">
        <f t="shared" si="1"/>
        <v>276.89</v>
      </c>
      <c r="AS21" s="175">
        <f t="shared" si="1"/>
        <v>394.90999999999985</v>
      </c>
      <c r="AT21" s="174"/>
      <c r="AV21" s="174">
        <f>SUM(AV19:AV20)</f>
        <v>9944</v>
      </c>
      <c r="AW21" s="179" t="s">
        <v>508</v>
      </c>
    </row>
    <row r="22" spans="1:50" ht="20.100000000000001" customHeight="1" x14ac:dyDescent="0.3">
      <c r="A22" s="203" t="s">
        <v>489</v>
      </c>
      <c r="B22" s="179">
        <v>2692.31</v>
      </c>
      <c r="C22" s="178">
        <v>2884.62</v>
      </c>
      <c r="D22" s="179"/>
      <c r="E22" s="179"/>
      <c r="F22" s="204" t="s">
        <v>251</v>
      </c>
      <c r="G22" s="174" t="s">
        <v>115</v>
      </c>
      <c r="H22" s="348">
        <f>SUM(H19+J19)</f>
        <v>2931.3999999999996</v>
      </c>
      <c r="I22" s="348"/>
      <c r="J22" s="349"/>
      <c r="K22" s="348">
        <f>SUM(K19+M19)</f>
        <v>2799.14</v>
      </c>
      <c r="L22" s="348"/>
      <c r="M22" s="349"/>
      <c r="N22" s="348">
        <f>SUM(N19+P19)</f>
        <v>2860.9800000000005</v>
      </c>
      <c r="O22" s="348"/>
      <c r="P22" s="349"/>
      <c r="Q22" s="348">
        <f>SUM(Q19+S19)</f>
        <v>2761.4900000000002</v>
      </c>
      <c r="R22" s="348"/>
      <c r="S22" s="349"/>
      <c r="T22" s="351">
        <f>SUM(T19+W19)</f>
        <v>2767.4700000000003</v>
      </c>
      <c r="U22" s="351"/>
      <c r="V22" s="351"/>
      <c r="W22" s="351"/>
      <c r="X22" s="348">
        <f>SUM(X19+Z19)</f>
        <v>2742.9400000000005</v>
      </c>
      <c r="Y22" s="348"/>
      <c r="Z22" s="349"/>
      <c r="AA22" s="348">
        <f>SUM(AA19+AC19)</f>
        <v>2807.59</v>
      </c>
      <c r="AB22" s="348"/>
      <c r="AC22" s="349"/>
      <c r="AD22" s="348">
        <f>SUM(AD19+AF19)</f>
        <v>2598.75</v>
      </c>
      <c r="AE22" s="348"/>
      <c r="AF22" s="349"/>
      <c r="AG22" s="348">
        <f>SUM(AG19+AI19)</f>
        <v>2833.71</v>
      </c>
      <c r="AH22" s="348"/>
      <c r="AI22" s="349"/>
      <c r="AJ22" s="348">
        <f>SUM(AJ19+AM19)</f>
        <v>2625.32</v>
      </c>
      <c r="AK22" s="348"/>
      <c r="AL22" s="348"/>
      <c r="AM22" s="349"/>
      <c r="AN22" s="350">
        <f>SUM(AN19:AP19)</f>
        <v>2926.66</v>
      </c>
      <c r="AO22" s="348"/>
      <c r="AP22" s="349"/>
      <c r="AQ22" s="350">
        <f>SUM(AQ19+AS19)</f>
        <v>2850.84</v>
      </c>
      <c r="AR22" s="348"/>
      <c r="AS22" s="349"/>
      <c r="AT22" s="174"/>
      <c r="AV22" s="209"/>
    </row>
    <row r="23" spans="1:50" ht="20.100000000000001" customHeight="1" x14ac:dyDescent="0.3">
      <c r="B23" s="179">
        <f>B21/B22</f>
        <v>0.72987508867849538</v>
      </c>
      <c r="C23" s="178">
        <v>0.72987508867849538</v>
      </c>
      <c r="F23" s="204" t="s">
        <v>253</v>
      </c>
      <c r="G23" s="174" t="s">
        <v>115</v>
      </c>
      <c r="H23" s="348">
        <f>SUM(H20:J20)</f>
        <v>5204</v>
      </c>
      <c r="I23" s="348"/>
      <c r="J23" s="349"/>
      <c r="K23" s="348">
        <f>SUM(K20:M20)</f>
        <v>5237</v>
      </c>
      <c r="L23" s="348"/>
      <c r="M23" s="349"/>
      <c r="N23" s="348">
        <f>SUM(N20:P20)</f>
        <v>5235</v>
      </c>
      <c r="O23" s="348"/>
      <c r="P23" s="349"/>
      <c r="Q23" s="348">
        <f>SUM(Q20:S20)</f>
        <v>5235</v>
      </c>
      <c r="R23" s="348"/>
      <c r="S23" s="349"/>
      <c r="T23" s="351">
        <f>SUM(T20:W20)</f>
        <v>7351</v>
      </c>
      <c r="U23" s="351"/>
      <c r="V23" s="351"/>
      <c r="W23" s="351"/>
      <c r="X23" s="348">
        <f>SUM(X20:Z20)</f>
        <v>5235</v>
      </c>
      <c r="Y23" s="348"/>
      <c r="Z23" s="349"/>
      <c r="AA23" s="348">
        <f>SUM(AA20:AC20)</f>
        <v>5149</v>
      </c>
      <c r="AB23" s="348"/>
      <c r="AC23" s="349"/>
      <c r="AD23" s="348">
        <f>SUM(AD20:AF20)</f>
        <v>5149</v>
      </c>
      <c r="AE23" s="348"/>
      <c r="AF23" s="349"/>
      <c r="AG23" s="348">
        <f>SUM(AG20:AI20)</f>
        <v>5149</v>
      </c>
      <c r="AH23" s="348"/>
      <c r="AI23" s="349"/>
      <c r="AJ23" s="348">
        <f>SUM(AJ20:AM20)</f>
        <v>5149</v>
      </c>
      <c r="AK23" s="348"/>
      <c r="AL23" s="348"/>
      <c r="AM23" s="349"/>
      <c r="AN23" s="350">
        <f>SUM(AN20:AP20)</f>
        <v>5149</v>
      </c>
      <c r="AO23" s="348"/>
      <c r="AP23" s="349"/>
      <c r="AQ23" s="350">
        <f>SUM(AQ20:AS20)</f>
        <v>5149</v>
      </c>
      <c r="AR23" s="348"/>
      <c r="AS23" s="349"/>
      <c r="AT23" s="174"/>
      <c r="AV23" s="209"/>
    </row>
    <row r="24" spans="1:50" ht="20.100000000000001" customHeight="1" x14ac:dyDescent="0.3">
      <c r="A24" s="179">
        <v>6562</v>
      </c>
      <c r="F24" s="204" t="s">
        <v>254</v>
      </c>
      <c r="G24" s="174" t="s">
        <v>115</v>
      </c>
      <c r="H24" s="344">
        <f>SUM(H23-H22)</f>
        <v>2272.6000000000004</v>
      </c>
      <c r="I24" s="344"/>
      <c r="J24" s="345"/>
      <c r="K24" s="344">
        <f>SUM(K23-K22)</f>
        <v>2437.86</v>
      </c>
      <c r="L24" s="344"/>
      <c r="M24" s="345"/>
      <c r="N24" s="344">
        <f>SUM(N23-N22)</f>
        <v>2374.0199999999995</v>
      </c>
      <c r="O24" s="344"/>
      <c r="P24" s="345"/>
      <c r="Q24" s="344">
        <f>SUM(Q23-Q22)</f>
        <v>2473.5099999999998</v>
      </c>
      <c r="R24" s="344"/>
      <c r="S24" s="345"/>
      <c r="T24" s="347">
        <f>SUM(T23-T22)</f>
        <v>4583.53</v>
      </c>
      <c r="U24" s="347"/>
      <c r="V24" s="347"/>
      <c r="W24" s="347"/>
      <c r="X24" s="344">
        <f>SUM(X23-X22)</f>
        <v>2492.0599999999995</v>
      </c>
      <c r="Y24" s="344"/>
      <c r="Z24" s="345"/>
      <c r="AA24" s="344">
        <f>SUM(AA23-AA22)</f>
        <v>2341.41</v>
      </c>
      <c r="AB24" s="344"/>
      <c r="AC24" s="345"/>
      <c r="AD24" s="344">
        <f>SUM(AD23-AD22)</f>
        <v>2550.25</v>
      </c>
      <c r="AE24" s="344"/>
      <c r="AF24" s="345"/>
      <c r="AG24" s="344">
        <f>SUM(AG23-AG22)</f>
        <v>2315.29</v>
      </c>
      <c r="AH24" s="344"/>
      <c r="AI24" s="345"/>
      <c r="AJ24" s="344">
        <f>SUM(AJ23-AJ22)</f>
        <v>2523.6799999999998</v>
      </c>
      <c r="AK24" s="344"/>
      <c r="AL24" s="344"/>
      <c r="AM24" s="345"/>
      <c r="AN24" s="346">
        <f>SUM(AN23-AN22)</f>
        <v>2222.34</v>
      </c>
      <c r="AO24" s="344"/>
      <c r="AP24" s="345"/>
      <c r="AQ24" s="346">
        <f>SUM(AQ23-AQ22)</f>
        <v>2298.16</v>
      </c>
      <c r="AR24" s="344"/>
      <c r="AS24" s="345"/>
      <c r="AT24" s="262"/>
      <c r="AU24" s="264"/>
      <c r="AV24" s="228"/>
    </row>
    <row r="25" spans="1:50" ht="20.100000000000001" hidden="1" customHeight="1" x14ac:dyDescent="0.3">
      <c r="A25" s="176">
        <v>2017</v>
      </c>
      <c r="B25" s="177"/>
      <c r="D25" s="178" t="s">
        <v>176</v>
      </c>
      <c r="E25" s="178" t="s">
        <v>177</v>
      </c>
      <c r="G25" s="178" t="s">
        <v>178</v>
      </c>
      <c r="H25" s="338">
        <v>42736</v>
      </c>
      <c r="I25" s="339"/>
      <c r="J25" s="340"/>
      <c r="K25" s="338">
        <v>42767</v>
      </c>
      <c r="L25" s="339"/>
      <c r="M25" s="340"/>
      <c r="N25" s="338">
        <v>42795</v>
      </c>
      <c r="O25" s="339"/>
      <c r="P25" s="340"/>
      <c r="Q25" s="338">
        <v>42826</v>
      </c>
      <c r="R25" s="339"/>
      <c r="S25" s="340"/>
      <c r="T25" s="341">
        <v>42856</v>
      </c>
      <c r="U25" s="342"/>
      <c r="V25" s="343"/>
      <c r="W25" s="341">
        <v>42887</v>
      </c>
      <c r="X25" s="342"/>
      <c r="Y25" s="342"/>
      <c r="Z25" s="343"/>
      <c r="AA25" s="338">
        <v>42917</v>
      </c>
      <c r="AB25" s="339"/>
      <c r="AC25" s="340"/>
      <c r="AD25" s="338">
        <v>42948</v>
      </c>
      <c r="AE25" s="339"/>
      <c r="AF25" s="340"/>
      <c r="AG25" s="338">
        <v>42979</v>
      </c>
      <c r="AH25" s="339"/>
      <c r="AI25" s="340"/>
      <c r="AJ25" s="338">
        <v>43009</v>
      </c>
      <c r="AK25" s="339"/>
      <c r="AL25" s="339"/>
      <c r="AM25" s="340"/>
      <c r="AN25" s="338">
        <v>43040</v>
      </c>
      <c r="AO25" s="339"/>
      <c r="AP25" s="340"/>
      <c r="AQ25" s="341">
        <v>43070</v>
      </c>
      <c r="AR25" s="342"/>
      <c r="AS25" s="342"/>
      <c r="AT25" s="342"/>
      <c r="AU25" s="342"/>
      <c r="AV25" s="342"/>
    </row>
    <row r="26" spans="1:50" ht="20.100000000000001" hidden="1" customHeight="1" x14ac:dyDescent="0.3">
      <c r="A26" s="177"/>
      <c r="B26" s="177"/>
      <c r="H26" s="180" t="s">
        <v>497</v>
      </c>
      <c r="I26" s="178" t="s">
        <v>190</v>
      </c>
      <c r="J26" s="181" t="s">
        <v>498</v>
      </c>
      <c r="K26" s="180" t="s">
        <v>502</v>
      </c>
      <c r="L26" s="174" t="s">
        <v>186</v>
      </c>
      <c r="M26" s="181" t="s">
        <v>503</v>
      </c>
      <c r="N26" s="180" t="s">
        <v>502</v>
      </c>
      <c r="O26" s="178" t="s">
        <v>186</v>
      </c>
      <c r="P26" s="181" t="s">
        <v>503</v>
      </c>
      <c r="Q26" s="180" t="s">
        <v>455</v>
      </c>
      <c r="R26" s="178">
        <v>19</v>
      </c>
      <c r="S26" s="181" t="s">
        <v>184</v>
      </c>
      <c r="T26" s="180" t="s">
        <v>196</v>
      </c>
      <c r="U26" s="178" t="s">
        <v>185</v>
      </c>
      <c r="V26" s="178" t="s">
        <v>190</v>
      </c>
      <c r="W26" s="178" t="s">
        <v>188</v>
      </c>
      <c r="X26" s="178" t="s">
        <v>186</v>
      </c>
      <c r="Y26" s="178" t="s">
        <v>278</v>
      </c>
      <c r="Z26" s="181" t="s">
        <v>199</v>
      </c>
      <c r="AA26" s="180" t="s">
        <v>277</v>
      </c>
      <c r="AB26" s="178" t="s">
        <v>280</v>
      </c>
      <c r="AC26" s="181" t="s">
        <v>504</v>
      </c>
      <c r="AD26" s="180" t="s">
        <v>200</v>
      </c>
      <c r="AE26" s="178" t="s">
        <v>179</v>
      </c>
      <c r="AF26" s="181" t="s">
        <v>276</v>
      </c>
      <c r="AG26" s="180" t="s">
        <v>201</v>
      </c>
      <c r="AH26" s="178" t="s">
        <v>184</v>
      </c>
      <c r="AI26" s="181" t="s">
        <v>278</v>
      </c>
      <c r="AJ26" s="180" t="s">
        <v>279</v>
      </c>
      <c r="AK26" s="178" t="s">
        <v>190</v>
      </c>
      <c r="AL26" s="178"/>
      <c r="AM26" s="181" t="s">
        <v>280</v>
      </c>
      <c r="AN26" s="180" t="s">
        <v>281</v>
      </c>
      <c r="AO26" s="178" t="s">
        <v>186</v>
      </c>
      <c r="AP26" s="181" t="s">
        <v>282</v>
      </c>
      <c r="AQ26" s="180" t="s">
        <v>194</v>
      </c>
      <c r="AR26" s="178" t="s">
        <v>184</v>
      </c>
      <c r="AS26" s="178" t="s">
        <v>195</v>
      </c>
      <c r="AV26" s="178"/>
    </row>
    <row r="27" spans="1:50" ht="20.100000000000001" hidden="1" customHeight="1" x14ac:dyDescent="0.3">
      <c r="A27" s="179" t="s">
        <v>234</v>
      </c>
      <c r="B27" s="182" t="s">
        <v>370</v>
      </c>
      <c r="C27" s="178" t="s">
        <v>396</v>
      </c>
      <c r="D27" s="178" t="s">
        <v>199</v>
      </c>
      <c r="E27" s="178" t="s">
        <v>200</v>
      </c>
      <c r="F27" s="178">
        <v>239.65</v>
      </c>
      <c r="G27" s="178" t="s">
        <v>115</v>
      </c>
      <c r="H27" s="122">
        <v>239.65</v>
      </c>
      <c r="I27" s="174"/>
      <c r="J27" s="184"/>
      <c r="K27" s="88"/>
      <c r="L27" s="174"/>
      <c r="M27" s="186">
        <v>239.65</v>
      </c>
      <c r="N27" s="122">
        <v>239.65</v>
      </c>
      <c r="O27" s="174"/>
      <c r="P27" s="184"/>
      <c r="Q27" s="88"/>
      <c r="R27" s="92">
        <v>239.65</v>
      </c>
      <c r="S27" s="184"/>
      <c r="T27" s="88"/>
      <c r="U27" s="174"/>
      <c r="V27" s="212">
        <v>239.65</v>
      </c>
      <c r="W27" s="174"/>
      <c r="X27" s="174"/>
      <c r="Y27" s="92">
        <v>239.65</v>
      </c>
      <c r="Z27" s="184"/>
      <c r="AA27" s="88"/>
      <c r="AB27" s="174"/>
      <c r="AC27" s="186">
        <v>239.65</v>
      </c>
      <c r="AD27" s="122">
        <v>239.65</v>
      </c>
      <c r="AE27" s="174"/>
      <c r="AF27" s="184"/>
      <c r="AG27" s="88"/>
      <c r="AH27" s="174"/>
      <c r="AI27" s="184"/>
      <c r="AJ27" s="88"/>
      <c r="AK27" s="92">
        <v>239.65</v>
      </c>
      <c r="AL27" s="92"/>
      <c r="AM27" s="186">
        <v>239.65</v>
      </c>
      <c r="AO27" s="174"/>
      <c r="AP27" s="184"/>
      <c r="AQ27" s="122">
        <v>239.65</v>
      </c>
      <c r="AR27" s="174"/>
      <c r="AS27" s="174"/>
      <c r="AT27" s="174"/>
      <c r="AV27" s="174"/>
    </row>
    <row r="28" spans="1:50" ht="20.100000000000001" hidden="1" customHeight="1" x14ac:dyDescent="0.3">
      <c r="A28" s="179" t="s">
        <v>235</v>
      </c>
      <c r="B28" s="182" t="s">
        <v>236</v>
      </c>
      <c r="C28" s="178" t="s">
        <v>237</v>
      </c>
      <c r="D28" s="178" t="s">
        <v>188</v>
      </c>
      <c r="E28" s="178" t="s">
        <v>200</v>
      </c>
      <c r="F28" s="178">
        <v>540.23</v>
      </c>
      <c r="G28" s="178" t="s">
        <v>180</v>
      </c>
      <c r="H28" s="88"/>
      <c r="I28" s="174"/>
      <c r="J28" s="186">
        <v>540.67999999999995</v>
      </c>
      <c r="K28" s="88"/>
      <c r="L28" s="174"/>
      <c r="M28" s="186">
        <v>540.67999999999995</v>
      </c>
      <c r="N28" s="88"/>
      <c r="O28" s="174"/>
      <c r="P28" s="186">
        <v>540.67999999999995</v>
      </c>
      <c r="Q28" s="88"/>
      <c r="R28" s="174"/>
      <c r="S28" s="186">
        <v>540.67999999999995</v>
      </c>
      <c r="T28" s="88"/>
      <c r="U28" s="174"/>
      <c r="V28" s="212">
        <v>540.67999999999995</v>
      </c>
      <c r="W28" s="174"/>
      <c r="X28" s="174"/>
      <c r="Y28" s="174"/>
      <c r="Z28" s="186">
        <v>540.67999999999995</v>
      </c>
      <c r="AA28" s="88"/>
      <c r="AB28" s="174"/>
      <c r="AC28" s="186">
        <v>540.67999999999995</v>
      </c>
      <c r="AD28" s="88"/>
      <c r="AE28" s="174"/>
      <c r="AF28" s="186">
        <v>540.67999999999995</v>
      </c>
      <c r="AG28" s="88"/>
      <c r="AH28" s="174"/>
      <c r="AI28" s="186">
        <v>540.67999999999995</v>
      </c>
      <c r="AJ28" s="88"/>
      <c r="AK28" s="174"/>
      <c r="AL28" s="174"/>
      <c r="AM28" s="186">
        <v>540.67999999999995</v>
      </c>
      <c r="AN28" s="88"/>
      <c r="AO28" s="174"/>
      <c r="AP28" s="92">
        <v>540.67999999999995</v>
      </c>
      <c r="AQ28" s="88"/>
      <c r="AR28" s="174"/>
      <c r="AS28" s="92">
        <v>540.67999999999995</v>
      </c>
      <c r="AT28" s="174"/>
      <c r="AV28" s="174"/>
    </row>
    <row r="29" spans="1:50" ht="20.100000000000001" hidden="1" customHeight="1" x14ac:dyDescent="0.3">
      <c r="A29" s="179" t="s">
        <v>87</v>
      </c>
      <c r="B29" s="182" t="s">
        <v>238</v>
      </c>
      <c r="C29" s="178" t="s">
        <v>501</v>
      </c>
      <c r="D29" s="178" t="s">
        <v>198</v>
      </c>
      <c r="E29" s="178" t="s">
        <v>198</v>
      </c>
      <c r="F29" s="178">
        <v>140</v>
      </c>
      <c r="H29" s="122">
        <v>124.6</v>
      </c>
      <c r="I29" s="174"/>
      <c r="J29" s="184"/>
      <c r="K29" s="88"/>
      <c r="L29" s="92">
        <v>60</v>
      </c>
      <c r="M29" s="186">
        <v>64.599999999999994</v>
      </c>
      <c r="N29" s="122" t="s">
        <v>506</v>
      </c>
      <c r="O29" s="174"/>
      <c r="P29" s="184"/>
      <c r="Q29" s="122">
        <v>132.19999999999999</v>
      </c>
      <c r="R29" s="174"/>
      <c r="S29" s="184"/>
      <c r="T29" s="122">
        <v>132.19999999999999</v>
      </c>
      <c r="U29" s="174"/>
      <c r="V29" s="206"/>
      <c r="W29" s="92">
        <v>132.19999999999999</v>
      </c>
      <c r="X29" s="174"/>
      <c r="Y29" s="174"/>
      <c r="Z29" s="184"/>
      <c r="AA29" s="88"/>
      <c r="AB29" s="174"/>
      <c r="AC29" s="184"/>
      <c r="AD29" s="88"/>
      <c r="AE29" s="174"/>
      <c r="AF29" s="184"/>
      <c r="AG29" s="88"/>
      <c r="AH29" s="174"/>
      <c r="AI29" s="184"/>
      <c r="AJ29" s="88"/>
      <c r="AK29" s="174"/>
      <c r="AL29" s="174"/>
      <c r="AM29" s="184"/>
      <c r="AN29" s="88"/>
      <c r="AO29" s="174"/>
      <c r="AP29" s="184"/>
      <c r="AQ29" s="88"/>
      <c r="AR29" s="174"/>
      <c r="AS29" s="174"/>
      <c r="AT29" s="174"/>
      <c r="AV29" s="174"/>
    </row>
    <row r="30" spans="1:50" ht="20.100000000000001" hidden="1" customHeight="1" x14ac:dyDescent="0.3">
      <c r="A30" s="179" t="s">
        <v>375</v>
      </c>
      <c r="B30" s="182" t="s">
        <v>404</v>
      </c>
      <c r="C30" s="178" t="s">
        <v>583</v>
      </c>
      <c r="D30" s="178" t="s">
        <v>502</v>
      </c>
      <c r="F30" s="178">
        <v>67</v>
      </c>
      <c r="H30" s="88"/>
      <c r="I30" s="174"/>
      <c r="J30" s="184"/>
      <c r="K30" s="88"/>
      <c r="L30" s="174"/>
      <c r="M30" s="184"/>
      <c r="N30" s="88"/>
      <c r="O30" s="174"/>
      <c r="P30" s="184"/>
      <c r="Q30" s="88"/>
      <c r="R30" s="174"/>
      <c r="S30" s="184"/>
      <c r="T30" s="88"/>
      <c r="U30" s="174"/>
      <c r="V30" s="206"/>
      <c r="W30" s="92">
        <v>67.5</v>
      </c>
      <c r="X30" s="174"/>
      <c r="Y30" s="174"/>
      <c r="Z30" s="184"/>
      <c r="AA30" s="88"/>
      <c r="AB30" s="174"/>
      <c r="AC30" s="184"/>
      <c r="AD30" s="88"/>
      <c r="AE30" s="174"/>
      <c r="AF30" s="184"/>
      <c r="AG30" s="88"/>
      <c r="AH30" s="174"/>
      <c r="AI30" s="184"/>
      <c r="AJ30" s="88"/>
      <c r="AK30" s="174"/>
      <c r="AL30" s="174"/>
      <c r="AM30" s="184"/>
      <c r="AN30" s="88"/>
      <c r="AO30" s="174"/>
      <c r="AP30" s="184"/>
      <c r="AQ30" s="88"/>
      <c r="AR30" s="174"/>
      <c r="AS30" s="174"/>
      <c r="AT30" s="174"/>
      <c r="AV30" s="174"/>
    </row>
    <row r="31" spans="1:50" ht="20.100000000000001" hidden="1" customHeight="1" x14ac:dyDescent="0.3">
      <c r="A31" s="179" t="s">
        <v>602</v>
      </c>
      <c r="B31" s="182" t="s">
        <v>619</v>
      </c>
      <c r="D31" s="178" t="s">
        <v>186</v>
      </c>
      <c r="F31" s="178">
        <v>89.85</v>
      </c>
      <c r="G31" s="178" t="s">
        <v>181</v>
      </c>
      <c r="H31" s="88"/>
      <c r="I31" s="174"/>
      <c r="J31" s="184"/>
      <c r="K31" s="88"/>
      <c r="L31" s="174"/>
      <c r="M31" s="184"/>
      <c r="N31" s="88"/>
      <c r="O31" s="174"/>
      <c r="P31" s="184"/>
      <c r="Q31" s="88"/>
      <c r="R31" s="174"/>
      <c r="S31" s="184"/>
      <c r="T31" s="88"/>
      <c r="U31" s="174"/>
      <c r="V31" s="206"/>
      <c r="W31" s="174"/>
      <c r="X31" s="174"/>
      <c r="Y31" s="174"/>
      <c r="Z31" s="184"/>
      <c r="AA31" s="122">
        <v>89.85</v>
      </c>
      <c r="AB31" s="174"/>
      <c r="AC31" s="184"/>
      <c r="AD31" s="122">
        <v>89.85</v>
      </c>
      <c r="AE31" s="174"/>
      <c r="AF31" s="184"/>
      <c r="AG31" s="122">
        <v>89.85</v>
      </c>
      <c r="AH31" s="174"/>
      <c r="AI31" s="184"/>
      <c r="AJ31" s="122">
        <v>89.85</v>
      </c>
      <c r="AK31" s="174"/>
      <c r="AL31" s="174"/>
      <c r="AM31" s="184"/>
      <c r="AN31" s="122">
        <v>89.85</v>
      </c>
      <c r="AO31" s="174"/>
      <c r="AP31" s="184"/>
      <c r="AQ31" s="122">
        <v>89.85</v>
      </c>
      <c r="AR31" s="174"/>
      <c r="AS31" s="174"/>
      <c r="AT31" s="174"/>
      <c r="AV31" s="174"/>
    </row>
    <row r="32" spans="1:50" ht="20.100000000000001" hidden="1" customHeight="1" x14ac:dyDescent="0.3">
      <c r="A32" s="179" t="s">
        <v>42</v>
      </c>
      <c r="B32" s="182" t="s">
        <v>239</v>
      </c>
      <c r="C32" s="178" t="s">
        <v>596</v>
      </c>
      <c r="D32" s="178" t="s">
        <v>277</v>
      </c>
      <c r="F32" s="178">
        <v>240</v>
      </c>
      <c r="G32" s="178" t="s">
        <v>181</v>
      </c>
      <c r="H32" s="122">
        <v>137.75</v>
      </c>
      <c r="I32" s="174"/>
      <c r="J32" s="184"/>
      <c r="K32" s="122">
        <v>135</v>
      </c>
      <c r="L32" s="174"/>
      <c r="M32" s="184"/>
      <c r="N32" s="122">
        <v>227.16</v>
      </c>
      <c r="O32" s="174"/>
      <c r="P32" s="184"/>
      <c r="Q32" s="122">
        <v>141.41999999999999</v>
      </c>
      <c r="R32" s="174"/>
      <c r="S32" s="184"/>
      <c r="T32" s="122">
        <v>141.51</v>
      </c>
      <c r="U32" s="174"/>
      <c r="V32" s="206"/>
      <c r="W32" s="92">
        <v>173.51</v>
      </c>
      <c r="X32" s="174"/>
      <c r="Y32" s="174"/>
      <c r="Z32" s="184"/>
      <c r="AA32" s="122">
        <v>157.51</v>
      </c>
      <c r="AB32" s="174"/>
      <c r="AC32" s="184"/>
      <c r="AD32" s="122">
        <v>219.68</v>
      </c>
      <c r="AE32" s="174"/>
      <c r="AF32" s="184"/>
      <c r="AG32" s="122">
        <v>204.68</v>
      </c>
      <c r="AH32" s="174"/>
      <c r="AI32" s="184"/>
      <c r="AJ32" s="122">
        <v>273.25</v>
      </c>
      <c r="AK32" s="174"/>
      <c r="AL32" s="174"/>
      <c r="AM32" s="184"/>
      <c r="AN32" s="122">
        <v>240.98</v>
      </c>
      <c r="AO32" s="174"/>
      <c r="AP32" s="184"/>
      <c r="AQ32" s="122">
        <v>240.98</v>
      </c>
      <c r="AR32" s="174"/>
      <c r="AS32" s="174"/>
      <c r="AT32" s="174"/>
      <c r="AV32" s="174"/>
    </row>
    <row r="33" spans="1:48" ht="20.100000000000001" hidden="1" customHeight="1" x14ac:dyDescent="0.3">
      <c r="A33" s="179" t="s">
        <v>241</v>
      </c>
      <c r="B33" s="182" t="s">
        <v>522</v>
      </c>
      <c r="C33" s="178" t="s">
        <v>243</v>
      </c>
      <c r="D33" s="178" t="s">
        <v>194</v>
      </c>
      <c r="F33" s="178">
        <v>221</v>
      </c>
      <c r="G33" s="178" t="s">
        <v>181</v>
      </c>
      <c r="H33" s="122">
        <v>282.42</v>
      </c>
      <c r="I33" s="174"/>
      <c r="J33" s="184"/>
      <c r="K33" s="122">
        <v>221.6</v>
      </c>
      <c r="L33" s="174"/>
      <c r="M33" s="184"/>
      <c r="N33" s="122">
        <v>211.62</v>
      </c>
      <c r="O33" s="174"/>
      <c r="P33" s="184"/>
      <c r="Q33" s="122">
        <v>261.60000000000002</v>
      </c>
      <c r="R33" s="174"/>
      <c r="S33" s="184"/>
      <c r="T33" s="122">
        <v>219.67</v>
      </c>
      <c r="U33" s="174"/>
      <c r="V33" s="206"/>
      <c r="W33" s="92">
        <v>221</v>
      </c>
      <c r="X33" s="174"/>
      <c r="Y33" s="174"/>
      <c r="Z33" s="184"/>
      <c r="AA33" s="122">
        <v>231.63</v>
      </c>
      <c r="AB33" s="174"/>
      <c r="AC33" s="184"/>
      <c r="AD33" s="122">
        <v>233.66</v>
      </c>
      <c r="AE33" s="174"/>
      <c r="AF33" s="184"/>
      <c r="AG33" s="122">
        <v>273.37</v>
      </c>
      <c r="AH33" s="174"/>
      <c r="AI33" s="184"/>
      <c r="AJ33" s="88"/>
      <c r="AK33" s="174"/>
      <c r="AL33" s="174"/>
      <c r="AM33" s="184"/>
      <c r="AN33" s="122">
        <v>229.64</v>
      </c>
      <c r="AO33" s="174"/>
      <c r="AP33" s="184"/>
      <c r="AQ33" s="122">
        <v>221.67</v>
      </c>
      <c r="AR33" s="174"/>
      <c r="AS33" s="174"/>
      <c r="AT33" s="174"/>
      <c r="AV33" s="174"/>
    </row>
    <row r="34" spans="1:48" ht="20.100000000000001" hidden="1" customHeight="1" x14ac:dyDescent="0.3">
      <c r="A34" s="179" t="s">
        <v>86</v>
      </c>
      <c r="B34" s="182" t="s">
        <v>459</v>
      </c>
      <c r="C34" s="178" t="s">
        <v>183</v>
      </c>
      <c r="D34" s="178" t="s">
        <v>184</v>
      </c>
      <c r="F34" s="178">
        <v>100</v>
      </c>
      <c r="G34" s="178" t="s">
        <v>180</v>
      </c>
      <c r="H34" s="122">
        <v>114.73</v>
      </c>
      <c r="I34" s="174"/>
      <c r="J34" s="184"/>
      <c r="K34" s="122">
        <v>132.31</v>
      </c>
      <c r="L34" s="174"/>
      <c r="M34" s="184"/>
      <c r="N34" s="122">
        <v>109.04</v>
      </c>
      <c r="O34" s="174"/>
      <c r="P34" s="184"/>
      <c r="Q34" s="122">
        <v>96.12</v>
      </c>
      <c r="R34" s="174"/>
      <c r="S34" s="184"/>
      <c r="T34" s="122">
        <v>101.94</v>
      </c>
      <c r="U34" s="174"/>
      <c r="V34" s="206"/>
      <c r="W34" s="92">
        <v>82.99</v>
      </c>
      <c r="X34" s="174"/>
      <c r="Y34" s="174"/>
      <c r="Z34" s="184"/>
      <c r="AA34" s="122">
        <v>111.58</v>
      </c>
      <c r="AB34" s="174"/>
      <c r="AC34" s="184"/>
      <c r="AD34" s="122">
        <v>99.56</v>
      </c>
      <c r="AE34" s="174"/>
      <c r="AF34" s="184"/>
      <c r="AG34" s="122">
        <v>109.21</v>
      </c>
      <c r="AH34" s="174"/>
      <c r="AI34" s="184"/>
      <c r="AJ34" s="122">
        <v>98.21</v>
      </c>
      <c r="AK34" s="174"/>
      <c r="AL34" s="174"/>
      <c r="AM34" s="184"/>
      <c r="AN34" s="122">
        <v>93.18</v>
      </c>
      <c r="AO34" s="174"/>
      <c r="AP34" s="184"/>
      <c r="AQ34" s="122">
        <v>114.51</v>
      </c>
      <c r="AR34" s="174"/>
      <c r="AS34" s="174"/>
      <c r="AT34" s="174"/>
      <c r="AV34" s="174"/>
    </row>
    <row r="35" spans="1:48" ht="20.100000000000001" hidden="1" customHeight="1" x14ac:dyDescent="0.3">
      <c r="A35" s="179" t="s">
        <v>68</v>
      </c>
      <c r="B35" s="182" t="s">
        <v>244</v>
      </c>
      <c r="C35" s="187" t="s">
        <v>605</v>
      </c>
      <c r="D35" s="178" t="s">
        <v>186</v>
      </c>
      <c r="F35" s="178">
        <v>2200</v>
      </c>
      <c r="G35" s="178" t="s">
        <v>180</v>
      </c>
      <c r="H35" s="122">
        <v>20</v>
      </c>
      <c r="I35" s="174"/>
      <c r="J35" s="184"/>
      <c r="K35" s="122">
        <v>20</v>
      </c>
      <c r="L35" s="174"/>
      <c r="M35" s="184"/>
      <c r="N35" s="122">
        <v>30</v>
      </c>
      <c r="O35" s="174"/>
      <c r="P35" s="184"/>
      <c r="Q35" s="122">
        <v>40</v>
      </c>
      <c r="R35" s="174"/>
      <c r="S35" s="184"/>
      <c r="T35" s="88"/>
      <c r="U35" s="174"/>
      <c r="V35" s="206"/>
      <c r="W35" s="92">
        <v>20</v>
      </c>
      <c r="X35" s="174"/>
      <c r="Y35" s="174"/>
      <c r="Z35" s="184"/>
      <c r="AA35" s="88">
        <v>40</v>
      </c>
      <c r="AB35" s="174"/>
      <c r="AC35" s="184"/>
      <c r="AD35" s="122">
        <v>20</v>
      </c>
      <c r="AE35" s="174"/>
      <c r="AF35" s="184"/>
      <c r="AG35" s="122">
        <v>20</v>
      </c>
      <c r="AH35" s="174"/>
      <c r="AI35" s="184"/>
      <c r="AJ35" s="188"/>
      <c r="AK35" s="174"/>
      <c r="AL35" s="174"/>
      <c r="AM35" s="184"/>
      <c r="AN35" s="122">
        <v>40</v>
      </c>
      <c r="AO35" s="174"/>
      <c r="AP35" s="184"/>
      <c r="AQ35" s="122">
        <v>100</v>
      </c>
      <c r="AR35" s="174"/>
      <c r="AS35" s="174"/>
      <c r="AT35" s="174"/>
      <c r="AV35" s="174"/>
    </row>
    <row r="36" spans="1:48" ht="20.100000000000001" hidden="1" customHeight="1" x14ac:dyDescent="0.3">
      <c r="A36" s="189" t="s">
        <v>54</v>
      </c>
      <c r="B36" s="182" t="s">
        <v>256</v>
      </c>
      <c r="C36" s="178" t="s">
        <v>245</v>
      </c>
      <c r="D36" s="178" t="s">
        <v>190</v>
      </c>
      <c r="G36" s="178" t="s">
        <v>180</v>
      </c>
      <c r="H36" s="88"/>
      <c r="I36" s="174"/>
      <c r="J36" s="184"/>
      <c r="K36" s="88"/>
      <c r="L36" s="174"/>
      <c r="M36" s="184"/>
      <c r="N36" s="88"/>
      <c r="O36" s="174"/>
      <c r="P36" s="184"/>
      <c r="Q36" s="88"/>
      <c r="R36" s="174"/>
      <c r="S36" s="184"/>
      <c r="T36" s="88"/>
      <c r="U36" s="174"/>
      <c r="V36" s="206"/>
      <c r="W36" s="174"/>
      <c r="X36" s="174"/>
      <c r="Y36" s="174"/>
      <c r="Z36" s="184"/>
      <c r="AA36" s="88"/>
      <c r="AB36" s="174"/>
      <c r="AC36" s="184"/>
      <c r="AD36" s="88"/>
      <c r="AE36" s="174"/>
      <c r="AF36" s="184"/>
      <c r="AG36" s="88"/>
      <c r="AH36" s="174"/>
      <c r="AI36" s="184"/>
      <c r="AJ36" s="88"/>
      <c r="AK36" s="174"/>
      <c r="AL36" s="174"/>
      <c r="AM36" s="184"/>
      <c r="AN36" s="88"/>
      <c r="AO36" s="174"/>
      <c r="AP36" s="184"/>
      <c r="AQ36" s="88"/>
      <c r="AR36" s="174"/>
      <c r="AS36" s="174"/>
      <c r="AT36" s="174"/>
      <c r="AV36" s="174"/>
    </row>
    <row r="37" spans="1:48" ht="20.100000000000001" hidden="1" customHeight="1" x14ac:dyDescent="0.3">
      <c r="A37" s="179" t="s">
        <v>248</v>
      </c>
      <c r="B37" s="182" t="s">
        <v>249</v>
      </c>
      <c r="C37" s="178" t="s">
        <v>631</v>
      </c>
      <c r="D37" s="190" t="s">
        <v>200</v>
      </c>
      <c r="E37" s="190" t="s">
        <v>200</v>
      </c>
      <c r="F37" s="178">
        <v>3000</v>
      </c>
      <c r="G37" s="178" t="s">
        <v>180</v>
      </c>
      <c r="H37" s="122">
        <v>100</v>
      </c>
      <c r="I37" s="174"/>
      <c r="J37" s="184"/>
      <c r="K37" s="122">
        <v>60</v>
      </c>
      <c r="L37" s="174"/>
      <c r="M37" s="184"/>
      <c r="N37" s="122">
        <v>200</v>
      </c>
      <c r="O37" s="174"/>
      <c r="P37" s="184"/>
      <c r="Q37" s="122">
        <v>200</v>
      </c>
      <c r="R37" s="174"/>
      <c r="S37" s="184"/>
      <c r="T37" s="122">
        <v>200</v>
      </c>
      <c r="U37" s="174"/>
      <c r="V37" s="206"/>
      <c r="W37" s="92">
        <v>200</v>
      </c>
      <c r="X37" s="174"/>
      <c r="Y37" s="174"/>
      <c r="Z37" s="184"/>
      <c r="AA37" s="122">
        <v>200</v>
      </c>
      <c r="AB37" s="174"/>
      <c r="AC37" s="184"/>
      <c r="AD37" s="122">
        <v>200</v>
      </c>
      <c r="AE37" s="174"/>
      <c r="AF37" s="184"/>
      <c r="AG37" s="122">
        <v>200</v>
      </c>
      <c r="AH37" s="174"/>
      <c r="AI37" s="184"/>
      <c r="AJ37" s="122">
        <v>200</v>
      </c>
      <c r="AK37" s="174"/>
      <c r="AL37" s="174"/>
      <c r="AM37" s="184"/>
      <c r="AN37" s="122">
        <v>300</v>
      </c>
      <c r="AO37" s="174"/>
      <c r="AP37" s="184"/>
      <c r="AQ37" s="122">
        <v>2637.38</v>
      </c>
      <c r="AR37" s="174"/>
      <c r="AS37" s="174"/>
      <c r="AT37" s="174"/>
      <c r="AV37" s="174"/>
    </row>
    <row r="38" spans="1:48" ht="20.100000000000001" hidden="1" customHeight="1" x14ac:dyDescent="0.3">
      <c r="A38" s="179" t="s">
        <v>694</v>
      </c>
      <c r="B38" s="182" t="s">
        <v>650</v>
      </c>
      <c r="C38" s="178" t="s">
        <v>648</v>
      </c>
      <c r="F38" s="178" t="s">
        <v>691</v>
      </c>
      <c r="H38" s="122"/>
      <c r="I38" s="174"/>
      <c r="J38" s="184"/>
      <c r="K38" s="122"/>
      <c r="L38" s="174"/>
      <c r="M38" s="184"/>
      <c r="N38" s="122"/>
      <c r="O38" s="174"/>
      <c r="P38" s="184"/>
      <c r="Q38" s="122"/>
      <c r="R38" s="174"/>
      <c r="S38" s="184"/>
      <c r="T38" s="122"/>
      <c r="U38" s="174"/>
      <c r="V38" s="206"/>
      <c r="W38" s="92"/>
      <c r="X38" s="174"/>
      <c r="Y38" s="174"/>
      <c r="Z38" s="184"/>
      <c r="AA38" s="122"/>
      <c r="AB38" s="174"/>
      <c r="AC38" s="184"/>
      <c r="AD38" s="88"/>
      <c r="AE38" s="174"/>
      <c r="AF38" s="184"/>
      <c r="AG38" s="88"/>
      <c r="AH38" s="174"/>
      <c r="AI38" s="184"/>
      <c r="AJ38" s="122">
        <v>30.55</v>
      </c>
      <c r="AK38" s="174"/>
      <c r="AL38" s="174"/>
      <c r="AM38" s="184"/>
      <c r="AN38" s="122">
        <v>81.760000000000005</v>
      </c>
      <c r="AO38" s="174"/>
      <c r="AP38" s="184"/>
      <c r="AQ38" s="122">
        <v>495.7</v>
      </c>
      <c r="AR38" s="174"/>
      <c r="AS38" s="174"/>
      <c r="AT38" s="174"/>
      <c r="AV38" s="174"/>
    </row>
    <row r="39" spans="1:48" ht="20.100000000000001" hidden="1" customHeight="1" x14ac:dyDescent="0.3">
      <c r="A39" s="179" t="s">
        <v>409</v>
      </c>
      <c r="B39" s="182" t="s">
        <v>665</v>
      </c>
      <c r="C39" s="178" t="s">
        <v>664</v>
      </c>
      <c r="D39" s="178" t="s">
        <v>198</v>
      </c>
      <c r="F39" s="178" t="s">
        <v>697</v>
      </c>
      <c r="H39" s="122"/>
      <c r="I39" s="174"/>
      <c r="J39" s="184"/>
      <c r="K39" s="122"/>
      <c r="L39" s="174"/>
      <c r="M39" s="184"/>
      <c r="N39" s="122"/>
      <c r="O39" s="174"/>
      <c r="P39" s="184"/>
      <c r="Q39" s="122"/>
      <c r="R39" s="174"/>
      <c r="S39" s="184"/>
      <c r="T39" s="122"/>
      <c r="U39" s="174"/>
      <c r="V39" s="206"/>
      <c r="W39" s="92"/>
      <c r="X39" s="174"/>
      <c r="Y39" s="174"/>
      <c r="Z39" s="184"/>
      <c r="AA39" s="122"/>
      <c r="AB39" s="174"/>
      <c r="AC39" s="184"/>
      <c r="AD39" s="88"/>
      <c r="AE39" s="174"/>
      <c r="AF39" s="184"/>
      <c r="AG39" s="88"/>
      <c r="AH39" s="174"/>
      <c r="AI39" s="184"/>
      <c r="AJ39" s="122">
        <v>60</v>
      </c>
      <c r="AK39" s="174"/>
      <c r="AL39" s="174"/>
      <c r="AM39" s="184"/>
      <c r="AN39" s="88"/>
      <c r="AO39" s="174"/>
      <c r="AP39" s="184"/>
      <c r="AQ39" s="122">
        <v>297.64</v>
      </c>
      <c r="AR39" s="174"/>
      <c r="AS39" s="174"/>
      <c r="AT39" s="174"/>
      <c r="AV39" s="174"/>
    </row>
    <row r="40" spans="1:48" ht="20.100000000000001" hidden="1" customHeight="1" x14ac:dyDescent="0.3">
      <c r="A40" s="179" t="s">
        <v>415</v>
      </c>
      <c r="B40" s="193"/>
      <c r="C40" s="178" t="s">
        <v>698</v>
      </c>
      <c r="H40" s="122"/>
      <c r="I40" s="174"/>
      <c r="J40" s="184"/>
      <c r="K40" s="122"/>
      <c r="L40" s="174"/>
      <c r="M40" s="184"/>
      <c r="N40" s="122"/>
      <c r="O40" s="174"/>
      <c r="P40" s="184"/>
      <c r="Q40" s="122"/>
      <c r="R40" s="174"/>
      <c r="S40" s="184"/>
      <c r="T40" s="122"/>
      <c r="U40" s="174"/>
      <c r="V40" s="206"/>
      <c r="W40" s="92"/>
      <c r="X40" s="174"/>
      <c r="Y40" s="174"/>
      <c r="Z40" s="184"/>
      <c r="AA40" s="122"/>
      <c r="AB40" s="174"/>
      <c r="AC40" s="184"/>
      <c r="AD40" s="88"/>
      <c r="AE40" s="174"/>
      <c r="AF40" s="184"/>
      <c r="AG40" s="88"/>
      <c r="AH40" s="174"/>
      <c r="AI40" s="184"/>
      <c r="AJ40" s="122"/>
      <c r="AK40" s="174"/>
      <c r="AL40" s="174"/>
      <c r="AM40" s="184"/>
      <c r="AN40" s="88"/>
      <c r="AO40" s="174"/>
      <c r="AP40" s="206"/>
      <c r="AQ40" s="122">
        <v>429.84</v>
      </c>
      <c r="AR40" s="174"/>
      <c r="AS40" s="174"/>
      <c r="AT40" s="174"/>
      <c r="AV40" s="174"/>
    </row>
    <row r="41" spans="1:48" ht="20.100000000000001" hidden="1" customHeight="1" x14ac:dyDescent="0.3">
      <c r="A41" s="179" t="s">
        <v>433</v>
      </c>
      <c r="B41" s="182" t="s">
        <v>524</v>
      </c>
      <c r="C41" s="237" t="s">
        <v>595</v>
      </c>
      <c r="D41" s="178" t="s">
        <v>188</v>
      </c>
      <c r="E41" s="178" t="s">
        <v>280</v>
      </c>
      <c r="F41" s="178">
        <v>976</v>
      </c>
      <c r="G41" s="178" t="s">
        <v>180</v>
      </c>
      <c r="H41" s="180"/>
      <c r="I41" s="178"/>
      <c r="J41" s="191">
        <v>976.44</v>
      </c>
      <c r="K41" s="180"/>
      <c r="L41" s="174"/>
      <c r="M41" s="191">
        <v>1006.68</v>
      </c>
      <c r="N41" s="180"/>
      <c r="O41" s="178"/>
      <c r="P41" s="191">
        <v>1006.68</v>
      </c>
      <c r="Q41" s="180"/>
      <c r="R41" s="178"/>
      <c r="S41" s="191">
        <v>1006.68</v>
      </c>
      <c r="T41" s="180"/>
      <c r="U41" s="178"/>
      <c r="V41" s="198">
        <v>1006.68</v>
      </c>
      <c r="W41" s="178"/>
      <c r="X41" s="178"/>
      <c r="Y41" s="178"/>
      <c r="Z41" s="191">
        <v>1006.68</v>
      </c>
      <c r="AA41" s="180"/>
      <c r="AB41" s="178"/>
      <c r="AC41" s="191">
        <v>1006.68</v>
      </c>
      <c r="AD41" s="180"/>
      <c r="AE41" s="178"/>
      <c r="AF41" s="191">
        <v>1006.68</v>
      </c>
      <c r="AG41" s="180"/>
      <c r="AH41" s="178"/>
      <c r="AI41" s="191">
        <v>1006.68</v>
      </c>
      <c r="AJ41" s="180"/>
      <c r="AK41" s="178"/>
      <c r="AL41" s="178"/>
      <c r="AM41" s="191">
        <v>1006.68</v>
      </c>
      <c r="AN41" s="180"/>
      <c r="AO41" s="178"/>
      <c r="AP41" s="198">
        <v>1006.68</v>
      </c>
      <c r="AQ41" s="88"/>
      <c r="AR41" s="174"/>
      <c r="AS41" s="92">
        <v>1006.68</v>
      </c>
      <c r="AT41" s="174"/>
      <c r="AV41" s="174"/>
    </row>
    <row r="42" spans="1:48" ht="20.100000000000001" hidden="1" customHeight="1" x14ac:dyDescent="0.3">
      <c r="A42" s="179" t="s">
        <v>704</v>
      </c>
      <c r="B42" s="182"/>
      <c r="C42" s="237"/>
      <c r="D42" s="178" t="s">
        <v>186</v>
      </c>
      <c r="G42" s="178" t="s">
        <v>181</v>
      </c>
      <c r="H42" s="180"/>
      <c r="I42" s="178"/>
      <c r="J42" s="191"/>
      <c r="K42" s="180"/>
      <c r="L42" s="174"/>
      <c r="M42" s="191"/>
      <c r="N42" s="180"/>
      <c r="O42" s="178"/>
      <c r="P42" s="191"/>
      <c r="Q42" s="180"/>
      <c r="R42" s="178"/>
      <c r="S42" s="191"/>
      <c r="T42" s="180"/>
      <c r="U42" s="178"/>
      <c r="V42" s="198"/>
      <c r="W42" s="178"/>
      <c r="X42" s="178"/>
      <c r="Y42" s="178"/>
      <c r="Z42" s="191"/>
      <c r="AA42" s="180"/>
      <c r="AB42" s="178"/>
      <c r="AC42" s="191"/>
      <c r="AD42" s="180"/>
      <c r="AE42" s="178"/>
      <c r="AF42" s="191"/>
      <c r="AG42" s="180"/>
      <c r="AH42" s="178"/>
      <c r="AI42" s="191"/>
      <c r="AJ42" s="180"/>
      <c r="AK42" s="178"/>
      <c r="AL42" s="178"/>
      <c r="AM42" s="191"/>
      <c r="AN42" s="180"/>
      <c r="AO42" s="178"/>
      <c r="AP42" s="178"/>
      <c r="AQ42" s="88"/>
      <c r="AR42" s="174"/>
      <c r="AS42" s="174"/>
      <c r="AT42" s="174"/>
      <c r="AV42" s="174"/>
    </row>
    <row r="43" spans="1:48" ht="20.100000000000001" hidden="1" customHeight="1" x14ac:dyDescent="0.3">
      <c r="A43" s="179" t="s">
        <v>543</v>
      </c>
      <c r="B43" s="193" t="s">
        <v>264</v>
      </c>
      <c r="C43" s="194" t="s">
        <v>544</v>
      </c>
      <c r="F43" s="178">
        <v>274</v>
      </c>
      <c r="H43" s="180"/>
      <c r="I43" s="178"/>
      <c r="J43" s="181"/>
      <c r="K43" s="180"/>
      <c r="L43" s="174"/>
      <c r="M43" s="181"/>
      <c r="N43" s="180"/>
      <c r="O43" s="178"/>
      <c r="P43" s="181"/>
      <c r="Q43" s="180"/>
      <c r="R43" s="178"/>
      <c r="S43" s="181"/>
      <c r="T43" s="180"/>
      <c r="U43" s="178"/>
      <c r="V43" s="178"/>
      <c r="W43" s="178"/>
      <c r="X43" s="178"/>
      <c r="Y43" s="178"/>
      <c r="Z43" s="181"/>
      <c r="AA43" s="180"/>
      <c r="AB43" s="178"/>
      <c r="AC43" s="181"/>
      <c r="AD43" s="180"/>
      <c r="AE43" s="178"/>
      <c r="AF43" s="181"/>
      <c r="AG43" s="180"/>
      <c r="AH43" s="178"/>
      <c r="AI43" s="181"/>
      <c r="AJ43" s="180"/>
      <c r="AK43" s="178"/>
      <c r="AL43" s="178"/>
      <c r="AM43" s="181"/>
      <c r="AN43" s="180"/>
      <c r="AO43" s="198">
        <v>200</v>
      </c>
      <c r="AP43" s="181"/>
      <c r="AQ43" s="88"/>
      <c r="AR43" s="174"/>
      <c r="AS43" s="174"/>
      <c r="AT43" s="174"/>
      <c r="AV43" s="174"/>
    </row>
    <row r="44" spans="1:48" ht="20.100000000000001" hidden="1" customHeight="1" thickBot="1" x14ac:dyDescent="0.35">
      <c r="A44" s="179" t="s">
        <v>85</v>
      </c>
      <c r="B44" s="182" t="s">
        <v>257</v>
      </c>
      <c r="C44" s="238" t="s">
        <v>258</v>
      </c>
      <c r="G44" s="178" t="s">
        <v>180</v>
      </c>
      <c r="H44" s="180"/>
      <c r="I44" s="198">
        <v>549.5</v>
      </c>
      <c r="J44" s="181"/>
      <c r="K44" s="180"/>
      <c r="L44" s="92">
        <v>420</v>
      </c>
      <c r="M44" s="181"/>
      <c r="N44" s="180"/>
      <c r="O44" s="198">
        <v>763.12</v>
      </c>
      <c r="P44" s="181"/>
      <c r="Q44" s="180"/>
      <c r="R44" s="198">
        <v>411.83</v>
      </c>
      <c r="S44" s="181"/>
      <c r="T44" s="180"/>
      <c r="U44" s="178"/>
      <c r="V44" s="178"/>
      <c r="W44" s="178"/>
      <c r="X44" s="178"/>
      <c r="Y44" s="178"/>
      <c r="Z44" s="181"/>
      <c r="AA44" s="180"/>
      <c r="AB44" s="178" t="s">
        <v>597</v>
      </c>
      <c r="AC44" s="181"/>
      <c r="AD44" s="180"/>
      <c r="AE44" s="178"/>
      <c r="AF44" s="181"/>
      <c r="AG44" s="180"/>
      <c r="AH44" s="178"/>
      <c r="AI44" s="181"/>
      <c r="AJ44" s="180"/>
      <c r="AK44" s="198">
        <v>133</v>
      </c>
      <c r="AL44" s="198"/>
      <c r="AM44" s="181"/>
      <c r="AN44" s="180"/>
      <c r="AO44" s="198">
        <v>133</v>
      </c>
      <c r="AP44" s="181"/>
      <c r="AQ44" s="195"/>
      <c r="AR44" s="196">
        <v>386.47</v>
      </c>
      <c r="AS44" s="199"/>
      <c r="AT44" s="174"/>
      <c r="AV44" s="174"/>
    </row>
    <row r="45" spans="1:48" ht="20.100000000000001" hidden="1" customHeight="1" thickBot="1" x14ac:dyDescent="0.35">
      <c r="A45" s="200"/>
      <c r="B45" s="200"/>
      <c r="D45" s="179"/>
      <c r="E45" s="179"/>
      <c r="F45" s="201" t="s">
        <v>509</v>
      </c>
      <c r="H45" s="207">
        <f t="shared" ref="H45:X45" si="2">SUM(H27:H44)</f>
        <v>1019.1500000000001</v>
      </c>
      <c r="I45" s="207">
        <f t="shared" si="2"/>
        <v>549.5</v>
      </c>
      <c r="J45" s="207">
        <f t="shared" si="2"/>
        <v>1517.12</v>
      </c>
      <c r="K45" s="207">
        <f t="shared" si="2"/>
        <v>568.91000000000008</v>
      </c>
      <c r="L45" s="207">
        <f t="shared" si="2"/>
        <v>480</v>
      </c>
      <c r="M45" s="207">
        <f t="shared" si="2"/>
        <v>1851.61</v>
      </c>
      <c r="N45" s="207">
        <f t="shared" si="2"/>
        <v>1017.47</v>
      </c>
      <c r="O45" s="207">
        <f t="shared" si="2"/>
        <v>763.12</v>
      </c>
      <c r="P45" s="207">
        <f t="shared" si="2"/>
        <v>1547.36</v>
      </c>
      <c r="Q45" s="207">
        <f t="shared" si="2"/>
        <v>871.34</v>
      </c>
      <c r="R45" s="207">
        <f t="shared" si="2"/>
        <v>651.48</v>
      </c>
      <c r="S45" s="207">
        <f t="shared" si="2"/>
        <v>1547.36</v>
      </c>
      <c r="T45" s="207">
        <f t="shared" si="2"/>
        <v>795.31999999999994</v>
      </c>
      <c r="U45" s="207">
        <f t="shared" si="2"/>
        <v>0</v>
      </c>
      <c r="V45" s="207">
        <f t="shared" si="2"/>
        <v>1787.0099999999998</v>
      </c>
      <c r="W45" s="207">
        <f t="shared" si="2"/>
        <v>897.2</v>
      </c>
      <c r="X45" s="207">
        <f t="shared" si="2"/>
        <v>0</v>
      </c>
      <c r="Y45" s="207"/>
      <c r="Z45" s="207">
        <f t="shared" ref="Z45:AS45" si="3">SUM(Z27:Z44)</f>
        <v>1547.36</v>
      </c>
      <c r="AA45" s="207">
        <f t="shared" si="3"/>
        <v>830.57</v>
      </c>
      <c r="AB45" s="207">
        <f t="shared" si="3"/>
        <v>0</v>
      </c>
      <c r="AC45" s="207">
        <f t="shared" si="3"/>
        <v>1787.0099999999998</v>
      </c>
      <c r="AD45" s="207">
        <f t="shared" si="3"/>
        <v>1102.4000000000001</v>
      </c>
      <c r="AE45" s="207">
        <f t="shared" si="3"/>
        <v>0</v>
      </c>
      <c r="AF45" s="207">
        <f t="shared" si="3"/>
        <v>1547.36</v>
      </c>
      <c r="AG45" s="207">
        <f t="shared" si="3"/>
        <v>897.11</v>
      </c>
      <c r="AH45" s="207">
        <f t="shared" si="3"/>
        <v>0</v>
      </c>
      <c r="AI45" s="207">
        <f t="shared" si="3"/>
        <v>1547.36</v>
      </c>
      <c r="AJ45" s="207">
        <f t="shared" si="3"/>
        <v>751.8599999999999</v>
      </c>
      <c r="AK45" s="207">
        <f t="shared" si="3"/>
        <v>372.65</v>
      </c>
      <c r="AL45" s="207"/>
      <c r="AM45" s="207">
        <f t="shared" si="3"/>
        <v>1787.0099999999998</v>
      </c>
      <c r="AN45" s="207">
        <f t="shared" si="3"/>
        <v>1075.4100000000001</v>
      </c>
      <c r="AO45" s="207">
        <f t="shared" si="3"/>
        <v>333</v>
      </c>
      <c r="AP45" s="207">
        <f t="shared" si="3"/>
        <v>1547.36</v>
      </c>
      <c r="AQ45" s="207">
        <f t="shared" si="3"/>
        <v>4867.22</v>
      </c>
      <c r="AR45" s="207">
        <f t="shared" si="3"/>
        <v>386.47</v>
      </c>
      <c r="AS45" s="207">
        <f t="shared" si="3"/>
        <v>1547.36</v>
      </c>
      <c r="AT45" s="174"/>
      <c r="AV45" s="174"/>
    </row>
    <row r="46" spans="1:48" ht="20.100000000000001" hidden="1" customHeight="1" x14ac:dyDescent="0.3">
      <c r="A46" s="203" t="s">
        <v>499</v>
      </c>
      <c r="E46" s="174"/>
      <c r="F46" s="204" t="s">
        <v>252</v>
      </c>
      <c r="G46" s="174"/>
      <c r="H46" s="89">
        <v>1965</v>
      </c>
      <c r="I46" s="171">
        <v>792</v>
      </c>
      <c r="J46" s="171">
        <v>1965</v>
      </c>
      <c r="K46" s="89">
        <v>1950</v>
      </c>
      <c r="L46" s="170">
        <v>790</v>
      </c>
      <c r="M46" s="171">
        <v>1950</v>
      </c>
      <c r="N46" s="89">
        <v>2105</v>
      </c>
      <c r="O46" s="171">
        <v>790</v>
      </c>
      <c r="P46" s="171">
        <v>2105</v>
      </c>
      <c r="Q46" s="89">
        <v>2080</v>
      </c>
      <c r="R46" s="171">
        <v>790</v>
      </c>
      <c r="S46" s="171">
        <v>2080</v>
      </c>
      <c r="T46" s="89">
        <v>2080</v>
      </c>
      <c r="U46" s="171">
        <v>790</v>
      </c>
      <c r="V46" s="208">
        <v>2080</v>
      </c>
      <c r="W46" s="224">
        <v>2080</v>
      </c>
      <c r="X46" s="89">
        <v>2080</v>
      </c>
      <c r="Y46" s="171">
        <v>790</v>
      </c>
      <c r="Z46" s="171">
        <v>2080</v>
      </c>
      <c r="AA46" s="89">
        <v>2080</v>
      </c>
      <c r="AB46" s="171">
        <v>790</v>
      </c>
      <c r="AC46" s="171">
        <v>2080</v>
      </c>
      <c r="AD46" s="89">
        <v>2080</v>
      </c>
      <c r="AE46" s="171">
        <v>790</v>
      </c>
      <c r="AF46" s="171">
        <v>2080</v>
      </c>
      <c r="AG46" s="89">
        <v>2080</v>
      </c>
      <c r="AH46" s="171">
        <v>790</v>
      </c>
      <c r="AI46" s="171">
        <v>2080</v>
      </c>
      <c r="AJ46" s="89">
        <v>2080</v>
      </c>
      <c r="AK46" s="171">
        <v>790</v>
      </c>
      <c r="AL46" s="171"/>
      <c r="AM46" s="171">
        <v>2080</v>
      </c>
      <c r="AN46" s="89">
        <v>2080</v>
      </c>
      <c r="AO46" s="171">
        <v>790</v>
      </c>
      <c r="AP46" s="171">
        <v>2080</v>
      </c>
      <c r="AQ46" s="89">
        <v>8080</v>
      </c>
      <c r="AR46" s="171">
        <v>790</v>
      </c>
      <c r="AS46" s="208">
        <v>2080</v>
      </c>
      <c r="AV46" s="178"/>
    </row>
    <row r="47" spans="1:48" ht="20.100000000000001" hidden="1" customHeight="1" x14ac:dyDescent="0.3">
      <c r="A47" s="205"/>
      <c r="B47" s="179">
        <v>1965.05</v>
      </c>
      <c r="C47" s="178">
        <f>C48*C49</f>
        <v>2105.4122783037615</v>
      </c>
      <c r="F47" s="204" t="s">
        <v>255</v>
      </c>
      <c r="G47" s="174"/>
      <c r="H47" s="169">
        <f>SUM(H46-H45)</f>
        <v>945.84999999999991</v>
      </c>
      <c r="I47" s="169">
        <f t="shared" ref="I47:AS47" si="4">SUM(I46-I45)</f>
        <v>242.5</v>
      </c>
      <c r="J47" s="169">
        <f t="shared" si="4"/>
        <v>447.88000000000011</v>
      </c>
      <c r="K47" s="169">
        <f t="shared" si="4"/>
        <v>1381.09</v>
      </c>
      <c r="L47" s="169">
        <f t="shared" si="4"/>
        <v>310</v>
      </c>
      <c r="M47" s="169">
        <f t="shared" si="4"/>
        <v>98.3900000000001</v>
      </c>
      <c r="N47" s="169">
        <f t="shared" si="4"/>
        <v>1087.53</v>
      </c>
      <c r="O47" s="169">
        <f t="shared" si="4"/>
        <v>26.879999999999995</v>
      </c>
      <c r="P47" s="169">
        <f t="shared" si="4"/>
        <v>557.6400000000001</v>
      </c>
      <c r="Q47" s="169">
        <f t="shared" si="4"/>
        <v>1208.6599999999999</v>
      </c>
      <c r="R47" s="169">
        <f t="shared" si="4"/>
        <v>138.51999999999998</v>
      </c>
      <c r="S47" s="169">
        <f t="shared" si="4"/>
        <v>532.6400000000001</v>
      </c>
      <c r="T47" s="169">
        <f t="shared" si="4"/>
        <v>1284.68</v>
      </c>
      <c r="U47" s="169">
        <f t="shared" si="4"/>
        <v>790</v>
      </c>
      <c r="V47" s="173">
        <f t="shared" si="4"/>
        <v>292.99000000000024</v>
      </c>
      <c r="W47" s="173">
        <f t="shared" si="4"/>
        <v>1182.8</v>
      </c>
      <c r="X47" s="169">
        <f t="shared" si="4"/>
        <v>2080</v>
      </c>
      <c r="Y47" s="169">
        <f t="shared" si="4"/>
        <v>790</v>
      </c>
      <c r="Z47" s="169">
        <f t="shared" si="4"/>
        <v>532.6400000000001</v>
      </c>
      <c r="AA47" s="169">
        <f t="shared" si="4"/>
        <v>1249.4299999999998</v>
      </c>
      <c r="AB47" s="169">
        <f t="shared" si="4"/>
        <v>790</v>
      </c>
      <c r="AC47" s="169">
        <f t="shared" si="4"/>
        <v>292.99000000000024</v>
      </c>
      <c r="AD47" s="169">
        <f t="shared" si="4"/>
        <v>977.59999999999991</v>
      </c>
      <c r="AE47" s="169">
        <f t="shared" si="4"/>
        <v>790</v>
      </c>
      <c r="AF47" s="169">
        <f t="shared" si="4"/>
        <v>532.6400000000001</v>
      </c>
      <c r="AG47" s="169">
        <f t="shared" si="4"/>
        <v>1182.8899999999999</v>
      </c>
      <c r="AH47" s="169">
        <f t="shared" si="4"/>
        <v>790</v>
      </c>
      <c r="AI47" s="169">
        <f t="shared" si="4"/>
        <v>532.6400000000001</v>
      </c>
      <c r="AJ47" s="169">
        <f t="shared" si="4"/>
        <v>1328.14</v>
      </c>
      <c r="AK47" s="169">
        <f t="shared" si="4"/>
        <v>417.35</v>
      </c>
      <c r="AL47" s="169"/>
      <c r="AM47" s="169">
        <f t="shared" si="4"/>
        <v>292.99000000000024</v>
      </c>
      <c r="AN47" s="169">
        <f t="shared" si="4"/>
        <v>1004.5899999999999</v>
      </c>
      <c r="AO47" s="169">
        <f t="shared" si="4"/>
        <v>457</v>
      </c>
      <c r="AP47" s="169">
        <f t="shared" si="4"/>
        <v>532.6400000000001</v>
      </c>
      <c r="AQ47" s="169">
        <f t="shared" si="4"/>
        <v>3212.7799999999997</v>
      </c>
      <c r="AR47" s="169">
        <f t="shared" si="4"/>
        <v>403.53</v>
      </c>
      <c r="AS47" s="173">
        <f t="shared" si="4"/>
        <v>532.6400000000001</v>
      </c>
      <c r="AT47" s="174"/>
      <c r="AV47" s="174"/>
    </row>
    <row r="48" spans="1:48" ht="20.100000000000001" hidden="1" customHeight="1" x14ac:dyDescent="0.3">
      <c r="A48" s="203" t="s">
        <v>489</v>
      </c>
      <c r="B48" s="179">
        <v>2692.31</v>
      </c>
      <c r="C48" s="178">
        <v>2884.62</v>
      </c>
      <c r="D48" s="179"/>
      <c r="E48" s="179"/>
      <c r="F48" s="204" t="s">
        <v>251</v>
      </c>
      <c r="G48" s="174"/>
      <c r="H48" s="337">
        <f>SUM(H45+J45)</f>
        <v>2536.27</v>
      </c>
      <c r="I48" s="337"/>
      <c r="J48" s="332"/>
      <c r="K48" s="337">
        <f>SUM(K45+M45)</f>
        <v>2420.52</v>
      </c>
      <c r="L48" s="337"/>
      <c r="M48" s="332"/>
      <c r="N48" s="337">
        <f>SUM(N45+P45)</f>
        <v>2564.83</v>
      </c>
      <c r="O48" s="337"/>
      <c r="P48" s="332"/>
      <c r="Q48" s="337">
        <f>SUM(Q45+S45)</f>
        <v>2418.6999999999998</v>
      </c>
      <c r="R48" s="337"/>
      <c r="S48" s="332"/>
      <c r="T48" s="337">
        <f>SUM(T45+V45)</f>
        <v>2582.33</v>
      </c>
      <c r="U48" s="337"/>
      <c r="V48" s="332"/>
      <c r="W48" s="337">
        <f>SUM(W45+Z45)</f>
        <v>2444.56</v>
      </c>
      <c r="X48" s="337"/>
      <c r="Y48" s="337"/>
      <c r="Z48" s="332"/>
      <c r="AA48" s="337">
        <f>SUM(AA45+AC45)</f>
        <v>2617.58</v>
      </c>
      <c r="AB48" s="337"/>
      <c r="AC48" s="332"/>
      <c r="AD48" s="337">
        <f>SUM(AD45+AF45)</f>
        <v>2649.76</v>
      </c>
      <c r="AE48" s="337"/>
      <c r="AF48" s="332"/>
      <c r="AG48" s="337">
        <f>SUM(AG45+AI45)</f>
        <v>2444.4699999999998</v>
      </c>
      <c r="AH48" s="337"/>
      <c r="AI48" s="332"/>
      <c r="AJ48" s="337">
        <f>SUM(AJ45+AM45)</f>
        <v>2538.87</v>
      </c>
      <c r="AK48" s="337"/>
      <c r="AL48" s="337"/>
      <c r="AM48" s="332"/>
      <c r="AN48" s="336">
        <f>SUM(AN45:AP45)</f>
        <v>2955.77</v>
      </c>
      <c r="AO48" s="337"/>
      <c r="AP48" s="332"/>
      <c r="AQ48" s="337">
        <f>SUM(AQ45+AS45)</f>
        <v>6414.58</v>
      </c>
      <c r="AR48" s="337"/>
      <c r="AS48" s="337"/>
      <c r="AT48" s="329"/>
      <c r="AU48" s="329"/>
      <c r="AV48" s="329"/>
    </row>
    <row r="49" spans="1:49" ht="20.100000000000001" hidden="1" customHeight="1" x14ac:dyDescent="0.3">
      <c r="B49" s="179">
        <f>B47/B48</f>
        <v>0.72987508867849538</v>
      </c>
      <c r="C49" s="178">
        <v>0.72987508867849538</v>
      </c>
      <c r="F49" s="204" t="s">
        <v>253</v>
      </c>
      <c r="G49" s="174"/>
      <c r="H49" s="337">
        <f>SUM(H46:J46)</f>
        <v>4722</v>
      </c>
      <c r="I49" s="337"/>
      <c r="J49" s="332"/>
      <c r="K49" s="337">
        <f>SUM(K46:M46)</f>
        <v>4690</v>
      </c>
      <c r="L49" s="337"/>
      <c r="M49" s="332"/>
      <c r="N49" s="337">
        <f>SUM(N46:P46)</f>
        <v>5000</v>
      </c>
      <c r="O49" s="337"/>
      <c r="P49" s="332"/>
      <c r="Q49" s="337">
        <f>SUM(Q46:S46)</f>
        <v>4950</v>
      </c>
      <c r="R49" s="337"/>
      <c r="S49" s="332"/>
      <c r="T49" s="337">
        <f>SUM(T46:V46)</f>
        <v>4950</v>
      </c>
      <c r="U49" s="337"/>
      <c r="V49" s="332"/>
      <c r="W49" s="337">
        <f>SUM(W46:Z46)</f>
        <v>7030</v>
      </c>
      <c r="X49" s="337"/>
      <c r="Y49" s="337"/>
      <c r="Z49" s="332"/>
      <c r="AA49" s="337">
        <f>SUM(AA46:AC46)</f>
        <v>4950</v>
      </c>
      <c r="AB49" s="337"/>
      <c r="AC49" s="332"/>
      <c r="AD49" s="337">
        <f>SUM(AD46:AF46)</f>
        <v>4950</v>
      </c>
      <c r="AE49" s="337"/>
      <c r="AF49" s="332"/>
      <c r="AG49" s="337">
        <f>SUM(AG46:AI46)</f>
        <v>4950</v>
      </c>
      <c r="AH49" s="337"/>
      <c r="AI49" s="332"/>
      <c r="AJ49" s="337">
        <f>SUM(AJ46:AM46)</f>
        <v>4950</v>
      </c>
      <c r="AK49" s="337"/>
      <c r="AL49" s="337"/>
      <c r="AM49" s="332"/>
      <c r="AN49" s="336">
        <f>SUM(AN46:AP46)</f>
        <v>4950</v>
      </c>
      <c r="AO49" s="337"/>
      <c r="AP49" s="332"/>
      <c r="AQ49" s="337">
        <f>SUM(AQ46:AS46)</f>
        <v>10950</v>
      </c>
      <c r="AR49" s="337"/>
      <c r="AS49" s="337"/>
      <c r="AT49" s="329"/>
      <c r="AU49" s="329"/>
      <c r="AV49" s="329"/>
    </row>
    <row r="50" spans="1:49" ht="20.100000000000001" hidden="1" customHeight="1" x14ac:dyDescent="0.3">
      <c r="F50" s="204" t="s">
        <v>254</v>
      </c>
      <c r="G50" s="174"/>
      <c r="H50" s="331">
        <f>SUM(H49-H48)</f>
        <v>2185.73</v>
      </c>
      <c r="I50" s="331"/>
      <c r="J50" s="325"/>
      <c r="K50" s="331">
        <f>SUM(K49-K48)</f>
        <v>2269.48</v>
      </c>
      <c r="L50" s="331"/>
      <c r="M50" s="325"/>
      <c r="N50" s="331">
        <f>SUM(N49-N48)</f>
        <v>2435.17</v>
      </c>
      <c r="O50" s="331"/>
      <c r="P50" s="325"/>
      <c r="Q50" s="331">
        <f>SUM(Q49-Q48)</f>
        <v>2531.3000000000002</v>
      </c>
      <c r="R50" s="331"/>
      <c r="S50" s="325"/>
      <c r="T50" s="331">
        <f>SUM(T49-T48)</f>
        <v>2367.67</v>
      </c>
      <c r="U50" s="331"/>
      <c r="V50" s="325"/>
      <c r="W50" s="331">
        <f>SUM(W49-W48)</f>
        <v>4585.4400000000005</v>
      </c>
      <c r="X50" s="331"/>
      <c r="Y50" s="331"/>
      <c r="Z50" s="325"/>
      <c r="AA50" s="331">
        <f>SUM(AA49-AA48)</f>
        <v>2332.42</v>
      </c>
      <c r="AB50" s="331"/>
      <c r="AC50" s="325"/>
      <c r="AD50" s="331">
        <f>SUM(AD49-AD48)</f>
        <v>2300.2399999999998</v>
      </c>
      <c r="AE50" s="331"/>
      <c r="AF50" s="325"/>
      <c r="AG50" s="331">
        <f>SUM(AG49-AG48)</f>
        <v>2505.5300000000002</v>
      </c>
      <c r="AH50" s="331"/>
      <c r="AI50" s="325"/>
      <c r="AJ50" s="331">
        <f>SUM(AJ49-AJ48)</f>
        <v>2411.13</v>
      </c>
      <c r="AK50" s="331"/>
      <c r="AL50" s="331"/>
      <c r="AM50" s="325"/>
      <c r="AN50" s="327">
        <f>SUM(AN49-AN48)</f>
        <v>1994.23</v>
      </c>
      <c r="AO50" s="331"/>
      <c r="AP50" s="325"/>
      <c r="AQ50" s="331">
        <f>SUM(AQ49-AQ48)</f>
        <v>4535.42</v>
      </c>
      <c r="AR50" s="331"/>
      <c r="AS50" s="331"/>
      <c r="AT50" s="328"/>
      <c r="AU50" s="328"/>
      <c r="AV50" s="328"/>
    </row>
    <row r="51" spans="1:49" ht="17.399999999999999" hidden="1" x14ac:dyDescent="0.3">
      <c r="A51" s="205"/>
      <c r="C51" s="174"/>
      <c r="D51" s="174"/>
      <c r="E51" s="174"/>
      <c r="F51" s="174"/>
      <c r="G51" s="174"/>
    </row>
    <row r="52" spans="1:49" hidden="1" x14ac:dyDescent="0.3"/>
    <row r="53" spans="1:49" ht="20.100000000000001" hidden="1" customHeight="1" x14ac:dyDescent="0.3">
      <c r="A53" s="176">
        <v>2016</v>
      </c>
      <c r="B53" s="177"/>
      <c r="D53" s="178" t="s">
        <v>176</v>
      </c>
      <c r="E53" s="178" t="s">
        <v>177</v>
      </c>
      <c r="G53" s="178" t="s">
        <v>178</v>
      </c>
      <c r="H53" s="338">
        <v>42370</v>
      </c>
      <c r="I53" s="339"/>
      <c r="J53" s="340"/>
      <c r="K53" s="338">
        <v>42401</v>
      </c>
      <c r="L53" s="339"/>
      <c r="M53" s="340"/>
      <c r="N53" s="338">
        <v>42430</v>
      </c>
      <c r="O53" s="339"/>
      <c r="P53" s="340"/>
      <c r="Q53" s="338">
        <v>42461</v>
      </c>
      <c r="R53" s="339"/>
      <c r="S53" s="340"/>
      <c r="T53" s="338">
        <v>42491</v>
      </c>
      <c r="U53" s="339"/>
      <c r="V53" s="340"/>
      <c r="W53" s="338">
        <v>42522</v>
      </c>
      <c r="X53" s="339"/>
      <c r="Y53" s="339"/>
      <c r="Z53" s="339"/>
      <c r="AA53" s="340"/>
      <c r="AB53" s="338">
        <v>42552</v>
      </c>
      <c r="AC53" s="339"/>
      <c r="AD53" s="340"/>
      <c r="AE53" s="338">
        <v>42583</v>
      </c>
      <c r="AF53" s="339"/>
      <c r="AG53" s="340"/>
      <c r="AH53" s="338">
        <v>42614</v>
      </c>
      <c r="AI53" s="339"/>
      <c r="AJ53" s="340"/>
      <c r="AK53" s="338">
        <v>42644</v>
      </c>
      <c r="AL53" s="339"/>
      <c r="AM53" s="339"/>
      <c r="AN53" s="340"/>
      <c r="AO53" s="338">
        <v>42675</v>
      </c>
      <c r="AP53" s="340"/>
      <c r="AQ53" s="338">
        <v>42705</v>
      </c>
      <c r="AR53" s="339"/>
      <c r="AS53" s="339"/>
      <c r="AT53" s="339"/>
      <c r="AU53" s="341"/>
      <c r="AV53" s="342"/>
      <c r="AW53" s="342"/>
    </row>
    <row r="54" spans="1:49" ht="20.100000000000001" hidden="1" customHeight="1" x14ac:dyDescent="0.3">
      <c r="A54" s="177"/>
      <c r="B54" s="177"/>
      <c r="H54" s="180" t="s">
        <v>194</v>
      </c>
      <c r="I54" s="178" t="s">
        <v>184</v>
      </c>
      <c r="J54" s="181" t="s">
        <v>195</v>
      </c>
      <c r="K54" s="180" t="s">
        <v>197</v>
      </c>
      <c r="L54" s="174" t="s">
        <v>185</v>
      </c>
      <c r="M54" s="181" t="s">
        <v>198</v>
      </c>
      <c r="N54" s="180" t="s">
        <v>200</v>
      </c>
      <c r="O54" s="178" t="s">
        <v>179</v>
      </c>
      <c r="P54" s="181" t="s">
        <v>276</v>
      </c>
      <c r="Q54" s="180" t="s">
        <v>201</v>
      </c>
      <c r="R54" s="178" t="s">
        <v>277</v>
      </c>
      <c r="S54" s="181" t="s">
        <v>278</v>
      </c>
      <c r="T54" s="180" t="s">
        <v>279</v>
      </c>
      <c r="U54" s="178" t="s">
        <v>190</v>
      </c>
      <c r="V54" s="178" t="s">
        <v>280</v>
      </c>
      <c r="W54" s="178" t="s">
        <v>281</v>
      </c>
      <c r="X54" s="178" t="s">
        <v>186</v>
      </c>
      <c r="Y54" s="178"/>
      <c r="Z54" s="178" t="s">
        <v>179</v>
      </c>
      <c r="AA54" s="181" t="s">
        <v>282</v>
      </c>
      <c r="AB54" s="180" t="s">
        <v>194</v>
      </c>
      <c r="AC54" s="178" t="s">
        <v>184</v>
      </c>
      <c r="AD54" s="181" t="s">
        <v>195</v>
      </c>
      <c r="AE54" s="180" t="s">
        <v>197</v>
      </c>
      <c r="AF54" s="178" t="s">
        <v>185</v>
      </c>
      <c r="AG54" s="181" t="s">
        <v>198</v>
      </c>
      <c r="AH54" s="180" t="s">
        <v>266</v>
      </c>
      <c r="AI54" s="178" t="s">
        <v>278</v>
      </c>
      <c r="AJ54" s="181" t="s">
        <v>267</v>
      </c>
      <c r="AK54" s="180" t="s">
        <v>455</v>
      </c>
      <c r="AL54" s="178"/>
      <c r="AM54" s="178" t="s">
        <v>280</v>
      </c>
      <c r="AN54" s="181" t="s">
        <v>184</v>
      </c>
      <c r="AO54" s="180" t="s">
        <v>456</v>
      </c>
      <c r="AP54" s="181" t="s">
        <v>185</v>
      </c>
      <c r="AQ54" s="180" t="s">
        <v>188</v>
      </c>
      <c r="AR54" s="178" t="s">
        <v>186</v>
      </c>
      <c r="AS54" s="178" t="s">
        <v>278</v>
      </c>
      <c r="AT54" s="178" t="s">
        <v>199</v>
      </c>
      <c r="AU54" s="265" t="s">
        <v>507</v>
      </c>
      <c r="AV54" s="178" t="s">
        <v>508</v>
      </c>
      <c r="AW54" s="178"/>
    </row>
    <row r="55" spans="1:49" ht="20.100000000000001" hidden="1" customHeight="1" x14ac:dyDescent="0.3">
      <c r="A55" s="179" t="s">
        <v>234</v>
      </c>
      <c r="B55" s="182" t="s">
        <v>370</v>
      </c>
      <c r="C55" s="178" t="s">
        <v>396</v>
      </c>
      <c r="D55" s="178" t="s">
        <v>199</v>
      </c>
      <c r="E55" s="178" t="s">
        <v>200</v>
      </c>
      <c r="F55" s="178">
        <v>239.65</v>
      </c>
      <c r="G55" s="178" t="s">
        <v>115</v>
      </c>
      <c r="H55" s="88"/>
      <c r="I55" s="174"/>
      <c r="J55" s="186">
        <v>239.65</v>
      </c>
      <c r="K55" s="88"/>
      <c r="L55" s="174"/>
      <c r="M55" s="186">
        <v>239.65</v>
      </c>
      <c r="N55" s="88"/>
      <c r="O55" s="174"/>
      <c r="P55" s="186">
        <v>239.65</v>
      </c>
      <c r="Q55" s="88"/>
      <c r="R55" s="92">
        <v>239.65</v>
      </c>
      <c r="S55" s="184"/>
      <c r="T55" s="88"/>
      <c r="U55" s="92">
        <v>239.65</v>
      </c>
      <c r="V55" s="206"/>
      <c r="W55" s="174"/>
      <c r="X55" s="174"/>
      <c r="Y55" s="174"/>
      <c r="Z55" s="174"/>
      <c r="AA55" s="186">
        <v>239.65</v>
      </c>
      <c r="AB55" s="88"/>
      <c r="AC55" s="92">
        <v>239.65</v>
      </c>
      <c r="AD55" s="184"/>
      <c r="AE55" s="88"/>
      <c r="AF55" s="174"/>
      <c r="AG55" s="184"/>
      <c r="AH55" s="122">
        <v>239.65</v>
      </c>
      <c r="AI55" s="174"/>
      <c r="AJ55" s="184"/>
      <c r="AK55" s="88"/>
      <c r="AL55" s="174"/>
      <c r="AM55" s="92">
        <v>351.63</v>
      </c>
      <c r="AN55" s="184"/>
      <c r="AO55" s="88"/>
      <c r="AP55" s="184"/>
      <c r="AQ55" s="88"/>
      <c r="AR55" s="92">
        <v>373.34</v>
      </c>
      <c r="AS55" s="174"/>
      <c r="AT55" s="206"/>
      <c r="AU55" s="265" t="e">
        <f>AVERAGE(J55,M55,P55,R55,U55,AA55,AC55,AH55,AM55,#REF!,AR55)</f>
        <v>#REF!</v>
      </c>
      <c r="AV55" s="210" t="e">
        <f>SUM(J55+M55+P55+R55+U55+AA55+AC55+AH55+AM55+#REF!+AR55)</f>
        <v>#REF!</v>
      </c>
      <c r="AW55" s="206" t="s">
        <v>510</v>
      </c>
    </row>
    <row r="56" spans="1:49" ht="20.100000000000001" hidden="1" customHeight="1" x14ac:dyDescent="0.3">
      <c r="A56" s="179" t="s">
        <v>235</v>
      </c>
      <c r="B56" s="211" t="s">
        <v>236</v>
      </c>
      <c r="C56" s="178" t="s">
        <v>237</v>
      </c>
      <c r="D56" s="178" t="s">
        <v>188</v>
      </c>
      <c r="E56" s="178" t="s">
        <v>200</v>
      </c>
      <c r="F56" s="178">
        <v>540.23</v>
      </c>
      <c r="G56" s="178" t="s">
        <v>180</v>
      </c>
      <c r="H56" s="88"/>
      <c r="I56" s="174"/>
      <c r="J56" s="186">
        <v>540.23</v>
      </c>
      <c r="K56" s="88"/>
      <c r="L56" s="174"/>
      <c r="M56" s="186">
        <v>540.67999999999995</v>
      </c>
      <c r="N56" s="88"/>
      <c r="O56" s="174"/>
      <c r="P56" s="186">
        <v>540.23</v>
      </c>
      <c r="Q56" s="88"/>
      <c r="R56" s="174"/>
      <c r="S56" s="186">
        <v>540.23</v>
      </c>
      <c r="T56" s="88"/>
      <c r="U56" s="174"/>
      <c r="V56" s="212">
        <v>540.67999999999995</v>
      </c>
      <c r="W56" s="174"/>
      <c r="X56" s="174"/>
      <c r="Y56" s="174"/>
      <c r="Z56" s="174"/>
      <c r="AA56" s="186">
        <v>540.23</v>
      </c>
      <c r="AB56" s="88"/>
      <c r="AC56" s="174"/>
      <c r="AD56" s="186">
        <v>540.67999999999995</v>
      </c>
      <c r="AE56" s="88"/>
      <c r="AF56" s="174"/>
      <c r="AG56" s="186">
        <v>540.67999999999995</v>
      </c>
      <c r="AH56" s="88"/>
      <c r="AI56" s="174"/>
      <c r="AJ56" s="186">
        <v>540.67999999999995</v>
      </c>
      <c r="AK56" s="88"/>
      <c r="AL56" s="174"/>
      <c r="AM56" s="174"/>
      <c r="AN56" s="186">
        <v>540.67999999999995</v>
      </c>
      <c r="AO56" s="88"/>
      <c r="AP56" s="186">
        <v>540.67999999999995</v>
      </c>
      <c r="AQ56" s="88"/>
      <c r="AR56" s="174"/>
      <c r="AS56" s="174"/>
      <c r="AT56" s="212">
        <v>540.67999999999995</v>
      </c>
      <c r="AU56" s="265">
        <f>AVERAGE(J56,M56,P56,S56,V56,AA56,AD56,AG56,AJ56,AN56,AP56,AT56)</f>
        <v>540.53000000000009</v>
      </c>
      <c r="AV56" s="210">
        <f>SUM(J56+M56+P56+S56+V56+AA56+AD56+AG56+AJ56+AN56+AP56+AT56)</f>
        <v>6486.3600000000006</v>
      </c>
      <c r="AW56" s="206" t="s">
        <v>510</v>
      </c>
    </row>
    <row r="57" spans="1:49" ht="20.100000000000001" hidden="1" customHeight="1" x14ac:dyDescent="0.3">
      <c r="A57" s="179" t="s">
        <v>87</v>
      </c>
      <c r="B57" s="182" t="s">
        <v>238</v>
      </c>
      <c r="C57" s="178" t="s">
        <v>501</v>
      </c>
      <c r="D57" s="178" t="s">
        <v>198</v>
      </c>
      <c r="E57" s="178" t="s">
        <v>198</v>
      </c>
      <c r="F57" s="178">
        <v>140</v>
      </c>
      <c r="G57" s="178" t="s">
        <v>181</v>
      </c>
      <c r="H57" s="88"/>
      <c r="I57" s="92">
        <v>146.29</v>
      </c>
      <c r="J57" s="184"/>
      <c r="K57" s="122">
        <v>146.29</v>
      </c>
      <c r="L57" s="174"/>
      <c r="M57" s="184"/>
      <c r="N57" s="88"/>
      <c r="O57" s="92">
        <v>146.28</v>
      </c>
      <c r="P57" s="184"/>
      <c r="Q57" s="88"/>
      <c r="R57" s="92">
        <v>124.6</v>
      </c>
      <c r="S57" s="184"/>
      <c r="T57" s="88"/>
      <c r="U57" s="92">
        <v>124.6</v>
      </c>
      <c r="V57" s="206"/>
      <c r="W57" s="174"/>
      <c r="X57" s="92">
        <v>124.6</v>
      </c>
      <c r="Y57" s="174"/>
      <c r="Z57" s="174"/>
      <c r="AA57" s="184"/>
      <c r="AB57" s="88"/>
      <c r="AC57" s="92">
        <v>124.6</v>
      </c>
      <c r="AD57" s="184"/>
      <c r="AE57" s="122">
        <v>124.6</v>
      </c>
      <c r="AF57" s="174"/>
      <c r="AG57" s="184"/>
      <c r="AH57" s="88"/>
      <c r="AI57" s="174"/>
      <c r="AJ57" s="184"/>
      <c r="AK57" s="122">
        <v>124.6</v>
      </c>
      <c r="AL57" s="92"/>
      <c r="AM57" s="174"/>
      <c r="AN57" s="184"/>
      <c r="AO57" s="88"/>
      <c r="AP57" s="186">
        <v>124.6</v>
      </c>
      <c r="AR57" s="174"/>
      <c r="AS57" s="92">
        <v>124.6</v>
      </c>
      <c r="AT57" s="206"/>
      <c r="AU57" s="265">
        <f>AVERAGE(I57,K57,O57,R57,U57,X57,AC57,AE57,AK57,AS57,AP57)</f>
        <v>130.51454545454544</v>
      </c>
      <c r="AV57" s="210">
        <f>SUM(I57+K57+O57+R57+U57+X57+AC57+AE57+AK57+AS57+AP57)</f>
        <v>1435.6599999999999</v>
      </c>
      <c r="AW57" s="206" t="s">
        <v>511</v>
      </c>
    </row>
    <row r="58" spans="1:49" ht="20.100000000000001" hidden="1" customHeight="1" x14ac:dyDescent="0.3">
      <c r="A58" s="179" t="s">
        <v>375</v>
      </c>
      <c r="B58" s="182" t="s">
        <v>404</v>
      </c>
      <c r="C58" s="178" t="s">
        <v>396</v>
      </c>
      <c r="F58" s="178">
        <v>66</v>
      </c>
      <c r="H58" s="88"/>
      <c r="I58" s="174"/>
      <c r="J58" s="184"/>
      <c r="K58" s="174"/>
      <c r="L58" s="174"/>
      <c r="M58" s="184"/>
      <c r="N58" s="88"/>
      <c r="O58" s="174"/>
      <c r="P58" s="184"/>
      <c r="Q58" s="88"/>
      <c r="R58" s="174"/>
      <c r="S58" s="184"/>
      <c r="T58" s="88"/>
      <c r="U58" s="92">
        <v>66</v>
      </c>
      <c r="V58" s="206"/>
      <c r="W58" s="174"/>
      <c r="X58" s="92">
        <v>66</v>
      </c>
      <c r="Y58" s="174"/>
      <c r="Z58" s="174"/>
      <c r="AA58" s="184"/>
      <c r="AB58" s="88"/>
      <c r="AC58" s="92">
        <v>71</v>
      </c>
      <c r="AD58" s="184"/>
      <c r="AE58" s="122">
        <v>76</v>
      </c>
      <c r="AF58" s="174"/>
      <c r="AG58" s="184"/>
      <c r="AH58" s="88"/>
      <c r="AI58" s="174"/>
      <c r="AJ58" s="184"/>
      <c r="AK58" s="88"/>
      <c r="AL58" s="174"/>
      <c r="AM58" s="174"/>
      <c r="AN58" s="184"/>
      <c r="AO58" s="88"/>
      <c r="AP58" s="184"/>
      <c r="AR58" s="174"/>
      <c r="AS58" s="174"/>
      <c r="AT58" s="206"/>
      <c r="AU58" s="265">
        <f>AVERAGE(U58,X58,AC58,AE58)</f>
        <v>69.75</v>
      </c>
      <c r="AV58" s="210">
        <f>SUM(U58+X58+AC58+AE58)</f>
        <v>279</v>
      </c>
      <c r="AW58" s="206" t="s">
        <v>511</v>
      </c>
    </row>
    <row r="59" spans="1:49" ht="20.100000000000001" hidden="1" customHeight="1" x14ac:dyDescent="0.3">
      <c r="A59" s="179" t="s">
        <v>42</v>
      </c>
      <c r="B59" s="182" t="s">
        <v>239</v>
      </c>
      <c r="C59" s="178" t="s">
        <v>240</v>
      </c>
      <c r="D59" s="178" t="s">
        <v>186</v>
      </c>
      <c r="F59" s="178">
        <v>175</v>
      </c>
      <c r="H59" s="122">
        <v>175.87</v>
      </c>
      <c r="I59" s="174"/>
      <c r="J59" s="184"/>
      <c r="K59" s="92">
        <v>176.05</v>
      </c>
      <c r="L59" s="174"/>
      <c r="M59" s="184"/>
      <c r="N59" s="122">
        <v>176.05</v>
      </c>
      <c r="O59" s="174"/>
      <c r="P59" s="184"/>
      <c r="Q59" s="122">
        <v>176.05</v>
      </c>
      <c r="R59" s="174"/>
      <c r="S59" s="184"/>
      <c r="T59" s="122">
        <v>113.11</v>
      </c>
      <c r="U59" s="174"/>
      <c r="V59" s="206"/>
      <c r="W59" s="92">
        <v>114.34</v>
      </c>
      <c r="X59" s="174"/>
      <c r="Y59" s="174"/>
      <c r="Z59" s="174"/>
      <c r="AA59" s="184"/>
      <c r="AB59" s="122">
        <v>165.54</v>
      </c>
      <c r="AC59" s="174"/>
      <c r="AD59" s="184"/>
      <c r="AE59" s="122">
        <v>143.08000000000001</v>
      </c>
      <c r="AF59" s="174"/>
      <c r="AG59" s="184"/>
      <c r="AH59" s="122">
        <v>164.89</v>
      </c>
      <c r="AI59" s="174"/>
      <c r="AJ59" s="184"/>
      <c r="AK59" s="122">
        <v>144.22</v>
      </c>
      <c r="AL59" s="92"/>
      <c r="AM59" s="174"/>
      <c r="AN59" s="184"/>
      <c r="AO59" s="122">
        <v>169.75</v>
      </c>
      <c r="AP59" s="184"/>
      <c r="AR59" s="92">
        <v>157.75</v>
      </c>
      <c r="AS59" s="174"/>
      <c r="AT59" s="206"/>
      <c r="AU59" s="265">
        <f>AVERAGE(H59,K59,N59,Q59,T59,W59,AB59,AE59,AH59,AK59,AO59,AR59)</f>
        <v>156.39166666666668</v>
      </c>
      <c r="AV59" s="213">
        <f>SUM(H59+K59+N59+Q59+T59+W59+AB59+AE59+AH59+AK59+AO59+AR59)</f>
        <v>1876.7</v>
      </c>
      <c r="AW59" s="206" t="s">
        <v>512</v>
      </c>
    </row>
    <row r="60" spans="1:49" ht="20.100000000000001" hidden="1" customHeight="1" x14ac:dyDescent="0.3">
      <c r="A60" s="179" t="s">
        <v>241</v>
      </c>
      <c r="B60" s="211" t="s">
        <v>242</v>
      </c>
      <c r="C60" s="178" t="s">
        <v>243</v>
      </c>
      <c r="D60" s="178" t="s">
        <v>194</v>
      </c>
      <c r="F60" s="178">
        <v>192</v>
      </c>
      <c r="H60" s="122">
        <v>192.27</v>
      </c>
      <c r="I60" s="174"/>
      <c r="J60" s="184"/>
      <c r="K60" s="122">
        <v>198.08</v>
      </c>
      <c r="L60" s="174"/>
      <c r="M60" s="184"/>
      <c r="N60" s="122">
        <v>198.08</v>
      </c>
      <c r="O60" s="174"/>
      <c r="P60" s="184"/>
      <c r="Q60" s="122">
        <v>207.07</v>
      </c>
      <c r="R60" s="174"/>
      <c r="S60" s="184"/>
      <c r="T60" s="122">
        <v>208.05</v>
      </c>
      <c r="U60" s="174"/>
      <c r="V60" s="206"/>
      <c r="W60" s="92">
        <v>216.04</v>
      </c>
      <c r="X60" s="174"/>
      <c r="Y60" s="174"/>
      <c r="Z60" s="174"/>
      <c r="AA60" s="184"/>
      <c r="AB60" s="88"/>
      <c r="AC60" s="174"/>
      <c r="AD60" s="184"/>
      <c r="AE60" s="122">
        <v>300</v>
      </c>
      <c r="AF60" s="174"/>
      <c r="AG60" s="184"/>
      <c r="AH60" s="122">
        <v>300</v>
      </c>
      <c r="AI60" s="174"/>
      <c r="AJ60" s="184"/>
      <c r="AK60" s="122">
        <v>225</v>
      </c>
      <c r="AL60" s="92"/>
      <c r="AM60" s="174"/>
      <c r="AN60" s="184"/>
      <c r="AO60" s="122">
        <v>201.69</v>
      </c>
      <c r="AP60" s="184"/>
      <c r="AR60" s="92">
        <v>300</v>
      </c>
      <c r="AS60" s="174"/>
      <c r="AT60" s="206"/>
      <c r="AU60" s="265">
        <f>AVERAGE(H60,K60,N60,Q60,T60,W60,AE60,AH60,AK60,AO60,AR60)</f>
        <v>231.48</v>
      </c>
      <c r="AV60" s="213">
        <f>SUM(H60+K60+N60+Q60+T60+W60+AE60+AH60+AK60+AO60+AR60)</f>
        <v>2546.2799999999997</v>
      </c>
      <c r="AW60" s="206" t="s">
        <v>512</v>
      </c>
    </row>
    <row r="61" spans="1:49" ht="20.100000000000001" hidden="1" customHeight="1" x14ac:dyDescent="0.3">
      <c r="A61" s="179" t="s">
        <v>86</v>
      </c>
      <c r="B61" s="211" t="s">
        <v>459</v>
      </c>
      <c r="C61" s="178" t="s">
        <v>183</v>
      </c>
      <c r="D61" s="178" t="s">
        <v>184</v>
      </c>
      <c r="F61" s="178">
        <v>60</v>
      </c>
      <c r="G61" s="178" t="s">
        <v>180</v>
      </c>
      <c r="H61" s="88"/>
      <c r="I61" s="92">
        <v>66.14</v>
      </c>
      <c r="J61" s="184"/>
      <c r="K61" s="122">
        <v>98.96</v>
      </c>
      <c r="L61" s="174"/>
      <c r="M61" s="184"/>
      <c r="N61" s="88"/>
      <c r="O61" s="92">
        <v>97.16</v>
      </c>
      <c r="P61" s="184"/>
      <c r="Q61" s="122">
        <v>86.12</v>
      </c>
      <c r="R61" s="174"/>
      <c r="S61" s="184"/>
      <c r="T61" s="122">
        <v>78.87</v>
      </c>
      <c r="U61" s="174"/>
      <c r="V61" s="206"/>
      <c r="W61" s="92">
        <v>82.32</v>
      </c>
      <c r="X61" s="174"/>
      <c r="Y61" s="174"/>
      <c r="Z61" s="174"/>
      <c r="AA61" s="184"/>
      <c r="AB61" s="122">
        <v>103.63</v>
      </c>
      <c r="AC61" s="174"/>
      <c r="AD61" s="184"/>
      <c r="AE61" s="122">
        <v>138.47</v>
      </c>
      <c r="AF61" s="174"/>
      <c r="AG61" s="184"/>
      <c r="AH61" s="122">
        <v>163.99</v>
      </c>
      <c r="AI61" s="174"/>
      <c r="AJ61" s="184"/>
      <c r="AK61" s="122">
        <v>122.31</v>
      </c>
      <c r="AL61" s="92"/>
      <c r="AM61" s="174"/>
      <c r="AN61" s="184"/>
      <c r="AO61" s="122">
        <v>104.78</v>
      </c>
      <c r="AP61" s="184"/>
      <c r="AR61" s="92">
        <v>110.96</v>
      </c>
      <c r="AS61" s="174"/>
      <c r="AT61" s="206"/>
      <c r="AU61" s="265">
        <f>AVERAGE(I61,K61,O61,Q61,T61,W61,AB61,AE61,AH61,AK61,AO61,AR61)</f>
        <v>104.47583333333334</v>
      </c>
      <c r="AV61" s="213">
        <f>SUM(I61+K61+O61+Q61+T61+W61+AB61+AE61+AH61+AK61+AO61+AR61)</f>
        <v>1253.71</v>
      </c>
      <c r="AW61" s="206" t="s">
        <v>512</v>
      </c>
    </row>
    <row r="62" spans="1:49" ht="20.100000000000001" hidden="1" customHeight="1" x14ac:dyDescent="0.3">
      <c r="A62" s="179" t="s">
        <v>68</v>
      </c>
      <c r="B62" s="182" t="s">
        <v>244</v>
      </c>
      <c r="C62" s="187" t="s">
        <v>189</v>
      </c>
      <c r="D62" s="178" t="s">
        <v>186</v>
      </c>
      <c r="F62" s="178">
        <v>2200</v>
      </c>
      <c r="G62" s="178" t="s">
        <v>180</v>
      </c>
      <c r="H62" s="88"/>
      <c r="I62" s="92">
        <v>20</v>
      </c>
      <c r="J62" s="184"/>
      <c r="K62" s="122">
        <v>30</v>
      </c>
      <c r="L62" s="174"/>
      <c r="M62" s="184"/>
      <c r="N62" s="88"/>
      <c r="O62" s="92">
        <v>20</v>
      </c>
      <c r="P62" s="184"/>
      <c r="Q62" s="88"/>
      <c r="R62" s="92">
        <v>20</v>
      </c>
      <c r="S62" s="184"/>
      <c r="T62" s="122">
        <v>20</v>
      </c>
      <c r="U62" s="174"/>
      <c r="V62" s="206"/>
      <c r="W62" s="92">
        <v>20</v>
      </c>
      <c r="X62" s="174"/>
      <c r="Y62" s="174"/>
      <c r="Z62" s="174"/>
      <c r="AA62" s="184"/>
      <c r="AB62" s="122">
        <v>20</v>
      </c>
      <c r="AC62" s="174"/>
      <c r="AD62" s="184"/>
      <c r="AE62" s="122">
        <v>20</v>
      </c>
      <c r="AF62" s="174"/>
      <c r="AG62" s="184"/>
      <c r="AH62" s="88"/>
      <c r="AI62" s="174"/>
      <c r="AJ62" s="184"/>
      <c r="AK62" s="122">
        <v>20</v>
      </c>
      <c r="AL62" s="92"/>
      <c r="AM62" s="174"/>
      <c r="AN62" s="184"/>
      <c r="AO62" s="88"/>
      <c r="AP62" s="184"/>
      <c r="AR62" s="174"/>
      <c r="AS62" s="174"/>
      <c r="AT62" s="206"/>
      <c r="AU62" s="265" t="e">
        <f>AVERAGE(I62,K62,O62,R62,T62,W62,AB62,AE62,AK62,#REF!)</f>
        <v>#REF!</v>
      </c>
      <c r="AV62" s="174" t="e">
        <f>SUM(I62+K62+O62+R62+T62+W62+AB62+AE62+AK62+#REF!)</f>
        <v>#REF!</v>
      </c>
      <c r="AW62" s="206" t="s">
        <v>514</v>
      </c>
    </row>
    <row r="63" spans="1:49" ht="20.100000000000001" hidden="1" customHeight="1" x14ac:dyDescent="0.3">
      <c r="A63" s="189" t="s">
        <v>54</v>
      </c>
      <c r="B63" s="214" t="s">
        <v>256</v>
      </c>
      <c r="C63" s="178" t="s">
        <v>245</v>
      </c>
      <c r="D63" s="178" t="s">
        <v>190</v>
      </c>
      <c r="G63" s="178" t="s">
        <v>180</v>
      </c>
      <c r="H63" s="88"/>
      <c r="I63" s="174"/>
      <c r="J63" s="184"/>
      <c r="K63" s="88"/>
      <c r="L63" s="174"/>
      <c r="M63" s="184"/>
      <c r="N63" s="88"/>
      <c r="O63" s="174"/>
      <c r="P63" s="184"/>
      <c r="Q63" s="88"/>
      <c r="R63" s="174"/>
      <c r="S63" s="184"/>
      <c r="T63" s="88"/>
      <c r="U63" s="174"/>
      <c r="V63" s="206"/>
      <c r="W63" s="174"/>
      <c r="X63" s="174"/>
      <c r="Y63" s="174"/>
      <c r="Z63" s="174"/>
      <c r="AA63" s="184"/>
      <c r="AB63" s="88"/>
      <c r="AC63" s="174"/>
      <c r="AD63" s="184"/>
      <c r="AE63" s="88"/>
      <c r="AF63" s="174"/>
      <c r="AG63" s="184"/>
      <c r="AH63" s="88"/>
      <c r="AI63" s="174"/>
      <c r="AJ63" s="184"/>
      <c r="AK63" s="88"/>
      <c r="AL63" s="174"/>
      <c r="AM63" s="174"/>
      <c r="AN63" s="184"/>
      <c r="AO63" s="88"/>
      <c r="AP63" s="184"/>
      <c r="AR63" s="174"/>
      <c r="AS63" s="174"/>
      <c r="AT63" s="206"/>
      <c r="AU63" s="265"/>
      <c r="AV63" s="174"/>
      <c r="AW63" s="206" t="s">
        <v>514</v>
      </c>
    </row>
    <row r="64" spans="1:49" ht="20.100000000000001" hidden="1" customHeight="1" x14ac:dyDescent="0.3">
      <c r="A64" s="189" t="s">
        <v>246</v>
      </c>
      <c r="B64" s="182" t="s">
        <v>247</v>
      </c>
      <c r="C64" s="187" t="s">
        <v>259</v>
      </c>
      <c r="D64" s="178" t="s">
        <v>185</v>
      </c>
      <c r="F64" s="178" t="s">
        <v>273</v>
      </c>
      <c r="H64" s="88"/>
      <c r="I64" s="174"/>
      <c r="J64" s="184"/>
      <c r="K64" s="122">
        <v>50</v>
      </c>
      <c r="L64" s="174"/>
      <c r="M64" s="184"/>
      <c r="N64" s="88"/>
      <c r="O64" s="92">
        <v>50</v>
      </c>
      <c r="P64" s="184"/>
      <c r="Q64" s="88"/>
      <c r="R64" s="92">
        <v>50</v>
      </c>
      <c r="S64" s="184"/>
      <c r="T64" s="122">
        <v>50</v>
      </c>
      <c r="U64" s="174"/>
      <c r="V64" s="206"/>
      <c r="W64" s="92">
        <v>123.25</v>
      </c>
      <c r="X64" s="174"/>
      <c r="Y64" s="174"/>
      <c r="Z64" s="174"/>
      <c r="AA64" s="184"/>
      <c r="AB64" s="88"/>
      <c r="AC64" s="174"/>
      <c r="AD64" s="184"/>
      <c r="AE64" s="88"/>
      <c r="AF64" s="174"/>
      <c r="AG64" s="184"/>
      <c r="AH64" s="88"/>
      <c r="AI64" s="174"/>
      <c r="AJ64" s="184"/>
      <c r="AK64" s="88"/>
      <c r="AL64" s="174"/>
      <c r="AM64" s="174"/>
      <c r="AN64" s="184"/>
      <c r="AO64" s="88"/>
      <c r="AP64" s="184"/>
      <c r="AR64" s="174"/>
      <c r="AS64" s="174"/>
      <c r="AT64" s="206"/>
      <c r="AU64" s="265"/>
      <c r="AV64" s="174">
        <f>SUM(K64+O64+R64+T64+W64)</f>
        <v>323.25</v>
      </c>
      <c r="AW64" s="206" t="s">
        <v>514</v>
      </c>
    </row>
    <row r="65" spans="1:49" ht="20.100000000000001" hidden="1" customHeight="1" x14ac:dyDescent="0.3">
      <c r="A65" s="179" t="s">
        <v>248</v>
      </c>
      <c r="B65" s="182" t="s">
        <v>249</v>
      </c>
      <c r="C65" s="178" t="s">
        <v>250</v>
      </c>
      <c r="D65" s="178" t="s">
        <v>200</v>
      </c>
      <c r="F65" s="178">
        <v>1650</v>
      </c>
      <c r="G65" s="178" t="s">
        <v>180</v>
      </c>
      <c r="H65" s="88"/>
      <c r="I65" s="92">
        <v>60</v>
      </c>
      <c r="J65" s="184"/>
      <c r="K65" s="122">
        <v>50</v>
      </c>
      <c r="L65" s="174"/>
      <c r="M65" s="184"/>
      <c r="N65" s="122">
        <v>70</v>
      </c>
      <c r="O65" s="174"/>
      <c r="P65" s="184"/>
      <c r="Q65" s="122">
        <v>75</v>
      </c>
      <c r="R65" s="174"/>
      <c r="S65" s="184"/>
      <c r="T65" s="122">
        <v>100</v>
      </c>
      <c r="U65" s="174"/>
      <c r="V65" s="206"/>
      <c r="W65" s="92">
        <v>75</v>
      </c>
      <c r="X65" s="174"/>
      <c r="Y65" s="174"/>
      <c r="Z65" s="174"/>
      <c r="AA65" s="184"/>
      <c r="AB65" s="122">
        <v>75</v>
      </c>
      <c r="AC65" s="174"/>
      <c r="AD65" s="184"/>
      <c r="AE65" s="122">
        <v>100</v>
      </c>
      <c r="AF65" s="174"/>
      <c r="AG65" s="184"/>
      <c r="AH65" s="122">
        <v>75</v>
      </c>
      <c r="AI65" s="174"/>
      <c r="AJ65" s="184"/>
      <c r="AK65" s="122">
        <v>75</v>
      </c>
      <c r="AL65" s="92"/>
      <c r="AM65" s="174"/>
      <c r="AN65" s="184"/>
      <c r="AO65" s="122">
        <v>45</v>
      </c>
      <c r="AP65" s="184"/>
      <c r="AR65" s="92">
        <v>100</v>
      </c>
      <c r="AS65" s="174"/>
      <c r="AT65" s="206"/>
      <c r="AU65" s="265">
        <f>AVERAGE(I65,K65,N65,Q65,T65,W65,AB65,AE65,AH65,AK65,AO65,AR65)</f>
        <v>75</v>
      </c>
      <c r="AV65" s="215">
        <f>SUM(I65+K65+N65+Q65+T65+W65+AB65+AE65+AH65+AK65+AO65+AR65)</f>
        <v>900</v>
      </c>
      <c r="AW65" s="206" t="s">
        <v>513</v>
      </c>
    </row>
    <row r="66" spans="1:49" ht="20.100000000000001" hidden="1" customHeight="1" x14ac:dyDescent="0.3">
      <c r="A66" s="179" t="s">
        <v>187</v>
      </c>
      <c r="D66" s="178" t="s">
        <v>188</v>
      </c>
      <c r="F66" s="178">
        <v>976</v>
      </c>
      <c r="H66" s="180"/>
      <c r="I66" s="178"/>
      <c r="J66" s="191">
        <v>800</v>
      </c>
      <c r="K66" s="180"/>
      <c r="L66" s="174"/>
      <c r="M66" s="191">
        <v>800</v>
      </c>
      <c r="N66" s="180"/>
      <c r="O66" s="178"/>
      <c r="P66" s="191">
        <v>800</v>
      </c>
      <c r="Q66" s="180"/>
      <c r="R66" s="178"/>
      <c r="S66" s="191">
        <v>800</v>
      </c>
      <c r="T66" s="180"/>
      <c r="U66" s="178"/>
      <c r="V66" s="198">
        <v>800</v>
      </c>
      <c r="W66" s="178"/>
      <c r="X66" s="178"/>
      <c r="Y66" s="178"/>
      <c r="Z66" s="178"/>
      <c r="AA66" s="191">
        <v>800</v>
      </c>
      <c r="AB66" s="180"/>
      <c r="AC66" s="178"/>
      <c r="AD66" s="191">
        <v>976.44</v>
      </c>
      <c r="AE66" s="180"/>
      <c r="AF66" s="178"/>
      <c r="AG66" s="191">
        <v>976.44</v>
      </c>
      <c r="AH66" s="180"/>
      <c r="AI66" s="178"/>
      <c r="AJ66" s="191">
        <v>976.44</v>
      </c>
      <c r="AK66" s="180"/>
      <c r="AL66" s="178"/>
      <c r="AM66" s="178"/>
      <c r="AN66" s="191">
        <v>976.44</v>
      </c>
      <c r="AO66" s="180"/>
      <c r="AP66" s="191">
        <v>976.44</v>
      </c>
      <c r="AQ66" s="180"/>
      <c r="AR66" s="178"/>
      <c r="AS66" s="178"/>
      <c r="AT66" s="198">
        <v>976.44</v>
      </c>
      <c r="AU66" s="265">
        <f>AVERAGE(J66,M66,P66,S66,V66,AA66,AD66,AG66,AJ66,AN66,AP66,AT66)</f>
        <v>888.22000000000025</v>
      </c>
      <c r="AV66" s="213">
        <f>SUM(J66+M66+P66+S66+V66+AA66+AD66+AG66+AJ66+AN66+AP66+AT66)</f>
        <v>10658.640000000003</v>
      </c>
      <c r="AW66" s="178" t="s">
        <v>512</v>
      </c>
    </row>
    <row r="67" spans="1:49" ht="20.100000000000001" hidden="1" customHeight="1" x14ac:dyDescent="0.3">
      <c r="A67" s="179" t="s">
        <v>85</v>
      </c>
      <c r="B67" s="182" t="s">
        <v>257</v>
      </c>
      <c r="C67" s="238" t="s">
        <v>258</v>
      </c>
      <c r="G67" s="178" t="s">
        <v>180</v>
      </c>
      <c r="H67" s="180"/>
      <c r="I67" s="198">
        <v>295.27</v>
      </c>
      <c r="J67" s="181"/>
      <c r="K67" s="180"/>
      <c r="L67" s="92">
        <v>359.45</v>
      </c>
      <c r="M67" s="181"/>
      <c r="N67" s="180"/>
      <c r="O67" s="178"/>
      <c r="P67" s="181"/>
      <c r="Q67" s="180"/>
      <c r="R67" s="178"/>
      <c r="S67" s="181"/>
      <c r="T67" s="180"/>
      <c r="U67" s="178"/>
      <c r="V67" s="178"/>
      <c r="W67" s="178"/>
      <c r="X67" s="178"/>
      <c r="Y67" s="178"/>
      <c r="Z67" s="178"/>
      <c r="AA67" s="181"/>
      <c r="AB67" s="180"/>
      <c r="AC67" s="178"/>
      <c r="AD67" s="181"/>
      <c r="AE67" s="180"/>
      <c r="AF67" s="198">
        <v>200</v>
      </c>
      <c r="AG67" s="181"/>
      <c r="AH67" s="180"/>
      <c r="AI67" s="198">
        <v>200</v>
      </c>
      <c r="AJ67" s="181"/>
      <c r="AK67" s="180"/>
      <c r="AL67" s="178"/>
      <c r="AM67" s="178"/>
      <c r="AN67" s="181"/>
      <c r="AO67" s="180"/>
      <c r="AP67" s="181"/>
      <c r="AQ67" s="180"/>
      <c r="AR67" s="178"/>
      <c r="AS67" s="198">
        <v>418.29</v>
      </c>
      <c r="AU67" s="265" t="e">
        <f>AVERAGE(I67,L67,AF67,AI67,#REF!,AS67)</f>
        <v>#REF!</v>
      </c>
      <c r="AV67" s="213" t="e">
        <f>SUM(I67+L67+AF67+AI67+#REF!+AS67)</f>
        <v>#REF!</v>
      </c>
      <c r="AW67" s="178" t="s">
        <v>512</v>
      </c>
    </row>
    <row r="68" spans="1:49" ht="20.100000000000001" hidden="1" customHeight="1" thickBot="1" x14ac:dyDescent="0.35">
      <c r="A68" s="179" t="s">
        <v>26</v>
      </c>
      <c r="D68" s="178" t="s">
        <v>188</v>
      </c>
      <c r="F68" s="178">
        <v>79</v>
      </c>
      <c r="G68" s="178" t="s">
        <v>34</v>
      </c>
      <c r="H68" s="180"/>
      <c r="I68" s="178"/>
      <c r="J68" s="191">
        <v>79</v>
      </c>
      <c r="K68" s="180"/>
      <c r="L68" s="174"/>
      <c r="M68" s="191">
        <v>79</v>
      </c>
      <c r="N68" s="180"/>
      <c r="O68" s="178"/>
      <c r="P68" s="191">
        <v>79</v>
      </c>
      <c r="Q68" s="180"/>
      <c r="R68" s="178"/>
      <c r="S68" s="191">
        <v>79</v>
      </c>
      <c r="T68" s="180"/>
      <c r="U68" s="178"/>
      <c r="V68" s="198">
        <v>79</v>
      </c>
      <c r="W68" s="178"/>
      <c r="X68" s="178"/>
      <c r="Y68" s="178"/>
      <c r="Z68" s="178"/>
      <c r="AA68" s="181"/>
      <c r="AB68" s="180"/>
      <c r="AC68" s="178"/>
      <c r="AD68" s="181"/>
      <c r="AE68" s="180"/>
      <c r="AF68" s="178"/>
      <c r="AG68" s="181"/>
      <c r="AH68" s="180"/>
      <c r="AI68" s="178"/>
      <c r="AJ68" s="181"/>
      <c r="AK68" s="180"/>
      <c r="AL68" s="178"/>
      <c r="AM68" s="178"/>
      <c r="AN68" s="181"/>
      <c r="AO68" s="180"/>
      <c r="AP68" s="181"/>
      <c r="AQ68" s="180"/>
      <c r="AR68" s="178"/>
      <c r="AS68" s="178"/>
      <c r="AU68" s="265"/>
      <c r="AV68" s="178"/>
      <c r="AW68" s="178"/>
    </row>
    <row r="69" spans="1:49" ht="20.100000000000001" hidden="1" customHeight="1" thickBot="1" x14ac:dyDescent="0.35">
      <c r="A69" s="200"/>
      <c r="B69" s="200"/>
      <c r="H69" s="216">
        <f t="shared" ref="H69:M69" si="5">SUM(H55:H68)</f>
        <v>368.14</v>
      </c>
      <c r="I69" s="216">
        <f t="shared" si="5"/>
        <v>587.70000000000005</v>
      </c>
      <c r="J69" s="216">
        <f t="shared" si="5"/>
        <v>1658.88</v>
      </c>
      <c r="K69" s="216">
        <f t="shared" si="5"/>
        <v>749.38000000000011</v>
      </c>
      <c r="L69" s="216">
        <f t="shared" si="5"/>
        <v>359.45</v>
      </c>
      <c r="M69" s="216">
        <f t="shared" si="5"/>
        <v>1659.33</v>
      </c>
      <c r="N69" s="216">
        <f t="shared" ref="N69:AT69" si="6">SUM(N55:N68)</f>
        <v>444.13</v>
      </c>
      <c r="O69" s="216">
        <f t="shared" si="6"/>
        <v>313.44</v>
      </c>
      <c r="P69" s="216">
        <f t="shared" si="6"/>
        <v>1658.88</v>
      </c>
      <c r="Q69" s="216">
        <f t="shared" si="6"/>
        <v>544.24</v>
      </c>
      <c r="R69" s="216">
        <f t="shared" si="6"/>
        <v>434.25</v>
      </c>
      <c r="S69" s="216">
        <f t="shared" si="6"/>
        <v>1419.23</v>
      </c>
      <c r="T69" s="216">
        <f t="shared" si="6"/>
        <v>570.03</v>
      </c>
      <c r="U69" s="216">
        <f t="shared" si="6"/>
        <v>430.25</v>
      </c>
      <c r="V69" s="216">
        <f t="shared" si="6"/>
        <v>1419.6799999999998</v>
      </c>
      <c r="W69" s="216">
        <f t="shared" si="6"/>
        <v>630.95000000000005</v>
      </c>
      <c r="X69" s="216">
        <f t="shared" si="6"/>
        <v>190.6</v>
      </c>
      <c r="Y69" s="216"/>
      <c r="Z69" s="216">
        <f t="shared" si="6"/>
        <v>0</v>
      </c>
      <c r="AA69" s="216">
        <f t="shared" si="6"/>
        <v>1579.88</v>
      </c>
      <c r="AB69" s="216">
        <f t="shared" si="6"/>
        <v>364.16999999999996</v>
      </c>
      <c r="AC69" s="216">
        <f t="shared" si="6"/>
        <v>435.25</v>
      </c>
      <c r="AD69" s="216">
        <f t="shared" si="6"/>
        <v>1517.12</v>
      </c>
      <c r="AE69" s="216">
        <f t="shared" si="6"/>
        <v>902.15000000000009</v>
      </c>
      <c r="AF69" s="216">
        <f t="shared" si="6"/>
        <v>200</v>
      </c>
      <c r="AG69" s="216">
        <f t="shared" si="6"/>
        <v>1517.12</v>
      </c>
      <c r="AH69" s="216">
        <f t="shared" si="6"/>
        <v>943.53</v>
      </c>
      <c r="AI69" s="216">
        <f t="shared" si="6"/>
        <v>200</v>
      </c>
      <c r="AJ69" s="216">
        <f t="shared" si="6"/>
        <v>1517.12</v>
      </c>
      <c r="AK69" s="216">
        <f t="shared" si="6"/>
        <v>711.13</v>
      </c>
      <c r="AL69" s="216"/>
      <c r="AM69" s="216">
        <f t="shared" si="6"/>
        <v>351.63</v>
      </c>
      <c r="AN69" s="216">
        <f t="shared" si="6"/>
        <v>1517.12</v>
      </c>
      <c r="AO69" s="216">
        <f t="shared" si="6"/>
        <v>521.22</v>
      </c>
      <c r="AP69" s="216">
        <f t="shared" si="6"/>
        <v>1641.72</v>
      </c>
      <c r="AQ69" s="216">
        <f t="shared" si="6"/>
        <v>0</v>
      </c>
      <c r="AR69" s="216">
        <f t="shared" si="6"/>
        <v>1042.05</v>
      </c>
      <c r="AS69" s="216">
        <f t="shared" si="6"/>
        <v>542.89</v>
      </c>
      <c r="AT69" s="216">
        <f t="shared" si="6"/>
        <v>1517.12</v>
      </c>
      <c r="AU69" s="266"/>
      <c r="AV69" s="217"/>
      <c r="AW69" s="217"/>
    </row>
    <row r="70" spans="1:49" ht="14.25" hidden="1" customHeight="1" x14ac:dyDescent="0.3">
      <c r="C70" s="174"/>
      <c r="D70" s="174"/>
      <c r="E70" s="174"/>
      <c r="F70" s="174"/>
      <c r="G70" s="174"/>
    </row>
    <row r="71" spans="1:49" ht="20.100000000000001" hidden="1" customHeight="1" x14ac:dyDescent="0.3">
      <c r="D71" s="174"/>
      <c r="E71" s="174" t="s">
        <v>251</v>
      </c>
      <c r="F71" s="174"/>
      <c r="G71" s="174"/>
      <c r="H71" s="332">
        <f>SUM(H69+J69)</f>
        <v>2027.02</v>
      </c>
      <c r="I71" s="333"/>
      <c r="J71" s="334"/>
      <c r="K71" s="336">
        <f>SUM(K69+M69)</f>
        <v>2408.71</v>
      </c>
      <c r="L71" s="337"/>
      <c r="M71" s="332"/>
      <c r="N71" s="332">
        <f>SUM(N69+P69)</f>
        <v>2103.0100000000002</v>
      </c>
      <c r="O71" s="333"/>
      <c r="P71" s="334"/>
      <c r="Q71" s="332">
        <f>SUM(Q69+S69)</f>
        <v>1963.47</v>
      </c>
      <c r="R71" s="333"/>
      <c r="S71" s="334"/>
      <c r="T71" s="332">
        <f>SUM(T69+V69)</f>
        <v>1989.7099999999998</v>
      </c>
      <c r="U71" s="333"/>
      <c r="V71" s="334"/>
      <c r="W71" s="332">
        <f>SUM(W69+AA69)</f>
        <v>2210.83</v>
      </c>
      <c r="X71" s="333"/>
      <c r="Y71" s="333"/>
      <c r="Z71" s="333"/>
      <c r="AA71" s="334"/>
      <c r="AB71" s="332">
        <f>SUM(AB69+AD69)</f>
        <v>1881.29</v>
      </c>
      <c r="AC71" s="333"/>
      <c r="AD71" s="334"/>
      <c r="AE71" s="332">
        <f>SUM(AE69+AG69)</f>
        <v>2419.27</v>
      </c>
      <c r="AF71" s="333"/>
      <c r="AG71" s="334"/>
      <c r="AH71" s="332">
        <f>SUM(AH69+AJ69)</f>
        <v>2460.6499999999996</v>
      </c>
      <c r="AI71" s="333"/>
      <c r="AJ71" s="334"/>
      <c r="AK71" s="332">
        <f>SUM(AK69+AN69)</f>
        <v>2228.25</v>
      </c>
      <c r="AL71" s="332"/>
      <c r="AM71" s="333"/>
      <c r="AN71" s="334"/>
      <c r="AO71" s="332">
        <f>SUM(AO69+AP69)</f>
        <v>2162.94</v>
      </c>
      <c r="AP71" s="334"/>
      <c r="AQ71" s="332">
        <f>SUM(AQ69+AT69)</f>
        <v>1517.12</v>
      </c>
      <c r="AR71" s="333"/>
      <c r="AS71" s="333"/>
      <c r="AT71" s="335"/>
      <c r="AU71" s="329"/>
      <c r="AV71" s="329"/>
      <c r="AW71" s="330"/>
    </row>
    <row r="72" spans="1:49" ht="20.100000000000001" hidden="1" customHeight="1" x14ac:dyDescent="0.3">
      <c r="D72" s="174"/>
      <c r="E72" s="174" t="s">
        <v>252</v>
      </c>
      <c r="F72" s="174"/>
      <c r="G72" s="174"/>
      <c r="H72" s="89">
        <v>1850</v>
      </c>
      <c r="I72" s="171">
        <v>790</v>
      </c>
      <c r="J72" s="171">
        <v>1850</v>
      </c>
      <c r="K72" s="89">
        <v>1950</v>
      </c>
      <c r="L72" s="170">
        <v>790</v>
      </c>
      <c r="M72" s="171">
        <v>1950</v>
      </c>
      <c r="N72" s="89">
        <v>1950</v>
      </c>
      <c r="O72" s="171">
        <v>790</v>
      </c>
      <c r="P72" s="171">
        <v>1950</v>
      </c>
      <c r="Q72" s="89">
        <v>1950</v>
      </c>
      <c r="R72" s="171">
        <v>790</v>
      </c>
      <c r="S72" s="171">
        <v>1950</v>
      </c>
      <c r="T72" s="89">
        <v>1950</v>
      </c>
      <c r="U72" s="171">
        <v>790</v>
      </c>
      <c r="V72" s="208">
        <v>1950</v>
      </c>
      <c r="W72" s="224">
        <v>1950</v>
      </c>
      <c r="X72" s="89">
        <v>790</v>
      </c>
      <c r="Y72" s="171"/>
      <c r="Z72" s="171">
        <v>1950</v>
      </c>
      <c r="AA72" s="171">
        <v>1950</v>
      </c>
      <c r="AB72" s="89">
        <v>1950</v>
      </c>
      <c r="AC72" s="171">
        <v>790</v>
      </c>
      <c r="AD72" s="171">
        <v>1950</v>
      </c>
      <c r="AE72" s="89">
        <v>1895</v>
      </c>
      <c r="AF72" s="171">
        <v>790</v>
      </c>
      <c r="AG72" s="171">
        <v>1895</v>
      </c>
      <c r="AH72" s="89">
        <v>1895</v>
      </c>
      <c r="AI72" s="171">
        <v>790</v>
      </c>
      <c r="AJ72" s="171">
        <v>1895</v>
      </c>
      <c r="AK72" s="89">
        <v>1895</v>
      </c>
      <c r="AL72" s="89"/>
      <c r="AM72" s="171">
        <v>790</v>
      </c>
      <c r="AN72" s="171">
        <v>1895</v>
      </c>
      <c r="AO72" s="89">
        <v>1895</v>
      </c>
      <c r="AP72" s="171">
        <v>1895</v>
      </c>
      <c r="AQ72" s="89">
        <v>1895</v>
      </c>
      <c r="AR72" s="171">
        <v>1995</v>
      </c>
      <c r="AS72" s="171">
        <v>790</v>
      </c>
      <c r="AT72" s="208">
        <v>1895</v>
      </c>
      <c r="AV72" s="178"/>
      <c r="AW72" s="178"/>
    </row>
    <row r="73" spans="1:49" ht="20.100000000000001" hidden="1" customHeight="1" x14ac:dyDescent="0.3">
      <c r="D73" s="174"/>
      <c r="E73" s="174"/>
      <c r="F73" s="174"/>
      <c r="G73" s="174"/>
      <c r="H73" s="90">
        <f t="shared" ref="H73:AT73" si="7">SUM(H72-H69)</f>
        <v>1481.8600000000001</v>
      </c>
      <c r="I73" s="90">
        <f t="shared" si="7"/>
        <v>202.29999999999995</v>
      </c>
      <c r="J73" s="90">
        <f t="shared" si="7"/>
        <v>191.11999999999989</v>
      </c>
      <c r="K73" s="90">
        <f t="shared" si="7"/>
        <v>1200.6199999999999</v>
      </c>
      <c r="L73" s="90">
        <f t="shared" si="7"/>
        <v>430.55</v>
      </c>
      <c r="M73" s="90">
        <f t="shared" si="7"/>
        <v>290.67000000000007</v>
      </c>
      <c r="N73" s="90">
        <f t="shared" si="7"/>
        <v>1505.87</v>
      </c>
      <c r="O73" s="90">
        <f t="shared" si="7"/>
        <v>476.56</v>
      </c>
      <c r="P73" s="90">
        <f t="shared" si="7"/>
        <v>291.11999999999989</v>
      </c>
      <c r="Q73" s="90">
        <f t="shared" si="7"/>
        <v>1405.76</v>
      </c>
      <c r="R73" s="90">
        <f t="shared" si="7"/>
        <v>355.75</v>
      </c>
      <c r="S73" s="90">
        <f t="shared" si="7"/>
        <v>530.77</v>
      </c>
      <c r="T73" s="90">
        <f t="shared" si="7"/>
        <v>1379.97</v>
      </c>
      <c r="U73" s="90">
        <f t="shared" si="7"/>
        <v>359.75</v>
      </c>
      <c r="V73" s="218">
        <f t="shared" si="7"/>
        <v>530.32000000000016</v>
      </c>
      <c r="W73" s="218">
        <f t="shared" si="7"/>
        <v>1319.05</v>
      </c>
      <c r="X73" s="90">
        <f t="shared" si="7"/>
        <v>599.4</v>
      </c>
      <c r="Y73" s="90"/>
      <c r="Z73" s="90"/>
      <c r="AA73" s="90">
        <f t="shared" si="7"/>
        <v>370.11999999999989</v>
      </c>
      <c r="AB73" s="90">
        <f t="shared" si="7"/>
        <v>1585.83</v>
      </c>
      <c r="AC73" s="90">
        <f t="shared" si="7"/>
        <v>354.75</v>
      </c>
      <c r="AD73" s="90">
        <f t="shared" si="7"/>
        <v>432.88000000000011</v>
      </c>
      <c r="AE73" s="90">
        <f t="shared" si="7"/>
        <v>992.84999999999991</v>
      </c>
      <c r="AF73" s="90">
        <f t="shared" si="7"/>
        <v>590</v>
      </c>
      <c r="AG73" s="90">
        <f t="shared" si="7"/>
        <v>377.88000000000011</v>
      </c>
      <c r="AH73" s="90">
        <f t="shared" si="7"/>
        <v>951.47</v>
      </c>
      <c r="AI73" s="90">
        <f t="shared" si="7"/>
        <v>590</v>
      </c>
      <c r="AJ73" s="90">
        <f t="shared" si="7"/>
        <v>377.88000000000011</v>
      </c>
      <c r="AK73" s="90">
        <f t="shared" si="7"/>
        <v>1183.8699999999999</v>
      </c>
      <c r="AL73" s="90"/>
      <c r="AM73" s="90">
        <f t="shared" si="7"/>
        <v>438.37</v>
      </c>
      <c r="AN73" s="90">
        <f t="shared" si="7"/>
        <v>377.88000000000011</v>
      </c>
      <c r="AO73" s="90">
        <f t="shared" si="7"/>
        <v>1373.78</v>
      </c>
      <c r="AP73" s="90">
        <f t="shared" si="7"/>
        <v>253.27999999999997</v>
      </c>
      <c r="AQ73" s="90">
        <f t="shared" si="7"/>
        <v>1895</v>
      </c>
      <c r="AR73" s="90">
        <f t="shared" si="7"/>
        <v>952.95</v>
      </c>
      <c r="AS73" s="90">
        <f t="shared" si="7"/>
        <v>247.11</v>
      </c>
      <c r="AT73" s="218">
        <f t="shared" si="7"/>
        <v>377.88000000000011</v>
      </c>
      <c r="AU73" s="267"/>
      <c r="AV73" s="219"/>
      <c r="AW73" s="219"/>
    </row>
    <row r="74" spans="1:49" ht="20.100000000000001" hidden="1" customHeight="1" x14ac:dyDescent="0.3">
      <c r="D74" s="174"/>
      <c r="F74" s="204" t="s">
        <v>253</v>
      </c>
      <c r="G74" s="174"/>
      <c r="H74" s="332">
        <f>SUM(H72+I72+J72)</f>
        <v>4490</v>
      </c>
      <c r="I74" s="333"/>
      <c r="J74" s="334"/>
      <c r="K74" s="336">
        <f>SUM(K72+L72+M72)</f>
        <v>4690</v>
      </c>
      <c r="L74" s="337"/>
      <c r="M74" s="332"/>
      <c r="N74" s="332">
        <f>SUM(N72+O72+P72)</f>
        <v>4690</v>
      </c>
      <c r="O74" s="333"/>
      <c r="P74" s="334"/>
      <c r="Q74" s="332">
        <f>SUM(Q72+R72+S72)</f>
        <v>4690</v>
      </c>
      <c r="R74" s="333"/>
      <c r="S74" s="334"/>
      <c r="T74" s="332">
        <f>SUM(T72+U72+V72)</f>
        <v>4690</v>
      </c>
      <c r="U74" s="333"/>
      <c r="V74" s="334"/>
      <c r="W74" s="332">
        <f>SUM(W72+X72+AA72)</f>
        <v>4690</v>
      </c>
      <c r="X74" s="333"/>
      <c r="Y74" s="333"/>
      <c r="Z74" s="333"/>
      <c r="AA74" s="334"/>
      <c r="AB74" s="332">
        <f>SUM(AB72+AC72+AD72)</f>
        <v>4690</v>
      </c>
      <c r="AC74" s="333"/>
      <c r="AD74" s="334"/>
      <c r="AE74" s="332">
        <f>SUM(AE72+AF72+AG72)</f>
        <v>4580</v>
      </c>
      <c r="AF74" s="333"/>
      <c r="AG74" s="334"/>
      <c r="AH74" s="332">
        <f>SUM(AH72+AI72+AJ72)</f>
        <v>4580</v>
      </c>
      <c r="AI74" s="333"/>
      <c r="AJ74" s="334"/>
      <c r="AK74" s="332">
        <f>SUM(AK72+AM72+AN72)</f>
        <v>4580</v>
      </c>
      <c r="AL74" s="332"/>
      <c r="AM74" s="333"/>
      <c r="AN74" s="334"/>
      <c r="AO74" s="332" t="e">
        <f>SUM(AO72+#REF!+AP72)</f>
        <v>#REF!</v>
      </c>
      <c r="AP74" s="334"/>
      <c r="AQ74" s="332">
        <f>SUM(AQ72+AR72+AT72)</f>
        <v>5785</v>
      </c>
      <c r="AR74" s="333"/>
      <c r="AS74" s="333"/>
      <c r="AT74" s="335"/>
      <c r="AU74" s="329"/>
      <c r="AV74" s="329"/>
      <c r="AW74" s="330"/>
    </row>
    <row r="75" spans="1:49" ht="20.100000000000001" hidden="1" customHeight="1" x14ac:dyDescent="0.3">
      <c r="D75" s="174"/>
      <c r="F75" s="204" t="s">
        <v>254</v>
      </c>
      <c r="G75" s="174"/>
      <c r="H75" s="331">
        <f>SUM(H74-H71)</f>
        <v>2462.98</v>
      </c>
      <c r="I75" s="331"/>
      <c r="J75" s="325"/>
      <c r="K75" s="331">
        <f>SUM(K74-K71)</f>
        <v>2281.29</v>
      </c>
      <c r="L75" s="331"/>
      <c r="M75" s="325"/>
      <c r="N75" s="325">
        <f>SUM(N74-N71)</f>
        <v>2586.9899999999998</v>
      </c>
      <c r="O75" s="326"/>
      <c r="P75" s="326"/>
      <c r="Q75" s="325">
        <f>SUM(Q74-Q71)</f>
        <v>2726.5299999999997</v>
      </c>
      <c r="R75" s="326"/>
      <c r="S75" s="326"/>
      <c r="T75" s="325">
        <f>SUM(T74-T71)</f>
        <v>2700.29</v>
      </c>
      <c r="U75" s="326"/>
      <c r="V75" s="326"/>
      <c r="W75" s="325">
        <f>SUM(W74-W71)</f>
        <v>2479.17</v>
      </c>
      <c r="X75" s="326"/>
      <c r="Y75" s="326"/>
      <c r="Z75" s="326"/>
      <c r="AA75" s="326"/>
      <c r="AB75" s="325">
        <f>SUM(AB74-AB71)</f>
        <v>2808.71</v>
      </c>
      <c r="AC75" s="326"/>
      <c r="AD75" s="326"/>
      <c r="AE75" s="325">
        <f>SUM(AE74-AE71)</f>
        <v>2160.73</v>
      </c>
      <c r="AF75" s="326"/>
      <c r="AG75" s="326"/>
      <c r="AH75" s="325">
        <f>SUM(AH74-AH71)</f>
        <v>2119.3500000000004</v>
      </c>
      <c r="AI75" s="326"/>
      <c r="AJ75" s="326"/>
      <c r="AK75" s="325">
        <f>SUM(AK74-AK71)</f>
        <v>2351.75</v>
      </c>
      <c r="AL75" s="325"/>
      <c r="AM75" s="326"/>
      <c r="AN75" s="326"/>
      <c r="AO75" s="325" t="e">
        <f>SUM(AO74-AO71)</f>
        <v>#REF!</v>
      </c>
      <c r="AP75" s="326"/>
      <c r="AQ75" s="325">
        <f>SUM(AQ74-AQ71)</f>
        <v>4267.88</v>
      </c>
      <c r="AR75" s="326"/>
      <c r="AS75" s="326"/>
      <c r="AT75" s="327"/>
      <c r="AU75" s="328"/>
      <c r="AV75" s="328"/>
      <c r="AW75" s="328"/>
    </row>
    <row r="76" spans="1:49" ht="20.100000000000001" hidden="1" customHeight="1" x14ac:dyDescent="0.3">
      <c r="A76" s="205"/>
      <c r="D76" s="174"/>
      <c r="F76" s="204" t="s">
        <v>255</v>
      </c>
      <c r="G76" s="174"/>
      <c r="H76" s="169">
        <f>SUM(H72-H69)</f>
        <v>1481.8600000000001</v>
      </c>
      <c r="I76" s="169">
        <f t="shared" ref="I76:O76" si="8">SUM(I72-I69)</f>
        <v>202.29999999999995</v>
      </c>
      <c r="J76" s="170">
        <f t="shared" si="8"/>
        <v>191.11999999999989</v>
      </c>
      <c r="K76" s="169">
        <f t="shared" si="8"/>
        <v>1200.6199999999999</v>
      </c>
      <c r="L76" s="169">
        <f t="shared" si="8"/>
        <v>430.55</v>
      </c>
      <c r="M76" s="169">
        <f t="shared" si="8"/>
        <v>290.67000000000007</v>
      </c>
      <c r="N76" s="169">
        <f>SUM(N72-N69)</f>
        <v>1505.87</v>
      </c>
      <c r="O76" s="169">
        <f t="shared" si="8"/>
        <v>476.56</v>
      </c>
      <c r="P76" s="170">
        <f>SUM(P72-P69)</f>
        <v>291.11999999999989</v>
      </c>
      <c r="Q76" s="169">
        <f>SUM(Q72-Q69)</f>
        <v>1405.76</v>
      </c>
      <c r="R76" s="170"/>
      <c r="S76" s="170">
        <f>SUM(S72-S69)</f>
        <v>530.77</v>
      </c>
      <c r="T76" s="169">
        <f>SUM(T72-T69)</f>
        <v>1379.97</v>
      </c>
      <c r="U76" s="170"/>
      <c r="V76" s="172">
        <f>SUM(V72-V69)</f>
        <v>530.32000000000016</v>
      </c>
      <c r="W76" s="173">
        <f>SUM(W72-W69)</f>
        <v>1319.05</v>
      </c>
      <c r="X76" s="169"/>
      <c r="Y76" s="170"/>
      <c r="Z76" s="170"/>
      <c r="AA76" s="170">
        <f>SUM(AA72-AA69)</f>
        <v>370.11999999999989</v>
      </c>
      <c r="AB76" s="169">
        <f>SUM(AB72-AB69)</f>
        <v>1585.83</v>
      </c>
      <c r="AC76" s="170"/>
      <c r="AD76" s="170">
        <f>SUM(AD72-AD69)</f>
        <v>432.88000000000011</v>
      </c>
      <c r="AE76" s="169">
        <f>SUM(AE72-AE69)</f>
        <v>992.84999999999991</v>
      </c>
      <c r="AF76" s="170"/>
      <c r="AG76" s="170">
        <f>SUM(AG72-AG69)</f>
        <v>377.88000000000011</v>
      </c>
      <c r="AH76" s="169">
        <f>SUM(AH72-AH69)</f>
        <v>951.47</v>
      </c>
      <c r="AI76" s="170"/>
      <c r="AJ76" s="170">
        <f>SUM(AJ72-AJ69)</f>
        <v>377.88000000000011</v>
      </c>
      <c r="AK76" s="169">
        <f>SUM(AK72-AK69)</f>
        <v>1183.8699999999999</v>
      </c>
      <c r="AL76" s="169"/>
      <c r="AM76" s="170"/>
      <c r="AN76" s="170">
        <f>SUM(AN72-AN69)</f>
        <v>377.88000000000011</v>
      </c>
      <c r="AO76" s="169">
        <f>SUM(AO72-AO69)</f>
        <v>1373.78</v>
      </c>
      <c r="AP76" s="170">
        <f>SUM(AP72-AP69)</f>
        <v>253.27999999999997</v>
      </c>
      <c r="AQ76" s="169">
        <f>SUM(AQ72-AQ69)</f>
        <v>1895</v>
      </c>
      <c r="AR76" s="170"/>
      <c r="AS76" s="170"/>
      <c r="AT76" s="172">
        <f>SUM(AT72-AT69)</f>
        <v>377.88000000000011</v>
      </c>
      <c r="AV76" s="174"/>
      <c r="AW76" s="174"/>
    </row>
    <row r="77" spans="1:49" x14ac:dyDescent="0.3">
      <c r="A77" s="179">
        <v>3209</v>
      </c>
    </row>
    <row r="78" spans="1:49" x14ac:dyDescent="0.3">
      <c r="A78" s="179">
        <f>A24-A77</f>
        <v>3353</v>
      </c>
    </row>
    <row r="79" spans="1:49" x14ac:dyDescent="0.3">
      <c r="AE79" s="261"/>
    </row>
    <row r="80" spans="1:49" x14ac:dyDescent="0.3">
      <c r="AE80" s="261"/>
    </row>
  </sheetData>
  <mergeCells count="152">
    <mergeCell ref="AA1:AC1"/>
    <mergeCell ref="AD1:AF1"/>
    <mergeCell ref="AG1:AI1"/>
    <mergeCell ref="AJ1:AM1"/>
    <mergeCell ref="AN1:AP1"/>
    <mergeCell ref="AQ1:AS1"/>
    <mergeCell ref="H1:J1"/>
    <mergeCell ref="K1:M1"/>
    <mergeCell ref="N1:P1"/>
    <mergeCell ref="Q1:S1"/>
    <mergeCell ref="T1:W1"/>
    <mergeCell ref="X1:Z1"/>
    <mergeCell ref="AA22:AC22"/>
    <mergeCell ref="AD22:AF22"/>
    <mergeCell ref="AG22:AI22"/>
    <mergeCell ref="AJ22:AM22"/>
    <mergeCell ref="AN22:AP22"/>
    <mergeCell ref="AQ22:AS22"/>
    <mergeCell ref="H22:J22"/>
    <mergeCell ref="K22:M22"/>
    <mergeCell ref="N22:P22"/>
    <mergeCell ref="Q22:S22"/>
    <mergeCell ref="T22:W22"/>
    <mergeCell ref="X22:Z22"/>
    <mergeCell ref="AA23:AC23"/>
    <mergeCell ref="AD23:AF23"/>
    <mergeCell ref="AG23:AI23"/>
    <mergeCell ref="AJ23:AM23"/>
    <mergeCell ref="AN23:AP23"/>
    <mergeCell ref="AQ23:AS23"/>
    <mergeCell ref="H23:J23"/>
    <mergeCell ref="K23:M23"/>
    <mergeCell ref="N23:P23"/>
    <mergeCell ref="Q23:S23"/>
    <mergeCell ref="T23:W23"/>
    <mergeCell ref="X23:Z23"/>
    <mergeCell ref="AA24:AC24"/>
    <mergeCell ref="AD24:AF24"/>
    <mergeCell ref="AG24:AI24"/>
    <mergeCell ref="AJ24:AM24"/>
    <mergeCell ref="AN24:AP24"/>
    <mergeCell ref="AQ24:AS24"/>
    <mergeCell ref="H24:J24"/>
    <mergeCell ref="K24:M24"/>
    <mergeCell ref="N24:P24"/>
    <mergeCell ref="Q24:S24"/>
    <mergeCell ref="T24:W24"/>
    <mergeCell ref="X24:Z24"/>
    <mergeCell ref="AT25:AV25"/>
    <mergeCell ref="H48:J48"/>
    <mergeCell ref="K48:M48"/>
    <mergeCell ref="N48:P48"/>
    <mergeCell ref="Q48:S48"/>
    <mergeCell ref="T48:V48"/>
    <mergeCell ref="W48:Z48"/>
    <mergeCell ref="AA48:AC48"/>
    <mergeCell ref="AD48:AF48"/>
    <mergeCell ref="AG48:AI48"/>
    <mergeCell ref="AA25:AC25"/>
    <mergeCell ref="AD25:AF25"/>
    <mergeCell ref="AG25:AI25"/>
    <mergeCell ref="AJ25:AM25"/>
    <mergeCell ref="AN25:AP25"/>
    <mergeCell ref="AQ25:AS25"/>
    <mergeCell ref="H25:J25"/>
    <mergeCell ref="K25:M25"/>
    <mergeCell ref="N25:P25"/>
    <mergeCell ref="Q25:S25"/>
    <mergeCell ref="T25:V25"/>
    <mergeCell ref="W25:Z25"/>
    <mergeCell ref="AJ48:AM48"/>
    <mergeCell ref="AN48:AP48"/>
    <mergeCell ref="AD50:AF50"/>
    <mergeCell ref="AG50:AI50"/>
    <mergeCell ref="AQ48:AS48"/>
    <mergeCell ref="AT48:AV48"/>
    <mergeCell ref="H49:J49"/>
    <mergeCell ref="K49:M49"/>
    <mergeCell ref="N49:P49"/>
    <mergeCell ref="Q49:S49"/>
    <mergeCell ref="T49:V49"/>
    <mergeCell ref="W49:Z49"/>
    <mergeCell ref="AT49:AV49"/>
    <mergeCell ref="AA49:AC49"/>
    <mergeCell ref="AD49:AF49"/>
    <mergeCell ref="AG49:AI49"/>
    <mergeCell ref="AJ49:AM49"/>
    <mergeCell ref="AN49:AP49"/>
    <mergeCell ref="AQ49:AS49"/>
    <mergeCell ref="AJ50:AM50"/>
    <mergeCell ref="AN50:AP50"/>
    <mergeCell ref="AQ50:AS50"/>
    <mergeCell ref="AT50:AV50"/>
    <mergeCell ref="H50:J50"/>
    <mergeCell ref="K50:M50"/>
    <mergeCell ref="N50:P50"/>
    <mergeCell ref="K53:M53"/>
    <mergeCell ref="N53:P53"/>
    <mergeCell ref="Q53:S53"/>
    <mergeCell ref="T53:V53"/>
    <mergeCell ref="W53:AA53"/>
    <mergeCell ref="AU53:AW53"/>
    <mergeCell ref="AB53:AD53"/>
    <mergeCell ref="AE53:AG53"/>
    <mergeCell ref="AH53:AJ53"/>
    <mergeCell ref="AK53:AN53"/>
    <mergeCell ref="AO53:AP53"/>
    <mergeCell ref="AQ53:AT53"/>
    <mergeCell ref="Q50:S50"/>
    <mergeCell ref="T50:V50"/>
    <mergeCell ref="W50:Z50"/>
    <mergeCell ref="AA50:AC50"/>
    <mergeCell ref="AK71:AN71"/>
    <mergeCell ref="AO71:AP71"/>
    <mergeCell ref="AQ71:AT71"/>
    <mergeCell ref="AU71:AW71"/>
    <mergeCell ref="H74:J74"/>
    <mergeCell ref="K74:M74"/>
    <mergeCell ref="N74:P74"/>
    <mergeCell ref="Q74:S74"/>
    <mergeCell ref="T74:V74"/>
    <mergeCell ref="W74:AA74"/>
    <mergeCell ref="H71:J71"/>
    <mergeCell ref="K71:M71"/>
    <mergeCell ref="N71:P71"/>
    <mergeCell ref="Q71:S71"/>
    <mergeCell ref="T71:V71"/>
    <mergeCell ref="W71:AA71"/>
    <mergeCell ref="AB71:AD71"/>
    <mergeCell ref="AE71:AG71"/>
    <mergeCell ref="AH71:AJ71"/>
    <mergeCell ref="H53:J53"/>
    <mergeCell ref="AK75:AN75"/>
    <mergeCell ref="AO75:AP75"/>
    <mergeCell ref="AQ75:AT75"/>
    <mergeCell ref="AU75:AW75"/>
    <mergeCell ref="AU74:AW74"/>
    <mergeCell ref="H75:J75"/>
    <mergeCell ref="K75:M75"/>
    <mergeCell ref="N75:P75"/>
    <mergeCell ref="Q75:S75"/>
    <mergeCell ref="T75:V75"/>
    <mergeCell ref="W75:AA75"/>
    <mergeCell ref="AB75:AD75"/>
    <mergeCell ref="AE75:AG75"/>
    <mergeCell ref="AH75:AJ75"/>
    <mergeCell ref="AB74:AD74"/>
    <mergeCell ref="AE74:AG74"/>
    <mergeCell ref="AH74:AJ74"/>
    <mergeCell ref="AK74:AN74"/>
    <mergeCell ref="AO74:AP74"/>
    <mergeCell ref="AQ74:AT74"/>
  </mergeCells>
  <hyperlinks>
    <hyperlink ref="B67" r:id="rId1" xr:uid="{00000000-0004-0000-0300-000000000000}"/>
    <hyperlink ref="B57" r:id="rId2" xr:uid="{00000000-0004-0000-0300-000001000000}"/>
    <hyperlink ref="B55" r:id="rId3" xr:uid="{00000000-0004-0000-0300-000002000000}"/>
    <hyperlink ref="B65" r:id="rId4" xr:uid="{00000000-0004-0000-0300-000003000000}"/>
    <hyperlink ref="B62" r:id="rId5" xr:uid="{00000000-0004-0000-0300-000004000000}"/>
    <hyperlink ref="B64" r:id="rId6" xr:uid="{00000000-0004-0000-0300-000005000000}"/>
    <hyperlink ref="B58" r:id="rId7" xr:uid="{00000000-0004-0000-0300-000006000000}"/>
    <hyperlink ref="B59" r:id="rId8" xr:uid="{00000000-0004-0000-0300-000007000000}"/>
    <hyperlink ref="C67" r:id="rId9" xr:uid="{00000000-0004-0000-0300-000008000000}"/>
    <hyperlink ref="B44" r:id="rId10" xr:uid="{00000000-0004-0000-0300-000009000000}"/>
    <hyperlink ref="B29" r:id="rId11" xr:uid="{00000000-0004-0000-0300-00000A000000}"/>
    <hyperlink ref="B27" r:id="rId12" xr:uid="{00000000-0004-0000-0300-00000B000000}"/>
    <hyperlink ref="B37" r:id="rId13" xr:uid="{00000000-0004-0000-0300-00000C000000}"/>
    <hyperlink ref="B35" r:id="rId14" xr:uid="{00000000-0004-0000-0300-00000D000000}"/>
    <hyperlink ref="B30" r:id="rId15" xr:uid="{00000000-0004-0000-0300-00000E000000}"/>
    <hyperlink ref="B28" r:id="rId16" xr:uid="{00000000-0004-0000-0300-00000F000000}"/>
    <hyperlink ref="B32" r:id="rId17" xr:uid="{00000000-0004-0000-0300-000010000000}"/>
    <hyperlink ref="C44" r:id="rId18" xr:uid="{00000000-0004-0000-0300-000011000000}"/>
    <hyperlink ref="B33" r:id="rId19" location="/?CMP=ILC:MA:GNV:SUB:COM:BP:INT56128531b25b0" xr:uid="{00000000-0004-0000-0300-000012000000}"/>
    <hyperlink ref="B36" r:id="rId20" xr:uid="{00000000-0004-0000-0300-000013000000}"/>
    <hyperlink ref="B39" r:id="rId21" location="signoff" xr:uid="{00000000-0004-0000-0300-000014000000}"/>
    <hyperlink ref="B34" r:id="rId22" xr:uid="{00000000-0004-0000-0300-000015000000}"/>
    <hyperlink ref="B38" r:id="rId23" xr:uid="{00000000-0004-0000-0300-000016000000}"/>
    <hyperlink ref="B18" r:id="rId24" xr:uid="{00000000-0004-0000-0300-000017000000}"/>
    <hyperlink ref="B3" r:id="rId25" xr:uid="{00000000-0004-0000-0300-000018000000}"/>
    <hyperlink ref="B11" r:id="rId26" xr:uid="{00000000-0004-0000-0300-000019000000}"/>
    <hyperlink ref="B9" r:id="rId27" xr:uid="{00000000-0004-0000-0300-00001A000000}"/>
    <hyperlink ref="B4" r:id="rId28" xr:uid="{00000000-0004-0000-0300-00001B000000}"/>
    <hyperlink ref="B6" r:id="rId29" xr:uid="{00000000-0004-0000-0300-00001C000000}"/>
    <hyperlink ref="C18" r:id="rId30" xr:uid="{00000000-0004-0000-0300-00001D000000}"/>
    <hyperlink ref="B7" r:id="rId31" location="/?CMP=ILC:MA:GNV:SUB:COM:BP:INT56128531b25b0" xr:uid="{00000000-0004-0000-0300-00001E000000}"/>
    <hyperlink ref="B10" r:id="rId32" xr:uid="{00000000-0004-0000-0300-00001F000000}"/>
    <hyperlink ref="B14" r:id="rId33" location="HOME-C" xr:uid="{00000000-0004-0000-0300-000020000000}"/>
    <hyperlink ref="B8" r:id="rId34" xr:uid="{00000000-0004-0000-0300-000021000000}"/>
    <hyperlink ref="B13" r:id="rId35" xr:uid="{00000000-0004-0000-0300-000022000000}"/>
    <hyperlink ref="B16" r:id="rId36" location="signon" xr:uid="{00000000-0004-0000-0300-000023000000}"/>
    <hyperlink ref="B12" r:id="rId37" location="/authentication/login" xr:uid="{00000000-0004-0000-0300-000024000000}"/>
  </hyperlinks>
  <pageMargins left="0.7" right="0.7" top="0.75" bottom="0.75" header="0.3" footer="0.3"/>
  <pageSetup orientation="portrait" verticalDpi="300" r:id="rId38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/>
  <dimension ref="A1:J1641"/>
  <sheetViews>
    <sheetView workbookViewId="0">
      <selection activeCell="D305" sqref="D305"/>
    </sheetView>
  </sheetViews>
  <sheetFormatPr defaultRowHeight="14.4" x14ac:dyDescent="0.3"/>
  <cols>
    <col min="1" max="2" width="10.6640625" customWidth="1"/>
    <col min="3" max="3" width="30.6640625" customWidth="1"/>
    <col min="4" max="5" width="10.6640625" customWidth="1"/>
    <col min="6" max="6" width="30.6640625" customWidth="1"/>
  </cols>
  <sheetData>
    <row r="1" spans="1:8" s="108" customFormat="1" ht="13.8" x14ac:dyDescent="0.3">
      <c r="A1" s="101" t="s">
        <v>1</v>
      </c>
      <c r="B1" s="102" t="s">
        <v>0</v>
      </c>
      <c r="C1" s="103" t="s">
        <v>2</v>
      </c>
      <c r="D1" s="105" t="s">
        <v>4</v>
      </c>
      <c r="E1" s="105" t="s">
        <v>3</v>
      </c>
      <c r="F1" s="167" t="s">
        <v>835</v>
      </c>
      <c r="G1" s="107"/>
      <c r="H1" s="106"/>
    </row>
    <row r="2" spans="1:8" s="116" customFormat="1" ht="13.8" x14ac:dyDescent="0.3">
      <c r="A2" s="115"/>
      <c r="B2" s="112">
        <v>43101</v>
      </c>
      <c r="C2" s="116" t="s">
        <v>148</v>
      </c>
      <c r="D2" s="117"/>
      <c r="E2" s="117">
        <v>79.989999999999995</v>
      </c>
      <c r="F2" s="220"/>
      <c r="H2" s="110"/>
    </row>
    <row r="3" spans="1:8" s="116" customFormat="1" ht="13.8" x14ac:dyDescent="0.3">
      <c r="A3" s="115"/>
      <c r="B3" s="112">
        <v>43102</v>
      </c>
      <c r="C3" s="116" t="s">
        <v>40</v>
      </c>
      <c r="D3" s="117"/>
      <c r="E3" s="117">
        <v>220.66</v>
      </c>
      <c r="F3" s="220"/>
      <c r="H3" s="110"/>
    </row>
    <row r="4" spans="1:8" s="116" customFormat="1" ht="13.8" x14ac:dyDescent="0.3">
      <c r="A4" s="115"/>
      <c r="B4" s="112">
        <v>43102</v>
      </c>
      <c r="C4" s="116" t="s">
        <v>72</v>
      </c>
      <c r="D4" s="117"/>
      <c r="E4" s="117">
        <v>17.98</v>
      </c>
      <c r="F4" s="220"/>
      <c r="H4" s="110"/>
    </row>
    <row r="5" spans="1:8" s="116" customFormat="1" ht="13.8" x14ac:dyDescent="0.3">
      <c r="A5" s="115"/>
      <c r="B5" s="112">
        <v>43102</v>
      </c>
      <c r="C5" s="116" t="s">
        <v>21</v>
      </c>
      <c r="D5" s="117"/>
      <c r="E5" s="117">
        <v>115.25</v>
      </c>
      <c r="F5" s="220"/>
      <c r="H5" s="110"/>
    </row>
    <row r="6" spans="1:8" s="116" customFormat="1" ht="13.8" x14ac:dyDescent="0.3">
      <c r="A6" s="115"/>
      <c r="B6" s="112">
        <v>43102</v>
      </c>
      <c r="C6" s="116" t="s">
        <v>50</v>
      </c>
      <c r="D6" s="117"/>
      <c r="E6" s="117">
        <v>21.4</v>
      </c>
      <c r="F6" s="220"/>
      <c r="H6" s="110"/>
    </row>
    <row r="7" spans="1:8" s="116" customFormat="1" ht="13.8" x14ac:dyDescent="0.3">
      <c r="A7" s="115"/>
      <c r="B7" s="112">
        <v>43102</v>
      </c>
      <c r="C7" s="116" t="s">
        <v>505</v>
      </c>
      <c r="D7" s="117"/>
      <c r="E7" s="117">
        <v>9.0299999999999994</v>
      </c>
      <c r="F7" s="220"/>
      <c r="H7" s="110"/>
    </row>
    <row r="8" spans="1:8" s="116" customFormat="1" ht="13.8" x14ac:dyDescent="0.3">
      <c r="A8" s="115"/>
      <c r="B8" s="112">
        <v>43102</v>
      </c>
      <c r="C8" s="116" t="s">
        <v>40</v>
      </c>
      <c r="D8" s="117"/>
      <c r="E8" s="117">
        <v>22.47</v>
      </c>
      <c r="F8" s="220"/>
      <c r="H8" s="110"/>
    </row>
    <row r="9" spans="1:8" s="116" customFormat="1" ht="13.8" x14ac:dyDescent="0.3">
      <c r="A9" s="115"/>
      <c r="B9" s="112">
        <v>43102</v>
      </c>
      <c r="C9" s="116" t="s">
        <v>102</v>
      </c>
      <c r="D9" s="117"/>
      <c r="E9" s="117">
        <v>12.2</v>
      </c>
      <c r="F9" s="220"/>
      <c r="H9" s="110"/>
    </row>
    <row r="10" spans="1:8" s="116" customFormat="1" ht="13.8" x14ac:dyDescent="0.3">
      <c r="A10" s="115"/>
      <c r="B10" s="112">
        <v>43102</v>
      </c>
      <c r="C10" s="116" t="s">
        <v>505</v>
      </c>
      <c r="D10" s="117"/>
      <c r="E10" s="117">
        <v>10.1</v>
      </c>
      <c r="F10" s="220"/>
      <c r="H10" s="110"/>
    </row>
    <row r="11" spans="1:8" s="116" customFormat="1" ht="13.8" x14ac:dyDescent="0.3">
      <c r="A11" s="115"/>
      <c r="B11" s="112">
        <v>43102</v>
      </c>
      <c r="C11" s="116" t="s">
        <v>83</v>
      </c>
      <c r="D11" s="117"/>
      <c r="E11" s="117">
        <v>20</v>
      </c>
      <c r="F11" s="220"/>
      <c r="H11" s="110"/>
    </row>
    <row r="12" spans="1:8" s="116" customFormat="1" ht="13.8" x14ac:dyDescent="0.3">
      <c r="A12" s="115"/>
      <c r="B12" s="112">
        <v>43102</v>
      </c>
      <c r="C12" s="116" t="s">
        <v>72</v>
      </c>
      <c r="D12" s="117"/>
      <c r="E12" s="117">
        <v>28.65</v>
      </c>
      <c r="F12" s="220"/>
      <c r="H12" s="110"/>
    </row>
    <row r="13" spans="1:8" s="116" customFormat="1" ht="13.8" x14ac:dyDescent="0.3">
      <c r="A13" s="115"/>
      <c r="B13" s="112">
        <v>43102</v>
      </c>
      <c r="C13" s="116" t="s">
        <v>7</v>
      </c>
      <c r="D13" s="117"/>
      <c r="E13" s="117">
        <v>14.12</v>
      </c>
      <c r="F13" s="220"/>
      <c r="H13" s="110"/>
    </row>
    <row r="14" spans="1:8" s="116" customFormat="1" ht="13.8" x14ac:dyDescent="0.3">
      <c r="A14" s="115"/>
      <c r="B14" s="112">
        <v>43105</v>
      </c>
      <c r="C14" s="116" t="s">
        <v>505</v>
      </c>
      <c r="D14" s="117"/>
      <c r="E14" s="117">
        <v>22.53</v>
      </c>
      <c r="F14" s="220"/>
      <c r="H14" s="110"/>
    </row>
    <row r="15" spans="1:8" s="116" customFormat="1" ht="13.8" x14ac:dyDescent="0.3">
      <c r="A15" s="115"/>
      <c r="B15" s="112">
        <v>43105</v>
      </c>
      <c r="C15" s="116" t="s">
        <v>56</v>
      </c>
      <c r="D15" s="117"/>
      <c r="E15" s="117">
        <v>26.87</v>
      </c>
      <c r="F15" s="220"/>
      <c r="H15" s="110"/>
    </row>
    <row r="16" spans="1:8" s="116" customFormat="1" ht="13.8" x14ac:dyDescent="0.3">
      <c r="A16" s="115"/>
      <c r="B16" s="112">
        <v>43105</v>
      </c>
      <c r="C16" s="116" t="s">
        <v>50</v>
      </c>
      <c r="D16" s="117"/>
      <c r="E16" s="117">
        <v>15.99</v>
      </c>
      <c r="F16" s="220"/>
      <c r="H16" s="110"/>
    </row>
    <row r="17" spans="1:8" s="116" customFormat="1" ht="13.8" x14ac:dyDescent="0.3">
      <c r="A17" s="115"/>
      <c r="B17" s="112">
        <v>43105</v>
      </c>
      <c r="C17" s="116" t="s">
        <v>150</v>
      </c>
      <c r="D17" s="117"/>
      <c r="E17" s="117">
        <v>6.38</v>
      </c>
      <c r="F17" s="220"/>
      <c r="H17" s="110"/>
    </row>
    <row r="18" spans="1:8" s="116" customFormat="1" ht="13.8" x14ac:dyDescent="0.3">
      <c r="A18" s="115"/>
      <c r="B18" s="112">
        <v>43106</v>
      </c>
      <c r="C18" s="116" t="s">
        <v>357</v>
      </c>
      <c r="D18" s="117"/>
      <c r="E18" s="117">
        <v>4.78</v>
      </c>
      <c r="F18" s="220"/>
      <c r="H18" s="110"/>
    </row>
    <row r="19" spans="1:8" s="116" customFormat="1" ht="13.8" x14ac:dyDescent="0.3">
      <c r="A19" s="115"/>
      <c r="B19" s="112">
        <v>43106</v>
      </c>
      <c r="C19" s="116" t="s">
        <v>505</v>
      </c>
      <c r="D19" s="117"/>
      <c r="E19" s="117">
        <v>15.45</v>
      </c>
      <c r="F19" s="220"/>
      <c r="H19" s="110"/>
    </row>
    <row r="20" spans="1:8" s="116" customFormat="1" ht="13.8" x14ac:dyDescent="0.3">
      <c r="A20" s="115"/>
      <c r="B20" s="112">
        <v>43106</v>
      </c>
      <c r="C20" s="116" t="s">
        <v>7</v>
      </c>
      <c r="D20" s="117"/>
      <c r="E20" s="117">
        <v>14.12</v>
      </c>
      <c r="F20" s="220"/>
      <c r="H20" s="110"/>
    </row>
    <row r="21" spans="1:8" s="116" customFormat="1" ht="13.8" x14ac:dyDescent="0.3">
      <c r="A21" s="115"/>
      <c r="B21" s="112">
        <v>43106</v>
      </c>
      <c r="C21" s="116" t="s">
        <v>50</v>
      </c>
      <c r="D21" s="117"/>
      <c r="E21" s="117">
        <v>38.020000000000003</v>
      </c>
      <c r="F21" s="220"/>
      <c r="H21" s="110"/>
    </row>
    <row r="22" spans="1:8" s="116" customFormat="1" ht="13.8" x14ac:dyDescent="0.3">
      <c r="A22" s="115"/>
      <c r="B22" s="112">
        <v>43105</v>
      </c>
      <c r="C22" s="116" t="s">
        <v>8</v>
      </c>
      <c r="D22" s="117"/>
      <c r="E22" s="117">
        <v>6.85</v>
      </c>
      <c r="F22" s="220"/>
      <c r="H22" s="110"/>
    </row>
    <row r="23" spans="1:8" s="116" customFormat="1" ht="13.8" x14ac:dyDescent="0.3">
      <c r="A23" s="115"/>
      <c r="B23" s="112">
        <v>43108</v>
      </c>
      <c r="C23" s="116" t="s">
        <v>50</v>
      </c>
      <c r="D23" s="117"/>
      <c r="E23" s="117">
        <v>8.4600000000000009</v>
      </c>
      <c r="F23" s="220"/>
      <c r="H23" s="110"/>
    </row>
    <row r="24" spans="1:8" s="116" customFormat="1" ht="13.8" x14ac:dyDescent="0.3">
      <c r="A24" s="115"/>
      <c r="B24" s="112">
        <v>43108</v>
      </c>
      <c r="C24" s="116" t="s">
        <v>50</v>
      </c>
      <c r="D24" s="117"/>
      <c r="E24" s="117">
        <v>11.79</v>
      </c>
      <c r="F24" s="220"/>
      <c r="H24" s="110"/>
    </row>
    <row r="25" spans="1:8" s="116" customFormat="1" ht="13.8" x14ac:dyDescent="0.3">
      <c r="A25" s="115"/>
      <c r="B25" s="112">
        <v>43108</v>
      </c>
      <c r="C25" s="116" t="s">
        <v>21</v>
      </c>
      <c r="D25" s="117"/>
      <c r="E25" s="117">
        <v>24.35</v>
      </c>
      <c r="F25" s="220"/>
      <c r="H25" s="110"/>
    </row>
    <row r="26" spans="1:8" s="116" customFormat="1" ht="13.8" x14ac:dyDescent="0.3">
      <c r="A26" s="115"/>
      <c r="B26" s="112">
        <v>43108</v>
      </c>
      <c r="C26" s="116" t="s">
        <v>40</v>
      </c>
      <c r="D26" s="117"/>
      <c r="E26" s="117">
        <v>24.46</v>
      </c>
      <c r="F26" s="220"/>
      <c r="H26" s="110"/>
    </row>
    <row r="27" spans="1:8" s="116" customFormat="1" ht="13.8" x14ac:dyDescent="0.3">
      <c r="A27" s="115"/>
      <c r="B27" s="112">
        <v>43108</v>
      </c>
      <c r="C27" s="116" t="s">
        <v>505</v>
      </c>
      <c r="D27" s="117"/>
      <c r="E27" s="117">
        <v>2.71</v>
      </c>
      <c r="F27" s="220"/>
      <c r="H27" s="110"/>
    </row>
    <row r="28" spans="1:8" s="116" customFormat="1" ht="13.8" x14ac:dyDescent="0.3">
      <c r="A28" s="115"/>
      <c r="B28" s="112">
        <v>43108</v>
      </c>
      <c r="C28" s="116" t="s">
        <v>505</v>
      </c>
      <c r="D28" s="117"/>
      <c r="E28" s="117">
        <v>12.95</v>
      </c>
      <c r="F28" s="220"/>
      <c r="H28" s="110"/>
    </row>
    <row r="29" spans="1:8" s="116" customFormat="1" ht="13.8" x14ac:dyDescent="0.3">
      <c r="A29" s="115"/>
      <c r="B29" s="112">
        <v>43109</v>
      </c>
      <c r="C29" s="116" t="s">
        <v>81</v>
      </c>
      <c r="D29" s="117"/>
      <c r="E29" s="117">
        <v>21.62</v>
      </c>
      <c r="F29" s="220"/>
      <c r="H29" s="110"/>
    </row>
    <row r="30" spans="1:8" s="116" customFormat="1" ht="13.8" x14ac:dyDescent="0.3">
      <c r="A30" s="115"/>
      <c r="B30" s="112">
        <v>43110</v>
      </c>
      <c r="C30" s="117" t="s">
        <v>679</v>
      </c>
      <c r="D30" s="117">
        <v>731.12</v>
      </c>
      <c r="E30" s="117"/>
      <c r="F30" s="220"/>
      <c r="H30" s="110"/>
    </row>
    <row r="31" spans="1:8" s="116" customFormat="1" ht="13.8" x14ac:dyDescent="0.3">
      <c r="A31" s="115"/>
      <c r="B31" s="112">
        <v>43111</v>
      </c>
      <c r="C31" s="116" t="s">
        <v>31</v>
      </c>
      <c r="D31" s="117">
        <v>2141.96</v>
      </c>
      <c r="E31" s="117"/>
      <c r="F31" s="220"/>
      <c r="H31" s="110"/>
    </row>
    <row r="32" spans="1:8" s="116" customFormat="1" ht="13.8" x14ac:dyDescent="0.3">
      <c r="A32" s="115"/>
      <c r="B32" s="112">
        <v>43110</v>
      </c>
      <c r="C32" s="116" t="s">
        <v>8</v>
      </c>
      <c r="D32" s="117"/>
      <c r="E32" s="117">
        <v>6.92</v>
      </c>
      <c r="F32" s="220"/>
      <c r="H32" s="110"/>
    </row>
    <row r="33" spans="1:8" s="116" customFormat="1" ht="13.8" x14ac:dyDescent="0.3">
      <c r="A33" s="115"/>
      <c r="B33" s="112">
        <v>43127</v>
      </c>
      <c r="C33" s="116" t="s">
        <v>619</v>
      </c>
      <c r="D33" s="117"/>
      <c r="E33" s="117">
        <v>89.85</v>
      </c>
      <c r="F33" s="220"/>
      <c r="H33" s="110"/>
    </row>
    <row r="34" spans="1:8" s="116" customFormat="1" ht="13.8" x14ac:dyDescent="0.3">
      <c r="A34" s="115"/>
      <c r="B34" s="112">
        <v>43111</v>
      </c>
      <c r="C34" s="116" t="s">
        <v>234</v>
      </c>
      <c r="D34" s="117"/>
      <c r="E34" s="117">
        <v>239.65</v>
      </c>
      <c r="F34" s="220">
        <v>13769143</v>
      </c>
      <c r="H34" s="110"/>
    </row>
    <row r="35" spans="1:8" s="116" customFormat="1" ht="13.8" x14ac:dyDescent="0.3">
      <c r="A35" s="115"/>
      <c r="B35" s="112">
        <v>43113</v>
      </c>
      <c r="C35" s="116" t="s">
        <v>42</v>
      </c>
      <c r="D35" s="117"/>
      <c r="E35" s="117">
        <v>240.98</v>
      </c>
      <c r="F35" s="220"/>
      <c r="H35" s="110"/>
    </row>
    <row r="36" spans="1:8" s="116" customFormat="1" ht="13.8" x14ac:dyDescent="0.3">
      <c r="A36" s="115"/>
      <c r="B36" s="112">
        <v>43111</v>
      </c>
      <c r="C36" s="116" t="s">
        <v>321</v>
      </c>
      <c r="D36" s="117"/>
      <c r="E36" s="117">
        <v>229.65</v>
      </c>
      <c r="F36" s="220">
        <v>2160145692</v>
      </c>
      <c r="H36" s="110"/>
    </row>
    <row r="37" spans="1:8" s="116" customFormat="1" ht="13.8" x14ac:dyDescent="0.3">
      <c r="A37" s="115"/>
      <c r="B37" s="112">
        <v>43115</v>
      </c>
      <c r="C37" s="116" t="s">
        <v>704</v>
      </c>
      <c r="D37" s="117"/>
      <c r="E37" s="117">
        <v>200.69</v>
      </c>
      <c r="F37" s="220"/>
      <c r="H37" s="110"/>
    </row>
    <row r="38" spans="1:8" s="116" customFormat="1" ht="13.8" x14ac:dyDescent="0.3">
      <c r="A38" s="115"/>
      <c r="B38" s="112">
        <v>43111</v>
      </c>
      <c r="C38" s="116" t="s">
        <v>485</v>
      </c>
      <c r="D38" s="117"/>
      <c r="E38" s="117">
        <v>115.62</v>
      </c>
      <c r="F38" s="222" t="s">
        <v>705</v>
      </c>
      <c r="H38" s="110"/>
    </row>
    <row r="39" spans="1:8" s="116" customFormat="1" ht="13.8" x14ac:dyDescent="0.3">
      <c r="A39" s="115"/>
      <c r="B39" s="112">
        <v>43111</v>
      </c>
      <c r="C39" s="116" t="s">
        <v>46</v>
      </c>
      <c r="D39" s="117"/>
      <c r="E39" s="117">
        <v>50</v>
      </c>
      <c r="F39" s="222" t="s">
        <v>706</v>
      </c>
      <c r="H39" s="110"/>
    </row>
    <row r="40" spans="1:8" s="116" customFormat="1" ht="13.8" x14ac:dyDescent="0.3">
      <c r="A40" s="115"/>
      <c r="B40" s="112">
        <v>43111</v>
      </c>
      <c r="C40" s="117" t="s">
        <v>60</v>
      </c>
      <c r="D40" s="117"/>
      <c r="E40" s="117">
        <v>200</v>
      </c>
      <c r="F40" s="220"/>
      <c r="H40" s="110"/>
    </row>
    <row r="41" spans="1:8" s="116" customFormat="1" ht="13.8" x14ac:dyDescent="0.3">
      <c r="A41" s="115"/>
      <c r="B41" s="112">
        <v>43111</v>
      </c>
      <c r="C41" s="116" t="s">
        <v>4</v>
      </c>
      <c r="D41" s="117">
        <v>480.6</v>
      </c>
      <c r="E41" s="117"/>
      <c r="F41" s="220"/>
      <c r="H41" s="110"/>
    </row>
    <row r="42" spans="1:8" s="116" customFormat="1" ht="13.8" x14ac:dyDescent="0.3">
      <c r="A42" s="115"/>
      <c r="B42" s="112">
        <v>43114</v>
      </c>
      <c r="C42" s="116" t="s">
        <v>40</v>
      </c>
      <c r="D42" s="117"/>
      <c r="E42" s="117">
        <v>392.53</v>
      </c>
      <c r="F42" s="220"/>
      <c r="H42" s="110"/>
    </row>
    <row r="43" spans="1:8" s="116" customFormat="1" ht="13.8" x14ac:dyDescent="0.3">
      <c r="A43" s="115"/>
      <c r="B43" s="112">
        <v>43111</v>
      </c>
      <c r="C43" s="116" t="s">
        <v>40</v>
      </c>
      <c r="D43" s="117"/>
      <c r="E43" s="117">
        <v>22.44</v>
      </c>
      <c r="F43" s="220"/>
      <c r="H43" s="110"/>
    </row>
    <row r="44" spans="1:8" s="116" customFormat="1" ht="13.8" x14ac:dyDescent="0.3">
      <c r="A44" s="115"/>
      <c r="B44" s="112">
        <v>43111</v>
      </c>
      <c r="C44" s="116" t="s">
        <v>8</v>
      </c>
      <c r="D44" s="117"/>
      <c r="E44" s="117">
        <v>7.82</v>
      </c>
      <c r="F44" s="220"/>
      <c r="H44" s="110"/>
    </row>
    <row r="45" spans="1:8" s="116" customFormat="1" ht="13.8" x14ac:dyDescent="0.3">
      <c r="A45" s="115"/>
      <c r="B45" s="112">
        <v>43112</v>
      </c>
      <c r="C45" s="116" t="s">
        <v>8</v>
      </c>
      <c r="D45" s="117"/>
      <c r="E45" s="117">
        <v>4</v>
      </c>
      <c r="F45" s="220"/>
      <c r="H45" s="110"/>
    </row>
    <row r="46" spans="1:8" s="116" customFormat="1" ht="13.8" x14ac:dyDescent="0.3">
      <c r="A46" s="115"/>
      <c r="B46" s="112">
        <v>43112</v>
      </c>
      <c r="C46" s="116" t="s">
        <v>357</v>
      </c>
      <c r="D46" s="117"/>
      <c r="E46" s="117">
        <v>25.97</v>
      </c>
      <c r="F46" s="220"/>
      <c r="H46" s="110"/>
    </row>
    <row r="47" spans="1:8" s="116" customFormat="1" ht="13.8" x14ac:dyDescent="0.3">
      <c r="A47" s="115"/>
      <c r="B47" s="112">
        <v>43111</v>
      </c>
      <c r="C47" s="116" t="s">
        <v>505</v>
      </c>
      <c r="D47" s="117"/>
      <c r="E47" s="117">
        <v>5.22</v>
      </c>
      <c r="F47" s="220"/>
      <c r="H47" s="110"/>
    </row>
    <row r="48" spans="1:8" s="116" customFormat="1" ht="13.8" x14ac:dyDescent="0.3">
      <c r="A48" s="115"/>
      <c r="B48" s="112">
        <v>43112</v>
      </c>
      <c r="C48" s="116" t="s">
        <v>7</v>
      </c>
      <c r="D48" s="117"/>
      <c r="E48" s="117">
        <v>16.239999999999998</v>
      </c>
      <c r="F48" s="220"/>
      <c r="H48" s="110"/>
    </row>
    <row r="49" spans="1:8" s="116" customFormat="1" ht="13.8" x14ac:dyDescent="0.3">
      <c r="A49" s="115"/>
      <c r="B49" s="112">
        <v>43112</v>
      </c>
      <c r="C49" s="116" t="s">
        <v>505</v>
      </c>
      <c r="D49" s="117"/>
      <c r="E49" s="117">
        <v>5.77</v>
      </c>
      <c r="F49" s="220"/>
      <c r="H49" s="110"/>
    </row>
    <row r="50" spans="1:8" s="116" customFormat="1" ht="13.8" x14ac:dyDescent="0.3">
      <c r="A50" s="115"/>
      <c r="B50" s="112">
        <v>43112</v>
      </c>
      <c r="C50" s="116" t="s">
        <v>150</v>
      </c>
      <c r="D50" s="117"/>
      <c r="E50" s="117">
        <v>6</v>
      </c>
      <c r="F50" s="220"/>
      <c r="H50" s="110"/>
    </row>
    <row r="51" spans="1:8" s="116" customFormat="1" ht="13.8" x14ac:dyDescent="0.3">
      <c r="A51" s="115"/>
      <c r="B51" s="112">
        <v>43113</v>
      </c>
      <c r="C51" s="116" t="s">
        <v>8</v>
      </c>
      <c r="D51" s="117"/>
      <c r="E51" s="117">
        <v>12.79</v>
      </c>
      <c r="F51" s="220"/>
      <c r="H51" s="110"/>
    </row>
    <row r="52" spans="1:8" s="116" customFormat="1" ht="13.8" x14ac:dyDescent="0.3">
      <c r="A52" s="115"/>
      <c r="B52" s="112">
        <v>43113</v>
      </c>
      <c r="C52" s="116" t="s">
        <v>40</v>
      </c>
      <c r="D52" s="117"/>
      <c r="E52" s="117">
        <v>5.98</v>
      </c>
      <c r="F52" s="220"/>
      <c r="H52" s="110"/>
    </row>
    <row r="53" spans="1:8" s="116" customFormat="1" ht="13.8" x14ac:dyDescent="0.3">
      <c r="A53" s="115"/>
      <c r="B53" s="112">
        <v>43113</v>
      </c>
      <c r="C53" s="116" t="s">
        <v>40</v>
      </c>
      <c r="D53" s="117"/>
      <c r="E53" s="117">
        <v>2.4900000000000002</v>
      </c>
      <c r="F53" s="220"/>
      <c r="H53" s="110"/>
    </row>
    <row r="54" spans="1:8" s="116" customFormat="1" ht="13.8" x14ac:dyDescent="0.3">
      <c r="A54" s="115"/>
      <c r="B54" s="112">
        <v>43113</v>
      </c>
      <c r="C54" s="116" t="s">
        <v>56</v>
      </c>
      <c r="D54" s="117"/>
      <c r="E54" s="117">
        <v>0.99</v>
      </c>
      <c r="F54" s="220"/>
      <c r="H54" s="110"/>
    </row>
    <row r="55" spans="1:8" s="116" customFormat="1" ht="13.8" x14ac:dyDescent="0.3">
      <c r="A55" s="115"/>
      <c r="B55" s="112">
        <v>43113</v>
      </c>
      <c r="C55" s="116" t="s">
        <v>7</v>
      </c>
      <c r="D55" s="117"/>
      <c r="E55" s="117">
        <v>24.42</v>
      </c>
      <c r="F55" s="220"/>
      <c r="H55" s="110"/>
    </row>
    <row r="56" spans="1:8" s="116" customFormat="1" ht="13.8" x14ac:dyDescent="0.3">
      <c r="A56" s="115"/>
      <c r="B56" s="112">
        <v>43114</v>
      </c>
      <c r="C56" s="116" t="s">
        <v>8</v>
      </c>
      <c r="D56" s="117"/>
      <c r="E56" s="117">
        <v>3.53</v>
      </c>
      <c r="F56" s="220"/>
      <c r="H56" s="110"/>
    </row>
    <row r="57" spans="1:8" s="116" customFormat="1" ht="13.8" x14ac:dyDescent="0.3">
      <c r="A57" s="115"/>
      <c r="B57" s="112">
        <v>43113</v>
      </c>
      <c r="C57" s="116" t="s">
        <v>102</v>
      </c>
      <c r="D57" s="117"/>
      <c r="E57" s="117">
        <v>6.75</v>
      </c>
      <c r="F57" s="220"/>
      <c r="H57" s="110"/>
    </row>
    <row r="58" spans="1:8" s="116" customFormat="1" ht="13.8" x14ac:dyDescent="0.3">
      <c r="A58" s="115"/>
      <c r="B58" s="112">
        <v>43112</v>
      </c>
      <c r="C58" s="116" t="s">
        <v>707</v>
      </c>
      <c r="D58" s="117"/>
      <c r="E58" s="117">
        <v>206.4</v>
      </c>
      <c r="F58" s="220"/>
      <c r="H58" s="110"/>
    </row>
    <row r="59" spans="1:8" s="116" customFormat="1" ht="13.8" x14ac:dyDescent="0.3">
      <c r="A59" s="115"/>
      <c r="B59" s="112">
        <v>43116</v>
      </c>
      <c r="C59" s="116" t="s">
        <v>505</v>
      </c>
      <c r="D59" s="117"/>
      <c r="E59" s="117">
        <v>8.06</v>
      </c>
      <c r="F59" s="220"/>
      <c r="H59" s="110"/>
    </row>
    <row r="60" spans="1:8" s="116" customFormat="1" ht="13.8" x14ac:dyDescent="0.3">
      <c r="A60" s="115">
        <v>1324</v>
      </c>
      <c r="B60" s="112">
        <v>43108</v>
      </c>
      <c r="C60" s="116" t="s">
        <v>464</v>
      </c>
      <c r="D60" s="117"/>
      <c r="E60" s="117">
        <v>2.25</v>
      </c>
      <c r="F60" s="220"/>
      <c r="H60" s="110"/>
    </row>
    <row r="61" spans="1:8" s="116" customFormat="1" ht="13.8" x14ac:dyDescent="0.3">
      <c r="A61" s="115">
        <v>1323</v>
      </c>
      <c r="B61" s="112">
        <v>43108</v>
      </c>
      <c r="C61" s="116" t="s">
        <v>464</v>
      </c>
      <c r="D61" s="117"/>
      <c r="E61" s="117">
        <v>4.5</v>
      </c>
      <c r="F61" s="220"/>
      <c r="H61" s="110"/>
    </row>
    <row r="62" spans="1:8" s="116" customFormat="1" ht="13.8" x14ac:dyDescent="0.3">
      <c r="A62" s="115">
        <v>1322</v>
      </c>
      <c r="B62" s="112">
        <v>43108</v>
      </c>
      <c r="C62" s="116" t="s">
        <v>464</v>
      </c>
      <c r="D62" s="117"/>
      <c r="E62" s="117">
        <v>4.5</v>
      </c>
      <c r="F62" s="220"/>
      <c r="H62" s="110"/>
    </row>
    <row r="63" spans="1:8" s="116" customFormat="1" ht="13.8" x14ac:dyDescent="0.3">
      <c r="A63" s="115"/>
      <c r="B63" s="112">
        <v>43116</v>
      </c>
      <c r="C63" s="116" t="s">
        <v>52</v>
      </c>
      <c r="D63" s="117"/>
      <c r="E63" s="117">
        <v>39.700000000000003</v>
      </c>
      <c r="F63" s="220"/>
      <c r="H63" s="110"/>
    </row>
    <row r="64" spans="1:8" s="116" customFormat="1" ht="13.8" x14ac:dyDescent="0.3">
      <c r="A64" s="115"/>
      <c r="B64" s="112">
        <v>43116</v>
      </c>
      <c r="C64" s="116" t="s">
        <v>40</v>
      </c>
      <c r="D64" s="117"/>
      <c r="E64" s="117">
        <v>55.56</v>
      </c>
      <c r="F64" s="220"/>
      <c r="H64" s="110"/>
    </row>
    <row r="65" spans="1:8" s="116" customFormat="1" ht="13.8" x14ac:dyDescent="0.3">
      <c r="A65" s="115"/>
      <c r="B65" s="112">
        <v>43117</v>
      </c>
      <c r="C65" s="116" t="s">
        <v>146</v>
      </c>
      <c r="D65" s="117">
        <v>808.3</v>
      </c>
      <c r="E65" s="117"/>
      <c r="F65" s="220"/>
      <c r="H65" s="110"/>
    </row>
    <row r="66" spans="1:8" s="116" customFormat="1" ht="13.8" x14ac:dyDescent="0.3">
      <c r="A66" s="115"/>
      <c r="B66" s="112">
        <v>43111</v>
      </c>
      <c r="C66" s="116" t="s">
        <v>56</v>
      </c>
      <c r="D66" s="117"/>
      <c r="E66" s="117">
        <v>19.97</v>
      </c>
      <c r="F66" s="220"/>
      <c r="H66" s="110"/>
    </row>
    <row r="67" spans="1:8" s="116" customFormat="1" ht="13.8" x14ac:dyDescent="0.3">
      <c r="A67" s="115"/>
      <c r="B67" s="112">
        <v>43116</v>
      </c>
      <c r="C67" s="116" t="s">
        <v>85</v>
      </c>
      <c r="D67" s="117"/>
      <c r="E67" s="117">
        <v>514.04</v>
      </c>
      <c r="F67" s="220">
        <v>3951726636</v>
      </c>
      <c r="H67" s="110"/>
    </row>
    <row r="68" spans="1:8" s="116" customFormat="1" ht="13.8" x14ac:dyDescent="0.3">
      <c r="A68" s="115"/>
      <c r="B68" s="112">
        <v>43117</v>
      </c>
      <c r="C68" s="116" t="s">
        <v>7</v>
      </c>
      <c r="D68" s="117"/>
      <c r="E68" s="117">
        <v>8.94</v>
      </c>
      <c r="F68" s="220"/>
      <c r="H68" s="110"/>
    </row>
    <row r="69" spans="1:8" s="116" customFormat="1" ht="13.8" x14ac:dyDescent="0.3">
      <c r="A69" s="115"/>
      <c r="B69" s="112">
        <v>43118</v>
      </c>
      <c r="C69" s="116" t="s">
        <v>505</v>
      </c>
      <c r="D69" s="117"/>
      <c r="E69" s="117">
        <v>15.57</v>
      </c>
      <c r="F69" s="220"/>
      <c r="H69" s="110"/>
    </row>
    <row r="70" spans="1:8" s="116" customFormat="1" ht="13.8" x14ac:dyDescent="0.3">
      <c r="A70" s="115"/>
      <c r="B70" s="112">
        <v>43118</v>
      </c>
      <c r="C70" s="116" t="s">
        <v>505</v>
      </c>
      <c r="D70" s="117"/>
      <c r="E70" s="117">
        <v>3.27</v>
      </c>
      <c r="F70" s="220"/>
      <c r="H70" s="110"/>
    </row>
    <row r="71" spans="1:8" s="116" customFormat="1" ht="13.8" x14ac:dyDescent="0.3">
      <c r="A71" s="115"/>
      <c r="B71" s="112">
        <v>43120</v>
      </c>
      <c r="C71" s="116" t="s">
        <v>25</v>
      </c>
      <c r="D71" s="117"/>
      <c r="E71" s="117">
        <v>24.63</v>
      </c>
      <c r="F71" s="220"/>
      <c r="H71" s="110"/>
    </row>
    <row r="72" spans="1:8" s="116" customFormat="1" ht="13.8" x14ac:dyDescent="0.3">
      <c r="A72" s="115"/>
      <c r="B72" s="112">
        <v>43121</v>
      </c>
      <c r="C72" s="116" t="s">
        <v>505</v>
      </c>
      <c r="D72" s="117"/>
      <c r="E72" s="117">
        <v>4.3600000000000003</v>
      </c>
      <c r="F72" s="220"/>
      <c r="H72" s="110"/>
    </row>
    <row r="73" spans="1:8" s="116" customFormat="1" ht="13.8" x14ac:dyDescent="0.3">
      <c r="A73" s="115"/>
      <c r="B73" s="112">
        <v>43121</v>
      </c>
      <c r="C73" s="116" t="s">
        <v>56</v>
      </c>
      <c r="D73" s="117"/>
      <c r="E73" s="117">
        <v>23.99</v>
      </c>
      <c r="F73" s="220"/>
      <c r="H73" s="110"/>
    </row>
    <row r="74" spans="1:8" s="116" customFormat="1" ht="13.8" x14ac:dyDescent="0.3">
      <c r="A74" s="115"/>
      <c r="B74" s="112">
        <v>43122</v>
      </c>
      <c r="C74" s="116" t="s">
        <v>150</v>
      </c>
      <c r="D74" s="117"/>
      <c r="E74" s="117">
        <v>10.63</v>
      </c>
      <c r="F74" s="220"/>
      <c r="H74" s="110"/>
    </row>
    <row r="75" spans="1:8" s="116" customFormat="1" ht="13.8" x14ac:dyDescent="0.3">
      <c r="A75" s="115"/>
      <c r="B75" s="112">
        <v>43122</v>
      </c>
      <c r="C75" s="116" t="s">
        <v>505</v>
      </c>
      <c r="D75" s="117"/>
      <c r="E75" s="117">
        <v>3.27</v>
      </c>
      <c r="F75" s="220"/>
      <c r="H75" s="110"/>
    </row>
    <row r="76" spans="1:8" s="116" customFormat="1" ht="13.8" x14ac:dyDescent="0.3">
      <c r="A76" s="115"/>
      <c r="B76" s="112">
        <v>43122</v>
      </c>
      <c r="C76" s="116" t="s">
        <v>707</v>
      </c>
      <c r="D76" s="117"/>
      <c r="E76" s="117">
        <v>82</v>
      </c>
      <c r="F76" s="220"/>
      <c r="H76" s="110"/>
    </row>
    <row r="77" spans="1:8" s="116" customFormat="1" ht="13.8" x14ac:dyDescent="0.3">
      <c r="A77" s="115"/>
      <c r="B77" s="112">
        <v>43122</v>
      </c>
      <c r="C77" s="116" t="s">
        <v>708</v>
      </c>
      <c r="D77" s="117"/>
      <c r="E77" s="117">
        <v>10.9</v>
      </c>
      <c r="F77" s="220"/>
      <c r="H77" s="110"/>
    </row>
    <row r="78" spans="1:8" s="116" customFormat="1" ht="13.8" x14ac:dyDescent="0.3">
      <c r="A78" s="115"/>
      <c r="B78" s="112">
        <v>43122</v>
      </c>
      <c r="C78" s="116" t="s">
        <v>8</v>
      </c>
      <c r="D78" s="117"/>
      <c r="E78" s="117">
        <v>9.52</v>
      </c>
      <c r="F78" s="220"/>
      <c r="H78" s="110"/>
    </row>
    <row r="79" spans="1:8" s="116" customFormat="1" ht="13.8" x14ac:dyDescent="0.3">
      <c r="A79" s="115"/>
      <c r="B79" s="112">
        <v>43119</v>
      </c>
      <c r="C79" s="116" t="s">
        <v>21</v>
      </c>
      <c r="D79" s="117"/>
      <c r="E79" s="117">
        <v>12.25</v>
      </c>
      <c r="F79" s="220"/>
      <c r="H79" s="110"/>
    </row>
    <row r="80" spans="1:8" s="116" customFormat="1" ht="13.8" x14ac:dyDescent="0.3">
      <c r="A80" s="115"/>
      <c r="B80" s="112">
        <v>43119</v>
      </c>
      <c r="C80" s="116" t="s">
        <v>171</v>
      </c>
      <c r="D80" s="117"/>
      <c r="E80" s="117">
        <v>33.049999999999997</v>
      </c>
      <c r="F80" s="220"/>
      <c r="H80" s="110"/>
    </row>
    <row r="81" spans="1:8" s="116" customFormat="1" ht="13.8" x14ac:dyDescent="0.3">
      <c r="A81" s="115"/>
      <c r="B81" s="112">
        <v>43116</v>
      </c>
      <c r="C81" s="116" t="s">
        <v>7</v>
      </c>
      <c r="D81" s="117"/>
      <c r="E81" s="117">
        <v>14.12</v>
      </c>
      <c r="F81" s="220"/>
      <c r="H81" s="110"/>
    </row>
    <row r="82" spans="1:8" s="116" customFormat="1" ht="13.8" x14ac:dyDescent="0.3">
      <c r="A82" s="115"/>
      <c r="B82" s="112">
        <v>43116</v>
      </c>
      <c r="C82" s="116" t="s">
        <v>505</v>
      </c>
      <c r="D82" s="117"/>
      <c r="E82" s="117">
        <v>13.48</v>
      </c>
      <c r="F82" s="220"/>
      <c r="H82" s="110"/>
    </row>
    <row r="83" spans="1:8" s="116" customFormat="1" ht="13.8" x14ac:dyDescent="0.3">
      <c r="A83" s="115"/>
      <c r="B83" s="112">
        <v>43119</v>
      </c>
      <c r="C83" s="116" t="s">
        <v>21</v>
      </c>
      <c r="D83" s="117"/>
      <c r="E83" s="117">
        <v>24.5</v>
      </c>
      <c r="F83" s="220"/>
      <c r="H83" s="110"/>
    </row>
    <row r="84" spans="1:8" s="116" customFormat="1" ht="13.8" x14ac:dyDescent="0.3">
      <c r="A84" s="115">
        <v>1344</v>
      </c>
      <c r="B84" s="112">
        <v>43117</v>
      </c>
      <c r="C84" s="116" t="s">
        <v>709</v>
      </c>
      <c r="D84" s="117"/>
      <c r="E84" s="117">
        <v>18</v>
      </c>
      <c r="F84" s="220"/>
      <c r="H84" s="110"/>
    </row>
    <row r="85" spans="1:8" s="116" customFormat="1" ht="13.8" x14ac:dyDescent="0.3">
      <c r="A85" s="115"/>
      <c r="B85" s="112">
        <v>43125</v>
      </c>
      <c r="C85" s="116" t="s">
        <v>31</v>
      </c>
      <c r="D85" s="117">
        <v>2206.63</v>
      </c>
      <c r="E85" s="117"/>
      <c r="F85" s="220"/>
      <c r="H85" s="110"/>
    </row>
    <row r="86" spans="1:8" s="116" customFormat="1" ht="13.8" x14ac:dyDescent="0.3">
      <c r="A86" s="115"/>
      <c r="B86" s="112">
        <v>43126</v>
      </c>
      <c r="C86" s="116" t="s">
        <v>150</v>
      </c>
      <c r="D86" s="117"/>
      <c r="E86" s="117">
        <v>8.99</v>
      </c>
      <c r="F86" s="220"/>
      <c r="H86" s="110"/>
    </row>
    <row r="87" spans="1:8" s="116" customFormat="1" ht="13.8" x14ac:dyDescent="0.3">
      <c r="A87" s="115"/>
      <c r="B87" s="112">
        <v>43126</v>
      </c>
      <c r="C87" s="116" t="s">
        <v>505</v>
      </c>
      <c r="D87" s="117"/>
      <c r="E87" s="117">
        <v>11.63</v>
      </c>
      <c r="F87" s="220"/>
      <c r="H87" s="110"/>
    </row>
    <row r="88" spans="1:8" s="116" customFormat="1" ht="13.8" x14ac:dyDescent="0.3">
      <c r="A88" s="115"/>
      <c r="B88" s="112">
        <v>43125</v>
      </c>
      <c r="C88" s="116" t="s">
        <v>52</v>
      </c>
      <c r="D88" s="117"/>
      <c r="E88" s="117">
        <v>21.22</v>
      </c>
      <c r="F88" s="220"/>
      <c r="H88" s="110"/>
    </row>
    <row r="89" spans="1:8" s="116" customFormat="1" ht="13.8" x14ac:dyDescent="0.3">
      <c r="A89" s="115"/>
      <c r="B89" s="112">
        <v>43125</v>
      </c>
      <c r="C89" s="116" t="s">
        <v>40</v>
      </c>
      <c r="D89" s="117"/>
      <c r="E89" s="117">
        <v>64.58</v>
      </c>
      <c r="F89" s="220"/>
      <c r="H89" s="110"/>
    </row>
    <row r="90" spans="1:8" s="116" customFormat="1" ht="13.8" x14ac:dyDescent="0.3">
      <c r="A90" s="115"/>
      <c r="B90" s="112">
        <v>43125</v>
      </c>
      <c r="C90" s="116" t="s">
        <v>21</v>
      </c>
      <c r="D90" s="117"/>
      <c r="E90" s="117">
        <v>25.2</v>
      </c>
      <c r="F90" s="220"/>
      <c r="H90" s="110"/>
    </row>
    <row r="91" spans="1:8" s="116" customFormat="1" ht="13.8" x14ac:dyDescent="0.3">
      <c r="A91" s="115"/>
      <c r="B91" s="112">
        <v>43125</v>
      </c>
      <c r="C91" s="116" t="s">
        <v>8</v>
      </c>
      <c r="D91" s="117"/>
      <c r="E91" s="117">
        <v>5.18</v>
      </c>
      <c r="F91" s="220"/>
      <c r="H91" s="110"/>
    </row>
    <row r="92" spans="1:8" s="116" customFormat="1" ht="13.8" x14ac:dyDescent="0.3">
      <c r="A92" s="115"/>
      <c r="B92" s="112">
        <v>43124</v>
      </c>
      <c r="C92" s="116" t="s">
        <v>8</v>
      </c>
      <c r="D92" s="117"/>
      <c r="E92" s="117">
        <v>1.99</v>
      </c>
      <c r="F92" s="220"/>
      <c r="H92" s="110"/>
    </row>
    <row r="93" spans="1:8" s="116" customFormat="1" ht="13.8" x14ac:dyDescent="0.3">
      <c r="A93" s="115"/>
      <c r="B93" s="112">
        <v>43123</v>
      </c>
      <c r="C93" s="116" t="s">
        <v>505</v>
      </c>
      <c r="D93" s="117"/>
      <c r="E93" s="117">
        <v>3.27</v>
      </c>
      <c r="F93" s="220"/>
      <c r="H93" s="110"/>
    </row>
    <row r="94" spans="1:8" s="116" customFormat="1" ht="13.8" x14ac:dyDescent="0.3">
      <c r="A94" s="115"/>
      <c r="B94" s="112">
        <v>43125</v>
      </c>
      <c r="C94" s="116" t="s">
        <v>40</v>
      </c>
      <c r="D94" s="117"/>
      <c r="E94" s="117">
        <v>3.99</v>
      </c>
      <c r="F94" s="220"/>
      <c r="H94" s="110"/>
    </row>
    <row r="95" spans="1:8" s="116" customFormat="1" ht="13.8" x14ac:dyDescent="0.3">
      <c r="A95" s="115"/>
      <c r="B95" s="112">
        <v>43123</v>
      </c>
      <c r="C95" s="116" t="s">
        <v>8</v>
      </c>
      <c r="D95" s="117"/>
      <c r="E95" s="117">
        <v>8.9499999999999993</v>
      </c>
      <c r="F95" s="220"/>
      <c r="H95" s="110"/>
    </row>
    <row r="96" spans="1:8" s="116" customFormat="1" ht="13.8" x14ac:dyDescent="0.3">
      <c r="A96" s="115"/>
      <c r="B96" s="112">
        <v>43124</v>
      </c>
      <c r="C96" s="116" t="s">
        <v>505</v>
      </c>
      <c r="D96" s="117"/>
      <c r="E96" s="117">
        <v>3.27</v>
      </c>
      <c r="F96" s="220"/>
      <c r="H96" s="110"/>
    </row>
    <row r="97" spans="1:8" s="116" customFormat="1" ht="13.8" x14ac:dyDescent="0.3">
      <c r="A97" s="115"/>
      <c r="B97" s="112">
        <v>43125</v>
      </c>
      <c r="C97" s="116" t="s">
        <v>505</v>
      </c>
      <c r="D97" s="117"/>
      <c r="E97" s="117">
        <v>4.3600000000000003</v>
      </c>
      <c r="F97" s="220"/>
      <c r="H97" s="110"/>
    </row>
    <row r="98" spans="1:8" s="116" customFormat="1" ht="13.8" x14ac:dyDescent="0.3">
      <c r="A98" s="115"/>
      <c r="B98" s="112">
        <v>43125</v>
      </c>
      <c r="C98" s="116" t="s">
        <v>505</v>
      </c>
      <c r="D98" s="117"/>
      <c r="E98" s="117">
        <v>9.58</v>
      </c>
      <c r="F98" s="220"/>
      <c r="H98" s="110"/>
    </row>
    <row r="99" spans="1:8" s="116" customFormat="1" ht="13.8" x14ac:dyDescent="0.3">
      <c r="A99" s="115"/>
      <c r="B99" s="112">
        <v>43125</v>
      </c>
      <c r="C99" s="116" t="s">
        <v>505</v>
      </c>
      <c r="D99" s="117"/>
      <c r="E99" s="117">
        <v>7.83</v>
      </c>
      <c r="F99" s="220"/>
      <c r="H99" s="110"/>
    </row>
    <row r="100" spans="1:8" s="116" customFormat="1" ht="13.8" x14ac:dyDescent="0.3">
      <c r="A100" s="115"/>
      <c r="B100" s="112">
        <v>43126</v>
      </c>
      <c r="C100" s="116" t="s">
        <v>21</v>
      </c>
      <c r="D100" s="117"/>
      <c r="E100" s="117">
        <v>86.02</v>
      </c>
      <c r="F100" s="220"/>
      <c r="H100" s="110"/>
    </row>
    <row r="101" spans="1:8" s="116" customFormat="1" ht="13.8" x14ac:dyDescent="0.3">
      <c r="A101" s="115"/>
      <c r="B101" s="112">
        <v>43125</v>
      </c>
      <c r="C101" s="116" t="s">
        <v>122</v>
      </c>
      <c r="D101" s="117"/>
      <c r="E101" s="117">
        <v>5.99</v>
      </c>
      <c r="F101" s="220"/>
      <c r="H101" s="110"/>
    </row>
    <row r="102" spans="1:8" s="116" customFormat="1" ht="13.8" x14ac:dyDescent="0.3">
      <c r="A102" s="115">
        <v>1327</v>
      </c>
      <c r="B102" s="112">
        <v>43125</v>
      </c>
      <c r="C102" s="116" t="s">
        <v>710</v>
      </c>
      <c r="D102" s="117"/>
      <c r="E102" s="117">
        <v>25</v>
      </c>
      <c r="F102" s="220"/>
      <c r="H102" s="110"/>
    </row>
    <row r="103" spans="1:8" s="116" customFormat="1" ht="13.8" x14ac:dyDescent="0.3">
      <c r="A103" s="115">
        <v>1325</v>
      </c>
      <c r="B103" s="112">
        <v>43122</v>
      </c>
      <c r="C103" s="116" t="s">
        <v>464</v>
      </c>
      <c r="D103" s="117"/>
      <c r="E103" s="117">
        <v>4.5</v>
      </c>
      <c r="F103" s="220"/>
      <c r="H103" s="110"/>
    </row>
    <row r="104" spans="1:8" s="116" customFormat="1" ht="13.8" x14ac:dyDescent="0.3">
      <c r="A104" s="115"/>
      <c r="B104" s="112">
        <v>43122</v>
      </c>
      <c r="C104" s="116" t="s">
        <v>711</v>
      </c>
      <c r="D104" s="117"/>
      <c r="E104" s="117">
        <v>42</v>
      </c>
      <c r="F104" s="220"/>
      <c r="H104" s="110"/>
    </row>
    <row r="105" spans="1:8" s="116" customFormat="1" ht="13.8" x14ac:dyDescent="0.3">
      <c r="A105" s="115"/>
      <c r="B105" s="112">
        <v>43122</v>
      </c>
      <c r="C105" s="116" t="s">
        <v>505</v>
      </c>
      <c r="D105" s="117"/>
      <c r="E105" s="117">
        <v>8.92</v>
      </c>
      <c r="F105" s="220"/>
      <c r="H105" s="110"/>
    </row>
    <row r="106" spans="1:8" s="116" customFormat="1" ht="13.8" x14ac:dyDescent="0.3">
      <c r="A106" s="115"/>
      <c r="B106" s="112">
        <v>43127</v>
      </c>
      <c r="C106" s="116" t="s">
        <v>433</v>
      </c>
      <c r="D106" s="117"/>
      <c r="E106" s="117">
        <v>1006.68</v>
      </c>
      <c r="F106" s="222" t="s">
        <v>712</v>
      </c>
      <c r="H106" s="110"/>
    </row>
    <row r="107" spans="1:8" s="116" customFormat="1" ht="13.8" x14ac:dyDescent="0.3">
      <c r="A107" s="115"/>
      <c r="B107" s="112">
        <v>43127</v>
      </c>
      <c r="C107" s="116" t="s">
        <v>89</v>
      </c>
      <c r="D107" s="117"/>
      <c r="E107" s="117">
        <v>540.67999999999995</v>
      </c>
      <c r="F107" s="222" t="s">
        <v>713</v>
      </c>
      <c r="H107" s="110"/>
    </row>
    <row r="108" spans="1:8" s="116" customFormat="1" ht="13.8" x14ac:dyDescent="0.3">
      <c r="A108" s="115"/>
      <c r="B108" s="112">
        <v>43127</v>
      </c>
      <c r="C108" s="116" t="s">
        <v>40</v>
      </c>
      <c r="D108" s="117"/>
      <c r="E108" s="117">
        <v>235.71</v>
      </c>
      <c r="F108" s="220"/>
      <c r="H108" s="110"/>
    </row>
    <row r="109" spans="1:8" s="116" customFormat="1" ht="13.8" x14ac:dyDescent="0.3">
      <c r="A109" s="115"/>
      <c r="B109" s="112">
        <v>43127</v>
      </c>
      <c r="C109" s="116" t="s">
        <v>505</v>
      </c>
      <c r="D109" s="117"/>
      <c r="E109" s="117">
        <v>3.27</v>
      </c>
      <c r="F109" s="220"/>
      <c r="H109" s="110"/>
    </row>
    <row r="110" spans="1:8" s="116" customFormat="1" ht="13.8" x14ac:dyDescent="0.3">
      <c r="A110" s="115"/>
      <c r="B110" s="112">
        <v>43127</v>
      </c>
      <c r="C110" s="116" t="s">
        <v>52</v>
      </c>
      <c r="D110" s="117"/>
      <c r="E110" s="117">
        <v>40.58</v>
      </c>
      <c r="F110" s="220"/>
      <c r="H110" s="110"/>
    </row>
    <row r="111" spans="1:8" s="116" customFormat="1" ht="13.8" x14ac:dyDescent="0.3">
      <c r="A111" s="115"/>
      <c r="B111" s="112">
        <v>43127</v>
      </c>
      <c r="C111" s="116" t="s">
        <v>538</v>
      </c>
      <c r="D111" s="117"/>
      <c r="E111" s="117">
        <v>144.97</v>
      </c>
      <c r="F111" s="220"/>
      <c r="H111" s="110"/>
    </row>
    <row r="112" spans="1:8" s="116" customFormat="1" ht="13.8" x14ac:dyDescent="0.3">
      <c r="A112" s="115"/>
      <c r="B112" s="112">
        <v>43127</v>
      </c>
      <c r="C112" s="116" t="s">
        <v>505</v>
      </c>
      <c r="D112" s="117"/>
      <c r="E112" s="117">
        <v>4.3600000000000003</v>
      </c>
      <c r="F112" s="220"/>
      <c r="H112" s="110"/>
    </row>
    <row r="113" spans="1:8" s="116" customFormat="1" ht="13.8" x14ac:dyDescent="0.3">
      <c r="A113" s="115"/>
      <c r="B113" s="112">
        <v>43128</v>
      </c>
      <c r="C113" s="116" t="s">
        <v>505</v>
      </c>
      <c r="D113" s="117"/>
      <c r="E113" s="117">
        <v>3.27</v>
      </c>
      <c r="F113" s="220"/>
      <c r="H113" s="110"/>
    </row>
    <row r="114" spans="1:8" s="116" customFormat="1" ht="13.8" x14ac:dyDescent="0.3">
      <c r="A114" s="115"/>
      <c r="B114" s="112">
        <v>43128</v>
      </c>
      <c r="C114" s="116" t="s">
        <v>7</v>
      </c>
      <c r="D114" s="117"/>
      <c r="E114" s="117">
        <v>14.12</v>
      </c>
      <c r="F114" s="220"/>
      <c r="H114" s="110"/>
    </row>
    <row r="115" spans="1:8" s="116" customFormat="1" ht="13.8" x14ac:dyDescent="0.3">
      <c r="A115" s="115"/>
      <c r="B115" s="112">
        <v>43129</v>
      </c>
      <c r="C115" s="116" t="s">
        <v>40</v>
      </c>
      <c r="D115" s="117"/>
      <c r="E115" s="117">
        <v>17.75</v>
      </c>
      <c r="F115" s="220"/>
      <c r="H115" s="110"/>
    </row>
    <row r="116" spans="1:8" s="116" customFormat="1" ht="13.8" x14ac:dyDescent="0.3">
      <c r="A116" s="115"/>
      <c r="B116" s="112">
        <v>43129</v>
      </c>
      <c r="C116" s="116" t="s">
        <v>505</v>
      </c>
      <c r="D116" s="117"/>
      <c r="E116" s="117">
        <v>7.72</v>
      </c>
      <c r="F116" s="220"/>
      <c r="H116" s="110"/>
    </row>
    <row r="117" spans="1:8" s="116" customFormat="1" ht="13.8" x14ac:dyDescent="0.3">
      <c r="A117" s="115"/>
      <c r="B117" s="112">
        <v>43127</v>
      </c>
      <c r="C117" s="116" t="s">
        <v>83</v>
      </c>
      <c r="D117" s="117"/>
      <c r="E117" s="117">
        <v>20</v>
      </c>
      <c r="F117" s="220"/>
      <c r="H117" s="110"/>
    </row>
    <row r="118" spans="1:8" s="116" customFormat="1" ht="13.8" x14ac:dyDescent="0.3">
      <c r="A118" s="115"/>
      <c r="B118" s="112">
        <v>43130</v>
      </c>
      <c r="C118" s="116" t="s">
        <v>505</v>
      </c>
      <c r="D118" s="117"/>
      <c r="E118" s="117">
        <v>2.1800000000000002</v>
      </c>
      <c r="F118" s="220"/>
      <c r="H118" s="110"/>
    </row>
    <row r="119" spans="1:8" s="116" customFormat="1" ht="13.8" x14ac:dyDescent="0.3">
      <c r="A119" s="115"/>
      <c r="B119" s="112">
        <v>43130</v>
      </c>
      <c r="C119" s="116" t="s">
        <v>8</v>
      </c>
      <c r="D119" s="117"/>
      <c r="E119" s="117">
        <v>3.97</v>
      </c>
      <c r="F119" s="220"/>
      <c r="H119" s="110"/>
    </row>
    <row r="120" spans="1:8" s="116" customFormat="1" ht="13.8" x14ac:dyDescent="0.3">
      <c r="A120" s="115"/>
      <c r="B120" s="112">
        <v>43130</v>
      </c>
      <c r="C120" s="116" t="s">
        <v>21</v>
      </c>
      <c r="D120" s="117"/>
      <c r="E120" s="117">
        <v>15</v>
      </c>
      <c r="F120" s="220"/>
      <c r="H120" s="110"/>
    </row>
    <row r="121" spans="1:8" s="116" customFormat="1" ht="13.8" x14ac:dyDescent="0.3">
      <c r="A121" s="115"/>
      <c r="B121" s="112">
        <v>43130</v>
      </c>
      <c r="C121" s="116" t="s">
        <v>505</v>
      </c>
      <c r="D121" s="117"/>
      <c r="E121" s="117">
        <v>15.01</v>
      </c>
      <c r="F121" s="220"/>
      <c r="H121" s="110"/>
    </row>
    <row r="122" spans="1:8" s="116" customFormat="1" ht="13.8" x14ac:dyDescent="0.3">
      <c r="A122" s="115"/>
      <c r="B122" s="112">
        <v>43132</v>
      </c>
      <c r="C122" s="116" t="s">
        <v>81</v>
      </c>
      <c r="D122" s="117"/>
      <c r="E122" s="117">
        <v>25.78</v>
      </c>
      <c r="F122" s="220"/>
      <c r="H122" s="110"/>
    </row>
    <row r="123" spans="1:8" s="116" customFormat="1" ht="13.8" x14ac:dyDescent="0.3">
      <c r="A123" s="115"/>
      <c r="B123" s="112">
        <v>43132</v>
      </c>
      <c r="C123" s="116" t="s">
        <v>505</v>
      </c>
      <c r="D123" s="117"/>
      <c r="E123" s="117">
        <v>4.3600000000000003</v>
      </c>
      <c r="F123" s="220"/>
      <c r="H123" s="110"/>
    </row>
    <row r="124" spans="1:8" s="116" customFormat="1" ht="13.8" x14ac:dyDescent="0.3">
      <c r="A124" s="115"/>
      <c r="B124" s="112">
        <v>43138</v>
      </c>
      <c r="C124" s="116" t="s">
        <v>21</v>
      </c>
      <c r="D124" s="117"/>
      <c r="E124" s="117">
        <v>4</v>
      </c>
      <c r="F124" s="220"/>
      <c r="H124" s="110"/>
    </row>
    <row r="125" spans="1:8" s="116" customFormat="1" ht="13.8" x14ac:dyDescent="0.3">
      <c r="A125" s="115"/>
      <c r="B125" s="112">
        <v>43137</v>
      </c>
      <c r="C125" s="116" t="s">
        <v>714</v>
      </c>
      <c r="D125" s="117">
        <v>5596</v>
      </c>
      <c r="E125" s="117"/>
      <c r="F125" s="220"/>
      <c r="H125" s="110"/>
    </row>
    <row r="126" spans="1:8" s="116" customFormat="1" ht="13.8" x14ac:dyDescent="0.3">
      <c r="A126" s="115"/>
      <c r="B126" s="112">
        <v>43137</v>
      </c>
      <c r="C126" s="116" t="s">
        <v>40</v>
      </c>
      <c r="D126" s="117"/>
      <c r="E126" s="117">
        <v>44.17</v>
      </c>
      <c r="F126" s="220"/>
      <c r="H126" s="110"/>
    </row>
    <row r="127" spans="1:8" s="116" customFormat="1" ht="13.8" x14ac:dyDescent="0.3">
      <c r="A127" s="115"/>
      <c r="B127" s="112">
        <v>43138</v>
      </c>
      <c r="C127" s="116" t="s">
        <v>8</v>
      </c>
      <c r="D127" s="117"/>
      <c r="E127" s="117">
        <v>9.5299999999999994</v>
      </c>
      <c r="F127" s="220"/>
      <c r="H127" s="110"/>
    </row>
    <row r="128" spans="1:8" s="116" customFormat="1" ht="13.8" x14ac:dyDescent="0.3">
      <c r="A128" s="115"/>
      <c r="B128" s="112">
        <v>43137</v>
      </c>
      <c r="C128" s="116" t="s">
        <v>8</v>
      </c>
      <c r="D128" s="117"/>
      <c r="E128" s="117">
        <v>4.33</v>
      </c>
      <c r="F128" s="220"/>
      <c r="H128" s="110"/>
    </row>
    <row r="129" spans="1:8" s="116" customFormat="1" ht="13.8" x14ac:dyDescent="0.3">
      <c r="A129" s="115"/>
      <c r="B129" s="112">
        <v>43136</v>
      </c>
      <c r="C129" s="116" t="s">
        <v>505</v>
      </c>
      <c r="D129" s="117"/>
      <c r="E129" s="117">
        <v>16.21</v>
      </c>
      <c r="F129" s="220"/>
      <c r="H129" s="110"/>
    </row>
    <row r="130" spans="1:8" s="116" customFormat="1" ht="13.8" x14ac:dyDescent="0.3">
      <c r="A130" s="115"/>
      <c r="B130" s="112">
        <v>43133</v>
      </c>
      <c r="C130" s="116" t="s">
        <v>7</v>
      </c>
      <c r="D130" s="117"/>
      <c r="E130" s="117">
        <v>17.329999999999998</v>
      </c>
      <c r="F130" s="220"/>
      <c r="H130" s="110"/>
    </row>
    <row r="131" spans="1:8" s="116" customFormat="1" ht="13.8" x14ac:dyDescent="0.3">
      <c r="A131" s="115"/>
      <c r="B131" s="112">
        <v>43134</v>
      </c>
      <c r="C131" s="116" t="s">
        <v>8</v>
      </c>
      <c r="D131" s="117"/>
      <c r="E131" s="117">
        <v>10.54</v>
      </c>
      <c r="F131" s="220"/>
      <c r="H131" s="110"/>
    </row>
    <row r="132" spans="1:8" s="116" customFormat="1" ht="13.8" x14ac:dyDescent="0.3">
      <c r="A132" s="115"/>
      <c r="B132" s="112">
        <v>43134</v>
      </c>
      <c r="C132" s="116" t="s">
        <v>83</v>
      </c>
      <c r="D132" s="117"/>
      <c r="E132" s="117">
        <v>20</v>
      </c>
      <c r="F132" s="220"/>
      <c r="H132" s="110"/>
    </row>
    <row r="133" spans="1:8" s="116" customFormat="1" ht="13.8" x14ac:dyDescent="0.3">
      <c r="A133" s="115"/>
      <c r="B133" s="112">
        <v>43134</v>
      </c>
      <c r="C133" s="116" t="s">
        <v>505</v>
      </c>
      <c r="D133" s="117"/>
      <c r="E133" s="117">
        <v>4.3600000000000003</v>
      </c>
      <c r="F133" s="220"/>
      <c r="H133" s="110"/>
    </row>
    <row r="134" spans="1:8" s="116" customFormat="1" ht="13.8" x14ac:dyDescent="0.3">
      <c r="A134" s="115"/>
      <c r="B134" s="112">
        <v>43134</v>
      </c>
      <c r="C134" s="116" t="s">
        <v>357</v>
      </c>
      <c r="D134" s="117"/>
      <c r="E134" s="117">
        <v>14.99</v>
      </c>
      <c r="F134" s="220"/>
      <c r="H134" s="110"/>
    </row>
    <row r="135" spans="1:8" s="116" customFormat="1" ht="13.8" x14ac:dyDescent="0.3">
      <c r="A135" s="115"/>
      <c r="B135" s="112">
        <v>43134</v>
      </c>
      <c r="C135" s="116" t="s">
        <v>7</v>
      </c>
      <c r="D135" s="117"/>
      <c r="E135" s="117">
        <v>8.94</v>
      </c>
      <c r="F135" s="220"/>
      <c r="H135" s="110"/>
    </row>
    <row r="136" spans="1:8" s="116" customFormat="1" ht="13.8" x14ac:dyDescent="0.3">
      <c r="A136" s="115"/>
      <c r="B136" s="112">
        <v>43134</v>
      </c>
      <c r="C136" s="116" t="s">
        <v>505</v>
      </c>
      <c r="D136" s="117"/>
      <c r="E136" s="117">
        <v>11.96</v>
      </c>
      <c r="F136" s="220"/>
      <c r="H136" s="110"/>
    </row>
    <row r="137" spans="1:8" s="116" customFormat="1" ht="13.8" x14ac:dyDescent="0.3">
      <c r="A137" s="115"/>
      <c r="B137" s="112">
        <v>43134</v>
      </c>
      <c r="C137" s="116" t="s">
        <v>21</v>
      </c>
      <c r="D137" s="117"/>
      <c r="E137" s="117">
        <v>14.55</v>
      </c>
      <c r="F137" s="220"/>
      <c r="H137" s="110"/>
    </row>
    <row r="138" spans="1:8" s="116" customFormat="1" ht="13.8" x14ac:dyDescent="0.3">
      <c r="A138" s="115"/>
      <c r="B138" s="112">
        <v>43132</v>
      </c>
      <c r="C138" s="116" t="s">
        <v>7</v>
      </c>
      <c r="D138" s="117"/>
      <c r="E138" s="117">
        <v>14.12</v>
      </c>
      <c r="F138" s="220"/>
      <c r="H138" s="110"/>
    </row>
    <row r="139" spans="1:8" s="116" customFormat="1" ht="13.8" x14ac:dyDescent="0.3">
      <c r="A139" s="115"/>
      <c r="B139" s="112">
        <v>43133</v>
      </c>
      <c r="C139" s="116" t="s">
        <v>505</v>
      </c>
      <c r="D139" s="117"/>
      <c r="E139" s="117">
        <v>3.27</v>
      </c>
      <c r="F139" s="220"/>
      <c r="H139" s="110"/>
    </row>
    <row r="140" spans="1:8" s="116" customFormat="1" ht="13.8" x14ac:dyDescent="0.3">
      <c r="A140" s="115"/>
      <c r="B140" s="112">
        <v>43131</v>
      </c>
      <c r="C140" s="116" t="s">
        <v>505</v>
      </c>
      <c r="D140" s="117"/>
      <c r="E140" s="117">
        <v>12.51</v>
      </c>
      <c r="F140" s="220"/>
      <c r="H140" s="110"/>
    </row>
    <row r="141" spans="1:8" s="116" customFormat="1" ht="13.8" x14ac:dyDescent="0.3">
      <c r="A141" s="115"/>
      <c r="B141" s="112">
        <v>43133</v>
      </c>
      <c r="C141" s="116" t="s">
        <v>8</v>
      </c>
      <c r="D141" s="117"/>
      <c r="E141" s="117">
        <v>4</v>
      </c>
      <c r="F141" s="220"/>
      <c r="H141" s="110"/>
    </row>
    <row r="142" spans="1:8" s="116" customFormat="1" ht="13.8" x14ac:dyDescent="0.3">
      <c r="A142" s="115"/>
      <c r="B142" s="112">
        <v>43132</v>
      </c>
      <c r="C142" s="116" t="s">
        <v>8</v>
      </c>
      <c r="D142" s="117"/>
      <c r="E142" s="117">
        <v>11.01</v>
      </c>
      <c r="F142" s="220"/>
      <c r="H142" s="110"/>
    </row>
    <row r="143" spans="1:8" s="116" customFormat="1" ht="13.8" x14ac:dyDescent="0.3">
      <c r="A143" s="115"/>
      <c r="B143" s="112">
        <v>43136</v>
      </c>
      <c r="C143" s="116" t="s">
        <v>21</v>
      </c>
      <c r="D143" s="117"/>
      <c r="E143" s="117">
        <v>9.15</v>
      </c>
      <c r="F143" s="220"/>
      <c r="H143" s="110"/>
    </row>
    <row r="144" spans="1:8" s="116" customFormat="1" ht="13.8" x14ac:dyDescent="0.3">
      <c r="A144" s="115"/>
      <c r="B144" s="112">
        <v>43138</v>
      </c>
      <c r="C144" s="116" t="s">
        <v>52</v>
      </c>
      <c r="D144" s="117"/>
      <c r="E144" s="117">
        <v>24.71</v>
      </c>
      <c r="F144" s="220"/>
      <c r="H144" s="110"/>
    </row>
    <row r="145" spans="1:8" s="116" customFormat="1" ht="13.8" x14ac:dyDescent="0.3">
      <c r="A145" s="115">
        <v>1361</v>
      </c>
      <c r="B145" s="112">
        <v>43129</v>
      </c>
      <c r="C145" s="116" t="s">
        <v>715</v>
      </c>
      <c r="D145" s="117"/>
      <c r="E145" s="117">
        <v>21</v>
      </c>
      <c r="F145" s="220"/>
      <c r="H145" s="110"/>
    </row>
    <row r="146" spans="1:8" s="116" customFormat="1" ht="13.8" x14ac:dyDescent="0.3">
      <c r="A146" s="115"/>
      <c r="B146" s="112">
        <v>43132</v>
      </c>
      <c r="C146" s="116" t="s">
        <v>122</v>
      </c>
      <c r="D146" s="117"/>
      <c r="E146" s="117">
        <v>5.99</v>
      </c>
      <c r="F146" s="220"/>
      <c r="H146" s="110"/>
    </row>
    <row r="147" spans="1:8" s="116" customFormat="1" ht="13.8" x14ac:dyDescent="0.3">
      <c r="A147" s="115">
        <v>1328</v>
      </c>
      <c r="B147" s="112">
        <v>43126</v>
      </c>
      <c r="C147" s="116" t="s">
        <v>710</v>
      </c>
      <c r="D147" s="117"/>
      <c r="E147" s="117">
        <v>25</v>
      </c>
      <c r="F147" s="220"/>
      <c r="H147" s="110"/>
    </row>
    <row r="148" spans="1:8" s="116" customFormat="1" ht="13.8" x14ac:dyDescent="0.3">
      <c r="A148" s="115"/>
      <c r="B148" s="112">
        <v>43129</v>
      </c>
      <c r="C148" s="116" t="s">
        <v>528</v>
      </c>
      <c r="D148" s="117"/>
      <c r="E148" s="117">
        <v>17.55</v>
      </c>
      <c r="F148" s="220"/>
      <c r="H148" s="110"/>
    </row>
    <row r="149" spans="1:8" s="116" customFormat="1" ht="13.8" x14ac:dyDescent="0.3">
      <c r="A149" s="115"/>
      <c r="B149" s="112">
        <v>43146</v>
      </c>
      <c r="C149" s="116" t="s">
        <v>619</v>
      </c>
      <c r="D149" s="117"/>
      <c r="E149" s="117">
        <v>89.85</v>
      </c>
      <c r="F149" s="220"/>
      <c r="H149" s="110"/>
    </row>
    <row r="150" spans="1:8" s="116" customFormat="1" ht="13.8" x14ac:dyDescent="0.3">
      <c r="A150" s="115"/>
      <c r="B150" s="112">
        <v>43144</v>
      </c>
      <c r="C150" s="116" t="s">
        <v>42</v>
      </c>
      <c r="D150" s="117"/>
      <c r="E150" s="117">
        <v>241.04</v>
      </c>
      <c r="F150" s="220"/>
      <c r="H150" s="110"/>
    </row>
    <row r="151" spans="1:8" s="116" customFormat="1" ht="13.8" x14ac:dyDescent="0.3">
      <c r="A151" s="115"/>
      <c r="B151" s="112">
        <v>43140</v>
      </c>
      <c r="C151" s="116" t="s">
        <v>321</v>
      </c>
      <c r="D151" s="117"/>
      <c r="E151" s="117">
        <v>433.09</v>
      </c>
      <c r="F151" s="220">
        <v>2255068802</v>
      </c>
      <c r="H151" s="110"/>
    </row>
    <row r="152" spans="1:8" s="116" customFormat="1" ht="13.8" x14ac:dyDescent="0.3">
      <c r="A152" s="115"/>
      <c r="B152" s="112">
        <v>43140</v>
      </c>
      <c r="C152" s="116" t="s">
        <v>485</v>
      </c>
      <c r="D152" s="117"/>
      <c r="E152" s="117">
        <v>176.94</v>
      </c>
      <c r="F152" s="222" t="s">
        <v>716</v>
      </c>
      <c r="H152" s="110"/>
    </row>
    <row r="153" spans="1:8" s="116" customFormat="1" ht="13.8" x14ac:dyDescent="0.3">
      <c r="A153" s="115"/>
      <c r="B153" s="112">
        <v>43146</v>
      </c>
      <c r="C153" s="116" t="s">
        <v>704</v>
      </c>
      <c r="D153" s="117"/>
      <c r="E153" s="117">
        <v>200.69</v>
      </c>
      <c r="F153" s="220"/>
      <c r="H153" s="110"/>
    </row>
    <row r="154" spans="1:8" s="116" customFormat="1" ht="13.8" x14ac:dyDescent="0.3">
      <c r="A154" s="115"/>
      <c r="B154" s="112">
        <v>43140</v>
      </c>
      <c r="C154" s="116" t="s">
        <v>234</v>
      </c>
      <c r="D154" s="117"/>
      <c r="E154" s="117">
        <v>239.65</v>
      </c>
      <c r="F154" s="220">
        <v>14125573</v>
      </c>
      <c r="H154" s="110"/>
    </row>
    <row r="155" spans="1:8" s="116" customFormat="1" ht="13.8" x14ac:dyDescent="0.3">
      <c r="A155" s="115"/>
      <c r="B155" s="112">
        <v>43139</v>
      </c>
      <c r="C155" s="116" t="s">
        <v>78</v>
      </c>
      <c r="D155" s="117"/>
      <c r="E155" s="117">
        <v>414.97</v>
      </c>
      <c r="F155" s="220"/>
      <c r="H155" s="110"/>
    </row>
    <row r="156" spans="1:8" s="116" customFormat="1" ht="13.8" x14ac:dyDescent="0.3">
      <c r="A156" s="115"/>
      <c r="B156" s="112">
        <v>43140</v>
      </c>
      <c r="C156" s="116" t="s">
        <v>150</v>
      </c>
      <c r="D156" s="117"/>
      <c r="E156" s="117">
        <v>6</v>
      </c>
      <c r="F156" s="220"/>
      <c r="H156" s="110"/>
    </row>
    <row r="157" spans="1:8" s="116" customFormat="1" ht="13.8" x14ac:dyDescent="0.3">
      <c r="A157" s="115"/>
      <c r="B157" s="112">
        <v>43139</v>
      </c>
      <c r="C157" s="116" t="s">
        <v>7</v>
      </c>
      <c r="D157" s="117"/>
      <c r="E157" s="117">
        <v>21.69</v>
      </c>
      <c r="F157" s="220"/>
      <c r="H157" s="110"/>
    </row>
    <row r="158" spans="1:8" s="116" customFormat="1" ht="13.8" x14ac:dyDescent="0.3">
      <c r="A158" s="115"/>
      <c r="B158" s="112">
        <v>43140</v>
      </c>
      <c r="C158" s="116" t="s">
        <v>357</v>
      </c>
      <c r="D158" s="117"/>
      <c r="E158" s="117">
        <v>7.59</v>
      </c>
      <c r="F158" s="220"/>
      <c r="H158" s="110"/>
    </row>
    <row r="159" spans="1:8" s="116" customFormat="1" ht="13.8" x14ac:dyDescent="0.3">
      <c r="A159" s="115"/>
      <c r="B159" s="112">
        <v>43140</v>
      </c>
      <c r="C159" s="116" t="s">
        <v>505</v>
      </c>
      <c r="D159" s="117"/>
      <c r="E159" s="117">
        <v>13.29</v>
      </c>
      <c r="F159" s="220"/>
      <c r="H159" s="110"/>
    </row>
    <row r="160" spans="1:8" s="116" customFormat="1" ht="13.8" x14ac:dyDescent="0.3">
      <c r="A160" s="115"/>
      <c r="B160" s="112">
        <v>43140</v>
      </c>
      <c r="C160" s="116" t="s">
        <v>8</v>
      </c>
      <c r="D160" s="117"/>
      <c r="E160" s="117">
        <v>6.82</v>
      </c>
      <c r="F160" s="220"/>
      <c r="H160" s="110"/>
    </row>
    <row r="161" spans="1:8" s="116" customFormat="1" ht="13.8" x14ac:dyDescent="0.3">
      <c r="A161" s="115"/>
      <c r="B161" s="112">
        <v>43140</v>
      </c>
      <c r="C161" s="116" t="s">
        <v>505</v>
      </c>
      <c r="D161" s="117"/>
      <c r="E161" s="117">
        <v>6.86</v>
      </c>
      <c r="F161" s="220"/>
      <c r="H161" s="110"/>
    </row>
    <row r="162" spans="1:8" s="116" customFormat="1" ht="13.8" x14ac:dyDescent="0.3">
      <c r="A162" s="115"/>
      <c r="B162" s="112">
        <v>43139</v>
      </c>
      <c r="C162" s="116" t="s">
        <v>505</v>
      </c>
      <c r="D162" s="117"/>
      <c r="E162" s="117">
        <v>9.57</v>
      </c>
      <c r="F162" s="220"/>
      <c r="H162" s="110"/>
    </row>
    <row r="163" spans="1:8" s="116" customFormat="1" ht="13.8" x14ac:dyDescent="0.3">
      <c r="A163" s="115"/>
      <c r="B163" s="112">
        <v>43140</v>
      </c>
      <c r="C163" s="116" t="s">
        <v>31</v>
      </c>
      <c r="D163" s="117">
        <v>2206.64</v>
      </c>
      <c r="E163" s="117"/>
      <c r="F163" s="220"/>
      <c r="H163" s="110"/>
    </row>
    <row r="164" spans="1:8" s="116" customFormat="1" ht="13.8" x14ac:dyDescent="0.3">
      <c r="A164" s="115"/>
      <c r="B164" s="112">
        <v>43140</v>
      </c>
      <c r="C164" s="116" t="s">
        <v>21</v>
      </c>
      <c r="D164" s="117"/>
      <c r="E164" s="117">
        <v>64.95</v>
      </c>
      <c r="F164" s="220"/>
      <c r="H164" s="110"/>
    </row>
    <row r="165" spans="1:8" s="116" customFormat="1" ht="13.8" x14ac:dyDescent="0.3">
      <c r="A165" s="115"/>
      <c r="B165" s="112">
        <v>43140</v>
      </c>
      <c r="C165" s="116" t="s">
        <v>21</v>
      </c>
      <c r="D165" s="117"/>
      <c r="E165" s="117">
        <v>47.85</v>
      </c>
      <c r="F165" s="220"/>
      <c r="H165" s="110"/>
    </row>
    <row r="166" spans="1:8" s="116" customFormat="1" ht="13.8" x14ac:dyDescent="0.3">
      <c r="A166" s="115"/>
      <c r="B166" s="112">
        <v>43141</v>
      </c>
      <c r="C166" s="116" t="s">
        <v>8</v>
      </c>
      <c r="D166" s="117"/>
      <c r="E166" s="117">
        <v>13.76</v>
      </c>
      <c r="F166" s="220"/>
      <c r="H166" s="110"/>
    </row>
    <row r="167" spans="1:8" s="116" customFormat="1" ht="13.8" x14ac:dyDescent="0.3">
      <c r="A167" s="115"/>
      <c r="B167" s="112">
        <v>43141</v>
      </c>
      <c r="C167" s="116" t="s">
        <v>505</v>
      </c>
      <c r="D167" s="117"/>
      <c r="E167" s="117">
        <v>17.190000000000001</v>
      </c>
      <c r="F167" s="220"/>
      <c r="H167" s="110"/>
    </row>
    <row r="168" spans="1:8" s="116" customFormat="1" ht="13.8" x14ac:dyDescent="0.3">
      <c r="A168" s="115"/>
      <c r="B168" s="112">
        <v>43141</v>
      </c>
      <c r="C168" s="116" t="s">
        <v>93</v>
      </c>
      <c r="D168" s="117"/>
      <c r="E168" s="117">
        <v>113.85</v>
      </c>
      <c r="F168" s="220"/>
      <c r="H168" s="110"/>
    </row>
    <row r="169" spans="1:8" s="116" customFormat="1" ht="13.8" x14ac:dyDescent="0.3">
      <c r="A169" s="115"/>
      <c r="B169" s="112">
        <v>43141</v>
      </c>
      <c r="C169" s="116" t="s">
        <v>8</v>
      </c>
      <c r="D169" s="117"/>
      <c r="E169" s="117">
        <v>2.1800000000000002</v>
      </c>
      <c r="F169" s="220"/>
      <c r="H169" s="110"/>
    </row>
    <row r="170" spans="1:8" s="116" customFormat="1" ht="13.8" x14ac:dyDescent="0.3">
      <c r="A170" s="115"/>
      <c r="B170" s="112">
        <v>43141</v>
      </c>
      <c r="C170" s="116" t="s">
        <v>7</v>
      </c>
      <c r="D170" s="117"/>
      <c r="E170" s="117">
        <v>44.96</v>
      </c>
      <c r="F170" s="220"/>
      <c r="H170" s="110"/>
    </row>
    <row r="171" spans="1:8" s="116" customFormat="1" ht="13.8" x14ac:dyDescent="0.3">
      <c r="A171" s="115"/>
      <c r="B171" s="112">
        <v>43142</v>
      </c>
      <c r="C171" s="116" t="s">
        <v>8</v>
      </c>
      <c r="D171" s="117"/>
      <c r="E171" s="117">
        <v>8.99</v>
      </c>
      <c r="F171" s="220"/>
      <c r="H171" s="110"/>
    </row>
    <row r="172" spans="1:8" s="116" customFormat="1" ht="13.8" x14ac:dyDescent="0.3">
      <c r="A172" s="115"/>
      <c r="B172" s="112">
        <v>43142</v>
      </c>
      <c r="C172" s="116" t="s">
        <v>21</v>
      </c>
      <c r="D172" s="117"/>
      <c r="E172" s="117">
        <v>20.9</v>
      </c>
      <c r="F172" s="220"/>
      <c r="H172" s="110"/>
    </row>
    <row r="173" spans="1:8" s="116" customFormat="1" ht="13.8" x14ac:dyDescent="0.3">
      <c r="A173" s="115"/>
      <c r="B173" s="112">
        <v>43142</v>
      </c>
      <c r="C173" s="116" t="s">
        <v>40</v>
      </c>
      <c r="D173" s="117"/>
      <c r="E173" s="117">
        <v>322.29000000000002</v>
      </c>
      <c r="F173" s="220"/>
      <c r="H173" s="110"/>
    </row>
    <row r="174" spans="1:8" s="116" customFormat="1" ht="13.8" x14ac:dyDescent="0.3">
      <c r="A174" s="115"/>
      <c r="B174" s="112">
        <v>43142</v>
      </c>
      <c r="C174" s="116" t="s">
        <v>505</v>
      </c>
      <c r="D174" s="117"/>
      <c r="E174" s="117">
        <v>25</v>
      </c>
      <c r="F174" s="220"/>
      <c r="H174" s="110"/>
    </row>
    <row r="175" spans="1:8" s="116" customFormat="1" ht="13.8" x14ac:dyDescent="0.3">
      <c r="A175" s="115"/>
      <c r="B175" s="112">
        <v>43143</v>
      </c>
      <c r="C175" s="116" t="s">
        <v>114</v>
      </c>
      <c r="D175" s="117"/>
      <c r="E175" s="117">
        <v>8.7100000000000009</v>
      </c>
      <c r="F175" s="220"/>
      <c r="H175" s="110"/>
    </row>
    <row r="176" spans="1:8" s="116" customFormat="1" ht="13.8" x14ac:dyDescent="0.3">
      <c r="A176" s="115"/>
      <c r="B176" s="112">
        <v>43143</v>
      </c>
      <c r="C176" s="116" t="s">
        <v>52</v>
      </c>
      <c r="D176" s="117"/>
      <c r="E176" s="117">
        <v>20.85</v>
      </c>
      <c r="F176" s="220"/>
      <c r="H176" s="110"/>
    </row>
    <row r="177" spans="1:8" s="116" customFormat="1" ht="13.8" x14ac:dyDescent="0.3">
      <c r="A177" s="115"/>
      <c r="B177" s="112">
        <v>43143</v>
      </c>
      <c r="C177" s="116" t="s">
        <v>93</v>
      </c>
      <c r="D177" s="117"/>
      <c r="E177" s="117">
        <v>10.58</v>
      </c>
      <c r="F177" s="220"/>
      <c r="H177" s="110"/>
    </row>
    <row r="178" spans="1:8" s="116" customFormat="1" ht="13.8" x14ac:dyDescent="0.3">
      <c r="A178" s="115"/>
      <c r="B178" s="112">
        <v>43143</v>
      </c>
      <c r="C178" s="116" t="s">
        <v>538</v>
      </c>
      <c r="D178" s="117"/>
      <c r="E178" s="117">
        <v>37.979999999999997</v>
      </c>
      <c r="F178" s="220"/>
      <c r="H178" s="110"/>
    </row>
    <row r="179" spans="1:8" s="116" customFormat="1" ht="13.8" x14ac:dyDescent="0.3">
      <c r="A179" s="115"/>
      <c r="B179" s="112">
        <v>43143</v>
      </c>
      <c r="C179" s="116" t="s">
        <v>141</v>
      </c>
      <c r="D179" s="117"/>
      <c r="E179" s="117">
        <v>29</v>
      </c>
      <c r="F179" s="220"/>
      <c r="H179" s="110"/>
    </row>
    <row r="180" spans="1:8" s="116" customFormat="1" ht="13.8" x14ac:dyDescent="0.3">
      <c r="A180" s="115"/>
      <c r="B180" s="112">
        <v>43143</v>
      </c>
      <c r="C180" s="116" t="s">
        <v>505</v>
      </c>
      <c r="D180" s="117"/>
      <c r="E180" s="117">
        <v>5.77</v>
      </c>
      <c r="F180" s="220"/>
      <c r="H180" s="110"/>
    </row>
    <row r="181" spans="1:8" s="116" customFormat="1" ht="13.8" x14ac:dyDescent="0.3">
      <c r="A181" s="115"/>
      <c r="B181" s="112">
        <v>43144</v>
      </c>
      <c r="C181" s="116" t="s">
        <v>56</v>
      </c>
      <c r="D181" s="117"/>
      <c r="E181" s="117">
        <v>8.2799999999999994</v>
      </c>
      <c r="F181" s="220"/>
      <c r="H181" s="110"/>
    </row>
    <row r="182" spans="1:8" s="116" customFormat="1" ht="13.8" x14ac:dyDescent="0.3">
      <c r="A182" s="115"/>
      <c r="B182" s="112">
        <v>43144</v>
      </c>
      <c r="C182" s="116" t="s">
        <v>83</v>
      </c>
      <c r="D182" s="117"/>
      <c r="E182" s="117">
        <v>20</v>
      </c>
      <c r="F182" s="220"/>
      <c r="H182" s="110"/>
    </row>
    <row r="183" spans="1:8" s="116" customFormat="1" ht="13.8" x14ac:dyDescent="0.3">
      <c r="A183" s="115"/>
      <c r="B183" s="112">
        <v>43144</v>
      </c>
      <c r="C183" s="116" t="s">
        <v>21</v>
      </c>
      <c r="D183" s="117"/>
      <c r="E183" s="117">
        <v>2.5</v>
      </c>
      <c r="F183" s="220"/>
      <c r="H183" s="110"/>
    </row>
    <row r="184" spans="1:8" s="116" customFormat="1" ht="13.8" x14ac:dyDescent="0.3">
      <c r="A184" s="115">
        <v>1362</v>
      </c>
      <c r="B184" s="112">
        <v>43143</v>
      </c>
      <c r="C184" s="116" t="s">
        <v>464</v>
      </c>
      <c r="D184" s="117"/>
      <c r="E184" s="117">
        <v>6.75</v>
      </c>
      <c r="F184" s="220"/>
      <c r="H184" s="110"/>
    </row>
    <row r="185" spans="1:8" s="116" customFormat="1" ht="13.8" x14ac:dyDescent="0.3">
      <c r="A185" s="115"/>
      <c r="B185" s="112">
        <v>43143</v>
      </c>
      <c r="C185" s="116" t="s">
        <v>40</v>
      </c>
      <c r="D185" s="117"/>
      <c r="E185" s="117">
        <v>79.83</v>
      </c>
      <c r="F185" s="220"/>
      <c r="H185" s="110"/>
    </row>
    <row r="186" spans="1:8" s="116" customFormat="1" ht="13.8" x14ac:dyDescent="0.3">
      <c r="A186" s="115"/>
      <c r="B186" s="112">
        <v>43143</v>
      </c>
      <c r="C186" s="116" t="s">
        <v>717</v>
      </c>
      <c r="D186" s="117"/>
      <c r="E186" s="117">
        <v>73</v>
      </c>
      <c r="F186" s="220"/>
      <c r="H186" s="110"/>
    </row>
    <row r="187" spans="1:8" s="116" customFormat="1" ht="13.8" x14ac:dyDescent="0.3">
      <c r="A187" s="115"/>
      <c r="B187" s="112">
        <v>43143</v>
      </c>
      <c r="C187" s="116" t="s">
        <v>72</v>
      </c>
      <c r="D187" s="117"/>
      <c r="E187" s="117">
        <v>304.14999999999998</v>
      </c>
      <c r="F187" s="220"/>
      <c r="H187" s="110"/>
    </row>
    <row r="188" spans="1:8" s="116" customFormat="1" ht="13.8" x14ac:dyDescent="0.3">
      <c r="A188" s="115">
        <v>1360</v>
      </c>
      <c r="B188" s="112">
        <v>43140</v>
      </c>
      <c r="C188" s="116" t="s">
        <v>464</v>
      </c>
      <c r="D188" s="117"/>
      <c r="E188" s="117">
        <v>4.5</v>
      </c>
      <c r="F188" s="220"/>
      <c r="H188" s="110"/>
    </row>
    <row r="189" spans="1:8" s="116" customFormat="1" ht="13.8" x14ac:dyDescent="0.3">
      <c r="A189" s="115"/>
      <c r="B189" s="112">
        <v>43140</v>
      </c>
      <c r="C189" s="116" t="s">
        <v>91</v>
      </c>
      <c r="D189" s="117"/>
      <c r="E189" s="117">
        <v>23.93</v>
      </c>
      <c r="F189" s="220"/>
      <c r="H189" s="110"/>
    </row>
    <row r="190" spans="1:8" s="116" customFormat="1" ht="13.8" x14ac:dyDescent="0.3">
      <c r="A190" s="115" t="s">
        <v>427</v>
      </c>
      <c r="B190" s="112">
        <v>43140</v>
      </c>
      <c r="C190" s="116" t="s">
        <v>144</v>
      </c>
      <c r="D190" s="117"/>
      <c r="E190" s="117">
        <v>3</v>
      </c>
      <c r="F190" s="220"/>
      <c r="H190" s="110"/>
    </row>
    <row r="191" spans="1:8" s="116" customFormat="1" ht="13.8" x14ac:dyDescent="0.3">
      <c r="A191" s="115"/>
      <c r="B191" s="112">
        <v>43139</v>
      </c>
      <c r="C191" s="116" t="s">
        <v>50</v>
      </c>
      <c r="D191" s="117"/>
      <c r="E191" s="117">
        <v>37.71</v>
      </c>
      <c r="F191" s="220"/>
      <c r="H191" s="110"/>
    </row>
    <row r="192" spans="1:8" s="116" customFormat="1" ht="13.8" x14ac:dyDescent="0.3">
      <c r="A192" s="115"/>
      <c r="B192" s="112">
        <v>43139</v>
      </c>
      <c r="C192" s="116" t="s">
        <v>718</v>
      </c>
      <c r="D192" s="117"/>
      <c r="E192" s="117">
        <v>23.5</v>
      </c>
      <c r="F192" s="220"/>
      <c r="H192" s="110"/>
    </row>
    <row r="193" spans="1:8" s="116" customFormat="1" ht="13.8" x14ac:dyDescent="0.3">
      <c r="A193" s="115"/>
      <c r="B193" s="112">
        <v>43139</v>
      </c>
      <c r="C193" s="116" t="s">
        <v>21</v>
      </c>
      <c r="D193" s="117"/>
      <c r="E193" s="117">
        <v>48.5</v>
      </c>
      <c r="F193" s="220"/>
      <c r="H193" s="110"/>
    </row>
    <row r="194" spans="1:8" s="116" customFormat="1" ht="13.8" x14ac:dyDescent="0.3">
      <c r="A194" s="115"/>
      <c r="B194" s="112">
        <v>43139</v>
      </c>
      <c r="C194" s="116" t="s">
        <v>505</v>
      </c>
      <c r="D194" s="117"/>
      <c r="E194" s="117">
        <v>6.53</v>
      </c>
      <c r="F194" s="220"/>
      <c r="H194" s="110"/>
    </row>
    <row r="195" spans="1:8" s="116" customFormat="1" ht="13.8" x14ac:dyDescent="0.3">
      <c r="A195" s="115"/>
      <c r="B195" s="112">
        <v>43139</v>
      </c>
      <c r="C195" s="116" t="s">
        <v>8</v>
      </c>
      <c r="D195" s="117"/>
      <c r="E195" s="117">
        <v>2.1800000000000002</v>
      </c>
      <c r="F195" s="220"/>
      <c r="H195" s="110"/>
    </row>
    <row r="196" spans="1:8" s="116" customFormat="1" ht="13.8" x14ac:dyDescent="0.3">
      <c r="A196" s="115"/>
      <c r="B196" s="112">
        <v>43138</v>
      </c>
      <c r="C196" s="116" t="s">
        <v>8</v>
      </c>
      <c r="D196" s="117"/>
      <c r="E196" s="117">
        <v>10.61</v>
      </c>
      <c r="F196" s="220"/>
      <c r="H196" s="110"/>
    </row>
    <row r="197" spans="1:8" s="116" customFormat="1" ht="13.8" x14ac:dyDescent="0.3">
      <c r="A197" s="115"/>
      <c r="B197" s="112">
        <v>43145</v>
      </c>
      <c r="C197" s="116" t="s">
        <v>150</v>
      </c>
      <c r="D197" s="117"/>
      <c r="E197" s="117">
        <v>16.84</v>
      </c>
      <c r="F197" s="220"/>
      <c r="H197" s="110"/>
    </row>
    <row r="198" spans="1:8" s="116" customFormat="1" ht="13.8" x14ac:dyDescent="0.3">
      <c r="A198" s="115"/>
      <c r="B198" s="112">
        <v>43146</v>
      </c>
      <c r="C198" s="116" t="s">
        <v>40</v>
      </c>
      <c r="D198" s="117"/>
      <c r="E198" s="117">
        <v>55.71</v>
      </c>
      <c r="F198" s="220"/>
      <c r="H198" s="110"/>
    </row>
    <row r="199" spans="1:8" s="116" customFormat="1" ht="13.8" x14ac:dyDescent="0.3">
      <c r="A199" s="115"/>
      <c r="B199" s="112">
        <v>43146</v>
      </c>
      <c r="C199" s="116" t="s">
        <v>505</v>
      </c>
      <c r="D199" s="117"/>
      <c r="E199" s="117">
        <v>20.8</v>
      </c>
      <c r="F199" s="220"/>
      <c r="H199" s="110"/>
    </row>
    <row r="200" spans="1:8" s="116" customFormat="1" ht="13.8" x14ac:dyDescent="0.3">
      <c r="A200" s="115"/>
      <c r="B200" s="112">
        <v>43146</v>
      </c>
      <c r="C200" s="116" t="s">
        <v>719</v>
      </c>
      <c r="D200" s="117"/>
      <c r="E200" s="117">
        <v>150</v>
      </c>
      <c r="F200" s="220"/>
      <c r="H200" s="110"/>
    </row>
    <row r="201" spans="1:8" s="116" customFormat="1" ht="13.8" x14ac:dyDescent="0.3">
      <c r="A201" s="115"/>
      <c r="B201" s="112">
        <v>43146</v>
      </c>
      <c r="C201" s="116" t="s">
        <v>21</v>
      </c>
      <c r="D201" s="117"/>
      <c r="E201" s="117">
        <v>14.35</v>
      </c>
      <c r="F201" s="220"/>
      <c r="H201" s="110"/>
    </row>
    <row r="202" spans="1:8" s="116" customFormat="1" ht="13.8" x14ac:dyDescent="0.3">
      <c r="A202" s="115"/>
      <c r="B202" s="112">
        <v>43146</v>
      </c>
      <c r="C202" s="116" t="s">
        <v>505</v>
      </c>
      <c r="D202" s="117"/>
      <c r="E202" s="117">
        <v>20.14</v>
      </c>
      <c r="F202" s="220"/>
      <c r="H202" s="110"/>
    </row>
    <row r="203" spans="1:8" s="116" customFormat="1" ht="13.8" x14ac:dyDescent="0.3">
      <c r="A203" s="115"/>
      <c r="B203" s="112">
        <v>43146</v>
      </c>
      <c r="C203" s="116" t="s">
        <v>8</v>
      </c>
      <c r="D203" s="117"/>
      <c r="E203" s="117">
        <v>2.39</v>
      </c>
      <c r="F203" s="220"/>
      <c r="H203" s="110"/>
    </row>
    <row r="204" spans="1:8" s="116" customFormat="1" ht="13.8" x14ac:dyDescent="0.3">
      <c r="A204" s="115"/>
      <c r="B204" s="112">
        <v>43146</v>
      </c>
      <c r="C204" s="116" t="s">
        <v>72</v>
      </c>
      <c r="D204" s="117"/>
      <c r="E204" s="117">
        <v>30.99</v>
      </c>
      <c r="F204" s="220"/>
      <c r="H204" s="110"/>
    </row>
    <row r="205" spans="1:8" s="116" customFormat="1" ht="13.8" x14ac:dyDescent="0.3">
      <c r="A205" s="115"/>
      <c r="B205" s="112">
        <v>43146</v>
      </c>
      <c r="C205" s="116" t="s">
        <v>72</v>
      </c>
      <c r="D205" s="117"/>
      <c r="E205" s="117">
        <v>10.69</v>
      </c>
      <c r="F205" s="220"/>
      <c r="H205" s="110"/>
    </row>
    <row r="206" spans="1:8" s="116" customFormat="1" ht="13.8" x14ac:dyDescent="0.3">
      <c r="A206" s="115"/>
      <c r="B206" s="112">
        <v>43146</v>
      </c>
      <c r="C206" s="116" t="s">
        <v>40</v>
      </c>
      <c r="D206" s="117"/>
      <c r="E206" s="117">
        <v>22.23</v>
      </c>
      <c r="F206" s="220"/>
      <c r="H206" s="110"/>
    </row>
    <row r="207" spans="1:8" s="116" customFormat="1" ht="13.8" x14ac:dyDescent="0.3">
      <c r="A207" s="115"/>
      <c r="B207" s="112">
        <v>43146</v>
      </c>
      <c r="C207" s="116" t="s">
        <v>538</v>
      </c>
      <c r="D207" s="117"/>
      <c r="E207" s="117">
        <v>25</v>
      </c>
      <c r="F207" s="220"/>
      <c r="H207" s="110"/>
    </row>
    <row r="208" spans="1:8" s="116" customFormat="1" ht="13.8" x14ac:dyDescent="0.3">
      <c r="A208" s="115"/>
      <c r="B208" s="112">
        <v>43146</v>
      </c>
      <c r="C208" s="116" t="s">
        <v>92</v>
      </c>
      <c r="D208" s="117"/>
      <c r="E208" s="117">
        <v>53.46</v>
      </c>
      <c r="F208" s="220"/>
      <c r="H208" s="110"/>
    </row>
    <row r="209" spans="1:8" s="116" customFormat="1" ht="13.8" x14ac:dyDescent="0.3">
      <c r="A209" s="115"/>
      <c r="B209" s="112">
        <v>43147</v>
      </c>
      <c r="C209" s="239" t="s">
        <v>563</v>
      </c>
      <c r="D209" s="117">
        <v>10.76</v>
      </c>
      <c r="E209" s="117"/>
      <c r="F209" s="220"/>
      <c r="H209" s="110"/>
    </row>
    <row r="210" spans="1:8" s="116" customFormat="1" ht="13.8" x14ac:dyDescent="0.3">
      <c r="A210" s="115"/>
      <c r="B210" s="112">
        <v>43148</v>
      </c>
      <c r="C210" s="116" t="s">
        <v>52</v>
      </c>
      <c r="D210" s="117"/>
      <c r="E210" s="117">
        <v>23.27</v>
      </c>
      <c r="F210" s="220"/>
      <c r="H210" s="110"/>
    </row>
    <row r="211" spans="1:8" s="116" customFormat="1" ht="13.8" x14ac:dyDescent="0.3">
      <c r="A211" s="115"/>
      <c r="B211" s="112">
        <v>43148</v>
      </c>
      <c r="C211" s="116" t="s">
        <v>8</v>
      </c>
      <c r="D211" s="117"/>
      <c r="E211" s="117">
        <v>20.37</v>
      </c>
      <c r="F211" s="220"/>
      <c r="H211" s="110"/>
    </row>
    <row r="212" spans="1:8" s="116" customFormat="1" ht="13.8" x14ac:dyDescent="0.3">
      <c r="A212" s="115"/>
      <c r="B212" s="112">
        <v>43148</v>
      </c>
      <c r="C212" s="116" t="s">
        <v>505</v>
      </c>
      <c r="D212" s="117"/>
      <c r="E212" s="117">
        <v>8.3699999999999992</v>
      </c>
      <c r="F212" s="220"/>
      <c r="H212" s="110"/>
    </row>
    <row r="213" spans="1:8" s="116" customFormat="1" ht="13.8" x14ac:dyDescent="0.3">
      <c r="A213" s="115"/>
      <c r="B213" s="112">
        <v>43148</v>
      </c>
      <c r="C213" s="116" t="s">
        <v>21</v>
      </c>
      <c r="D213" s="117"/>
      <c r="E213" s="117">
        <v>22.25</v>
      </c>
      <c r="F213" s="220"/>
      <c r="H213" s="110"/>
    </row>
    <row r="214" spans="1:8" s="116" customFormat="1" ht="13.8" x14ac:dyDescent="0.3">
      <c r="A214" s="115"/>
      <c r="B214" s="112">
        <v>43148</v>
      </c>
      <c r="C214" s="116" t="s">
        <v>505</v>
      </c>
      <c r="D214" s="117"/>
      <c r="E214" s="117">
        <v>13.82</v>
      </c>
      <c r="F214" s="220"/>
      <c r="H214" s="110"/>
    </row>
    <row r="215" spans="1:8" s="116" customFormat="1" ht="13.8" x14ac:dyDescent="0.3">
      <c r="A215" s="115"/>
      <c r="B215" s="112">
        <v>43148</v>
      </c>
      <c r="C215" s="116" t="s">
        <v>40</v>
      </c>
      <c r="D215" s="117"/>
      <c r="E215" s="117">
        <v>37.47</v>
      </c>
      <c r="F215" s="220"/>
      <c r="H215" s="110"/>
    </row>
    <row r="216" spans="1:8" s="116" customFormat="1" ht="13.8" x14ac:dyDescent="0.3">
      <c r="A216" s="115"/>
      <c r="B216" s="112">
        <v>43148</v>
      </c>
      <c r="C216" s="116" t="s">
        <v>52</v>
      </c>
      <c r="D216" s="117"/>
      <c r="E216" s="117">
        <v>43.34</v>
      </c>
      <c r="F216" s="220"/>
      <c r="H216" s="110"/>
    </row>
    <row r="217" spans="1:8" s="116" customFormat="1" ht="13.8" x14ac:dyDescent="0.3">
      <c r="A217" s="115"/>
      <c r="B217" s="112">
        <v>43148</v>
      </c>
      <c r="C217" s="116" t="s">
        <v>717</v>
      </c>
      <c r="D217" s="117"/>
      <c r="E217" s="117">
        <v>12</v>
      </c>
      <c r="F217" s="220"/>
      <c r="H217" s="110"/>
    </row>
    <row r="218" spans="1:8" s="116" customFormat="1" ht="13.8" x14ac:dyDescent="0.3">
      <c r="A218" s="115"/>
      <c r="B218" s="112">
        <v>43148</v>
      </c>
      <c r="C218" s="116" t="s">
        <v>50</v>
      </c>
      <c r="D218" s="117"/>
      <c r="E218" s="117">
        <v>2.39</v>
      </c>
      <c r="F218" s="220"/>
      <c r="H218" s="110"/>
    </row>
    <row r="219" spans="1:8" s="116" customFormat="1" ht="13.8" x14ac:dyDescent="0.3">
      <c r="A219" s="115"/>
      <c r="B219" s="112">
        <v>43148</v>
      </c>
      <c r="C219" s="116" t="s">
        <v>150</v>
      </c>
      <c r="D219" s="117"/>
      <c r="E219" s="117">
        <v>26.65</v>
      </c>
      <c r="F219" s="220"/>
      <c r="H219" s="110"/>
    </row>
    <row r="220" spans="1:8" s="116" customFormat="1" ht="13.8" x14ac:dyDescent="0.3">
      <c r="A220" s="115"/>
      <c r="B220" s="112">
        <v>43148</v>
      </c>
      <c r="C220" s="116" t="s">
        <v>505</v>
      </c>
      <c r="D220" s="117"/>
      <c r="E220" s="117">
        <v>5.77</v>
      </c>
      <c r="F220" s="220"/>
      <c r="H220" s="110"/>
    </row>
    <row r="221" spans="1:8" s="116" customFormat="1" ht="13.8" x14ac:dyDescent="0.3">
      <c r="A221" s="115"/>
      <c r="B221" s="112">
        <v>43148</v>
      </c>
      <c r="C221" s="116" t="s">
        <v>93</v>
      </c>
      <c r="D221" s="117"/>
      <c r="E221" s="117">
        <v>35.28</v>
      </c>
      <c r="F221" s="220"/>
      <c r="H221" s="110"/>
    </row>
    <row r="222" spans="1:8" s="116" customFormat="1" ht="13.8" x14ac:dyDescent="0.3">
      <c r="A222" s="115"/>
      <c r="B222" s="112">
        <v>43148</v>
      </c>
      <c r="C222" s="116" t="s">
        <v>667</v>
      </c>
      <c r="D222" s="117"/>
      <c r="E222" s="117">
        <v>19.989999999999998</v>
      </c>
      <c r="F222" s="220"/>
      <c r="H222" s="110"/>
    </row>
    <row r="223" spans="1:8" s="116" customFormat="1" ht="13.8" x14ac:dyDescent="0.3">
      <c r="A223" s="115"/>
      <c r="B223" s="112">
        <v>43148</v>
      </c>
      <c r="C223" s="116" t="s">
        <v>409</v>
      </c>
      <c r="D223" s="117"/>
      <c r="E223" s="117">
        <v>19.28</v>
      </c>
      <c r="F223" s="220"/>
      <c r="H223" s="110"/>
    </row>
    <row r="224" spans="1:8" s="116" customFormat="1" ht="13.8" x14ac:dyDescent="0.3">
      <c r="A224" s="115"/>
      <c r="B224" s="112">
        <v>43148</v>
      </c>
      <c r="C224" s="116" t="s">
        <v>505</v>
      </c>
      <c r="D224" s="117"/>
      <c r="E224" s="117">
        <v>13.36</v>
      </c>
      <c r="F224" s="220"/>
      <c r="H224" s="110"/>
    </row>
    <row r="225" spans="1:8" s="116" customFormat="1" ht="13.8" x14ac:dyDescent="0.3">
      <c r="A225" s="115"/>
      <c r="B225" s="112">
        <v>43151</v>
      </c>
      <c r="C225" s="116" t="s">
        <v>93</v>
      </c>
      <c r="D225" s="117"/>
      <c r="E225" s="117">
        <v>317.98</v>
      </c>
      <c r="F225" s="220"/>
      <c r="H225" s="110"/>
    </row>
    <row r="226" spans="1:8" s="116" customFormat="1" ht="13.8" x14ac:dyDescent="0.3">
      <c r="A226" s="115"/>
      <c r="B226" s="112">
        <v>43151</v>
      </c>
      <c r="C226" s="116" t="s">
        <v>72</v>
      </c>
      <c r="D226" s="117"/>
      <c r="E226" s="117">
        <v>15.98</v>
      </c>
      <c r="F226" s="220"/>
      <c r="H226" s="110"/>
    </row>
    <row r="227" spans="1:8" s="116" customFormat="1" ht="13.8" x14ac:dyDescent="0.3">
      <c r="A227" s="115"/>
      <c r="B227" s="112">
        <v>43151</v>
      </c>
      <c r="C227" s="116" t="s">
        <v>72</v>
      </c>
      <c r="D227" s="117"/>
      <c r="E227" s="117">
        <v>15.95</v>
      </c>
      <c r="F227" s="220"/>
      <c r="H227" s="110"/>
    </row>
    <row r="228" spans="1:8" s="116" customFormat="1" ht="13.8" x14ac:dyDescent="0.3">
      <c r="A228" s="115"/>
      <c r="B228" s="112">
        <v>43151</v>
      </c>
      <c r="C228" s="116" t="s">
        <v>505</v>
      </c>
      <c r="D228" s="117"/>
      <c r="E228" s="117">
        <v>11.75</v>
      </c>
      <c r="F228" s="220"/>
      <c r="H228" s="110"/>
    </row>
    <row r="229" spans="1:8" s="116" customFormat="1" ht="13.8" x14ac:dyDescent="0.3">
      <c r="A229" s="115"/>
      <c r="B229" s="112">
        <v>43151</v>
      </c>
      <c r="C229" s="116" t="s">
        <v>8</v>
      </c>
      <c r="D229" s="117"/>
      <c r="E229" s="117">
        <v>4.42</v>
      </c>
      <c r="F229" s="220"/>
      <c r="H229" s="110"/>
    </row>
    <row r="230" spans="1:8" s="116" customFormat="1" ht="13.8" x14ac:dyDescent="0.3">
      <c r="A230" s="115"/>
      <c r="B230" s="112">
        <v>43153</v>
      </c>
      <c r="C230" s="116" t="s">
        <v>649</v>
      </c>
      <c r="D230" s="117"/>
      <c r="E230" s="117">
        <v>18.3</v>
      </c>
      <c r="F230" s="220">
        <v>103811276</v>
      </c>
      <c r="H230" s="110"/>
    </row>
    <row r="231" spans="1:8" s="116" customFormat="1" ht="13.8" x14ac:dyDescent="0.3">
      <c r="A231" s="115"/>
      <c r="B231" s="112">
        <v>43153</v>
      </c>
      <c r="C231" s="116" t="s">
        <v>46</v>
      </c>
      <c r="D231" s="117"/>
      <c r="E231" s="117">
        <v>20</v>
      </c>
      <c r="F231" s="220">
        <v>60246</v>
      </c>
      <c r="H231" s="110"/>
    </row>
    <row r="232" spans="1:8" s="116" customFormat="1" ht="13.8" x14ac:dyDescent="0.3">
      <c r="A232" s="115"/>
      <c r="B232" s="112">
        <v>43153</v>
      </c>
      <c r="C232" s="116" t="s">
        <v>85</v>
      </c>
      <c r="D232" s="117"/>
      <c r="E232" s="117">
        <v>580.24</v>
      </c>
      <c r="F232" s="220">
        <v>3999548932</v>
      </c>
      <c r="H232" s="110"/>
    </row>
    <row r="233" spans="1:8" s="116" customFormat="1" ht="13.8" x14ac:dyDescent="0.3">
      <c r="A233" s="115"/>
      <c r="B233" s="112">
        <v>43152</v>
      </c>
      <c r="C233" s="116" t="s">
        <v>146</v>
      </c>
      <c r="D233" s="117">
        <v>808.3</v>
      </c>
      <c r="E233" s="117"/>
      <c r="F233" s="220"/>
      <c r="H233" s="110"/>
    </row>
    <row r="234" spans="1:8" s="116" customFormat="1" ht="13.8" x14ac:dyDescent="0.3">
      <c r="A234" s="115"/>
      <c r="B234" s="112">
        <v>43152</v>
      </c>
      <c r="C234" s="116" t="s">
        <v>150</v>
      </c>
      <c r="D234" s="117"/>
      <c r="E234" s="117">
        <v>8.67</v>
      </c>
      <c r="F234" s="220"/>
      <c r="H234" s="110"/>
    </row>
    <row r="235" spans="1:8" s="116" customFormat="1" ht="13.8" x14ac:dyDescent="0.3">
      <c r="A235" s="115"/>
      <c r="B235" s="112">
        <v>43152</v>
      </c>
      <c r="C235" s="116" t="s">
        <v>21</v>
      </c>
      <c r="D235" s="117"/>
      <c r="E235" s="117">
        <v>65.150000000000006</v>
      </c>
      <c r="F235" s="220"/>
      <c r="H235" s="110"/>
    </row>
    <row r="236" spans="1:8" s="116" customFormat="1" ht="13.8" x14ac:dyDescent="0.3">
      <c r="A236" s="115"/>
      <c r="B236" s="112">
        <v>43152</v>
      </c>
      <c r="C236" s="116" t="s">
        <v>40</v>
      </c>
      <c r="D236" s="117"/>
      <c r="E236" s="117">
        <v>18.03</v>
      </c>
      <c r="F236" s="220"/>
      <c r="H236" s="110"/>
    </row>
    <row r="237" spans="1:8" s="116" customFormat="1" ht="13.8" x14ac:dyDescent="0.3">
      <c r="A237" s="115"/>
      <c r="B237" s="112">
        <v>43152</v>
      </c>
      <c r="C237" s="116" t="s">
        <v>505</v>
      </c>
      <c r="D237" s="117"/>
      <c r="E237" s="117">
        <v>11.51</v>
      </c>
      <c r="F237" s="220"/>
      <c r="H237" s="110"/>
    </row>
    <row r="238" spans="1:8" s="116" customFormat="1" ht="13.8" x14ac:dyDescent="0.3">
      <c r="A238" s="115"/>
      <c r="B238" s="112">
        <v>43152</v>
      </c>
      <c r="C238" s="116" t="s">
        <v>505</v>
      </c>
      <c r="D238" s="117"/>
      <c r="E238" s="117">
        <v>10.54</v>
      </c>
      <c r="F238" s="220"/>
      <c r="H238" s="110"/>
    </row>
    <row r="239" spans="1:8" s="116" customFormat="1" ht="13.8" x14ac:dyDescent="0.3">
      <c r="A239" s="115"/>
      <c r="B239" s="112">
        <v>43152</v>
      </c>
      <c r="C239" s="116" t="s">
        <v>505</v>
      </c>
      <c r="D239" s="117"/>
      <c r="E239" s="117">
        <v>17.09</v>
      </c>
      <c r="F239" s="220"/>
      <c r="H239" s="110"/>
    </row>
    <row r="240" spans="1:8" s="116" customFormat="1" ht="13.8" x14ac:dyDescent="0.3">
      <c r="A240" s="115"/>
      <c r="B240" s="112">
        <v>43152</v>
      </c>
      <c r="C240" s="116" t="s">
        <v>505</v>
      </c>
      <c r="D240" s="117"/>
      <c r="E240" s="117">
        <v>13.28</v>
      </c>
      <c r="F240" s="220"/>
      <c r="H240" s="110"/>
    </row>
    <row r="241" spans="1:8" s="116" customFormat="1" ht="13.8" x14ac:dyDescent="0.3">
      <c r="A241" s="115"/>
      <c r="B241" s="112">
        <v>43151</v>
      </c>
      <c r="C241" s="116" t="s">
        <v>56</v>
      </c>
      <c r="D241" s="117"/>
      <c r="E241" s="117">
        <v>58.47</v>
      </c>
      <c r="F241" s="220"/>
      <c r="H241" s="110"/>
    </row>
    <row r="242" spans="1:8" s="116" customFormat="1" ht="13.8" x14ac:dyDescent="0.3">
      <c r="A242" s="115"/>
      <c r="B242" s="112">
        <v>43151</v>
      </c>
      <c r="C242" s="116" t="s">
        <v>505</v>
      </c>
      <c r="D242" s="117"/>
      <c r="E242" s="117">
        <v>2.1800000000000002</v>
      </c>
      <c r="F242" s="220"/>
      <c r="H242" s="110"/>
    </row>
    <row r="243" spans="1:8" s="116" customFormat="1" ht="13.8" x14ac:dyDescent="0.3">
      <c r="A243" s="115"/>
      <c r="B243" s="112">
        <v>43152</v>
      </c>
      <c r="C243" s="116" t="s">
        <v>500</v>
      </c>
      <c r="D243" s="117"/>
      <c r="E243" s="117">
        <v>22.45</v>
      </c>
      <c r="F243" s="220"/>
      <c r="H243" s="110"/>
    </row>
    <row r="244" spans="1:8" s="116" customFormat="1" ht="13.8" x14ac:dyDescent="0.3">
      <c r="A244" s="115"/>
      <c r="B244" s="112">
        <v>43153</v>
      </c>
      <c r="C244" s="116" t="s">
        <v>31</v>
      </c>
      <c r="D244" s="117">
        <v>2206.64</v>
      </c>
      <c r="E244" s="117"/>
      <c r="F244" s="220"/>
      <c r="H244" s="110"/>
    </row>
    <row r="245" spans="1:8" s="116" customFormat="1" ht="13.8" x14ac:dyDescent="0.3">
      <c r="A245" s="115"/>
      <c r="B245" s="112">
        <v>43152</v>
      </c>
      <c r="C245" s="116" t="s">
        <v>720</v>
      </c>
      <c r="D245" s="117"/>
      <c r="E245" s="117">
        <v>26.99</v>
      </c>
      <c r="F245" s="220"/>
      <c r="H245" s="110"/>
    </row>
    <row r="246" spans="1:8" s="116" customFormat="1" ht="13.8" x14ac:dyDescent="0.3">
      <c r="A246" s="115"/>
      <c r="B246" s="112">
        <v>43152</v>
      </c>
      <c r="C246" s="116" t="s">
        <v>72</v>
      </c>
      <c r="D246" s="117"/>
      <c r="E246" s="117">
        <v>14.26</v>
      </c>
      <c r="F246" s="220"/>
      <c r="H246" s="110"/>
    </row>
    <row r="247" spans="1:8" s="116" customFormat="1" ht="13.8" x14ac:dyDescent="0.3">
      <c r="A247" s="115">
        <v>1366</v>
      </c>
      <c r="B247" s="112">
        <v>43152</v>
      </c>
      <c r="C247" s="116" t="s">
        <v>721</v>
      </c>
      <c r="D247" s="117"/>
      <c r="E247" s="117">
        <v>15</v>
      </c>
      <c r="F247" s="220"/>
      <c r="H247" s="110"/>
    </row>
    <row r="248" spans="1:8" s="116" customFormat="1" ht="13.8" x14ac:dyDescent="0.3">
      <c r="A248" s="115">
        <v>1363</v>
      </c>
      <c r="B248" s="112">
        <v>43152</v>
      </c>
      <c r="C248" s="116" t="s">
        <v>464</v>
      </c>
      <c r="D248" s="117"/>
      <c r="E248" s="117">
        <v>4.5</v>
      </c>
      <c r="F248" s="220"/>
      <c r="H248" s="110"/>
    </row>
    <row r="249" spans="1:8" s="116" customFormat="1" ht="13.8" x14ac:dyDescent="0.3">
      <c r="A249" s="115"/>
      <c r="B249" s="112">
        <v>43151</v>
      </c>
      <c r="C249" s="116" t="s">
        <v>93</v>
      </c>
      <c r="D249" s="117"/>
      <c r="E249" s="117">
        <v>2.96</v>
      </c>
      <c r="F249" s="220"/>
      <c r="H249" s="110"/>
    </row>
    <row r="250" spans="1:8" s="116" customFormat="1" ht="13.8" x14ac:dyDescent="0.3">
      <c r="A250" s="115"/>
      <c r="B250" s="112">
        <v>43151</v>
      </c>
      <c r="C250" s="116" t="s">
        <v>722</v>
      </c>
      <c r="D250" s="117"/>
      <c r="E250" s="117">
        <v>26.45</v>
      </c>
      <c r="F250" s="220"/>
      <c r="H250" s="110"/>
    </row>
    <row r="251" spans="1:8" s="116" customFormat="1" ht="13.8" x14ac:dyDescent="0.3">
      <c r="A251" s="115"/>
      <c r="B251" s="112">
        <v>43153</v>
      </c>
      <c r="C251" s="116" t="s">
        <v>433</v>
      </c>
      <c r="D251" s="117"/>
      <c r="E251" s="117">
        <v>995.31</v>
      </c>
      <c r="F251" s="220"/>
      <c r="H251" s="110"/>
    </row>
    <row r="252" spans="1:8" s="116" customFormat="1" ht="13.8" x14ac:dyDescent="0.3">
      <c r="A252" s="115"/>
      <c r="B252" s="112">
        <v>43156</v>
      </c>
      <c r="C252" s="116" t="s">
        <v>89</v>
      </c>
      <c r="D252" s="117"/>
      <c r="E252" s="117">
        <v>540.67999999999995</v>
      </c>
      <c r="F252" s="220"/>
      <c r="H252" s="110"/>
    </row>
    <row r="253" spans="1:8" s="116" customFormat="1" ht="13.8" x14ac:dyDescent="0.3">
      <c r="A253" s="115"/>
      <c r="B253" s="112">
        <v>43154</v>
      </c>
      <c r="C253" s="116" t="s">
        <v>40</v>
      </c>
      <c r="D253" s="117"/>
      <c r="E253" s="117">
        <v>6.98</v>
      </c>
      <c r="F253" s="220"/>
      <c r="H253" s="110"/>
    </row>
    <row r="254" spans="1:8" s="116" customFormat="1" ht="13.8" x14ac:dyDescent="0.3">
      <c r="A254" s="115"/>
      <c r="B254" s="112">
        <v>43153</v>
      </c>
      <c r="C254" s="116" t="s">
        <v>93</v>
      </c>
      <c r="D254" s="117"/>
      <c r="E254" s="117">
        <v>44.11</v>
      </c>
      <c r="F254" s="220"/>
      <c r="H254" s="110"/>
    </row>
    <row r="255" spans="1:8" s="116" customFormat="1" ht="13.8" x14ac:dyDescent="0.3">
      <c r="A255" s="115"/>
      <c r="B255" s="112">
        <v>43153</v>
      </c>
      <c r="C255" s="116" t="s">
        <v>92</v>
      </c>
      <c r="D255" s="117"/>
      <c r="E255" s="117">
        <v>35.74</v>
      </c>
      <c r="F255" s="220"/>
      <c r="H255" s="110"/>
    </row>
    <row r="256" spans="1:8" s="116" customFormat="1" ht="13.8" x14ac:dyDescent="0.3">
      <c r="A256" s="115"/>
      <c r="B256" s="112">
        <v>43153</v>
      </c>
      <c r="C256" s="116" t="s">
        <v>92</v>
      </c>
      <c r="D256" s="117">
        <v>9.8800000000000008</v>
      </c>
      <c r="E256" s="117"/>
      <c r="F256" s="220"/>
      <c r="H256" s="110"/>
    </row>
    <row r="257" spans="1:8" s="116" customFormat="1" ht="13.8" x14ac:dyDescent="0.3">
      <c r="A257" s="115"/>
      <c r="B257" s="112">
        <v>43154</v>
      </c>
      <c r="C257" s="116" t="s">
        <v>150</v>
      </c>
      <c r="D257" s="117"/>
      <c r="E257" s="117">
        <v>15.48</v>
      </c>
      <c r="F257" s="220"/>
      <c r="H257" s="110"/>
    </row>
    <row r="258" spans="1:8" s="116" customFormat="1" ht="13.8" x14ac:dyDescent="0.3">
      <c r="A258" s="115"/>
      <c r="B258" s="112">
        <v>43155</v>
      </c>
      <c r="C258" s="116" t="s">
        <v>723</v>
      </c>
      <c r="D258" s="117"/>
      <c r="E258" s="117">
        <v>499</v>
      </c>
      <c r="F258" s="220"/>
      <c r="H258" s="110"/>
    </row>
    <row r="259" spans="1:8" s="116" customFormat="1" ht="13.8" x14ac:dyDescent="0.3">
      <c r="A259" s="115"/>
      <c r="B259" s="112">
        <v>43155</v>
      </c>
      <c r="C259" s="116" t="s">
        <v>505</v>
      </c>
      <c r="D259" s="117"/>
      <c r="E259" s="117">
        <v>19.7</v>
      </c>
      <c r="F259" s="220"/>
      <c r="H259" s="110"/>
    </row>
    <row r="260" spans="1:8" s="116" customFormat="1" ht="13.8" x14ac:dyDescent="0.3">
      <c r="A260" s="115"/>
      <c r="B260" s="112">
        <v>43155</v>
      </c>
      <c r="C260" s="116" t="s">
        <v>538</v>
      </c>
      <c r="D260" s="117"/>
      <c r="E260" s="117">
        <v>72.959999999999994</v>
      </c>
      <c r="F260" s="220"/>
      <c r="H260" s="110"/>
    </row>
    <row r="261" spans="1:8" s="116" customFormat="1" ht="13.8" x14ac:dyDescent="0.3">
      <c r="A261" s="115"/>
      <c r="B261" s="112">
        <v>43155</v>
      </c>
      <c r="C261" s="116" t="s">
        <v>93</v>
      </c>
      <c r="D261" s="117"/>
      <c r="E261" s="117">
        <v>73.38</v>
      </c>
      <c r="F261" s="220"/>
      <c r="H261" s="110"/>
    </row>
    <row r="262" spans="1:8" s="116" customFormat="1" ht="13.8" x14ac:dyDescent="0.3">
      <c r="A262" s="115"/>
      <c r="B262" s="112">
        <v>43155</v>
      </c>
      <c r="C262" s="116" t="s">
        <v>50</v>
      </c>
      <c r="D262" s="117"/>
      <c r="E262" s="117">
        <v>8.99</v>
      </c>
      <c r="F262" s="220"/>
      <c r="H262" s="110"/>
    </row>
    <row r="263" spans="1:8" s="116" customFormat="1" ht="13.8" x14ac:dyDescent="0.3">
      <c r="A263" s="115"/>
      <c r="B263" s="112">
        <v>43156</v>
      </c>
      <c r="C263" s="116" t="s">
        <v>21</v>
      </c>
      <c r="D263" s="117"/>
      <c r="E263" s="117">
        <v>27.7</v>
      </c>
      <c r="F263" s="220"/>
      <c r="H263" s="110"/>
    </row>
    <row r="264" spans="1:8" s="116" customFormat="1" ht="13.8" x14ac:dyDescent="0.3">
      <c r="A264" s="115"/>
      <c r="B264" s="112">
        <v>43154</v>
      </c>
      <c r="C264" s="116" t="s">
        <v>8</v>
      </c>
      <c r="D264" s="117"/>
      <c r="E264" s="117">
        <v>12.36</v>
      </c>
      <c r="F264" s="220"/>
      <c r="H264" s="110"/>
    </row>
    <row r="265" spans="1:8" s="116" customFormat="1" ht="13.8" x14ac:dyDescent="0.3">
      <c r="A265" s="115"/>
      <c r="B265" s="112">
        <v>43157</v>
      </c>
      <c r="C265" s="116" t="s">
        <v>264</v>
      </c>
      <c r="D265" s="117"/>
      <c r="E265" s="117">
        <v>15</v>
      </c>
      <c r="F265" s="220"/>
      <c r="H265" s="110"/>
    </row>
    <row r="266" spans="1:8" s="116" customFormat="1" ht="13.8" x14ac:dyDescent="0.3">
      <c r="A266" s="115"/>
      <c r="B266" s="112">
        <v>43158</v>
      </c>
      <c r="C266" s="116" t="s">
        <v>50</v>
      </c>
      <c r="D266" s="117"/>
      <c r="E266" s="117">
        <v>23.86</v>
      </c>
      <c r="F266" s="220"/>
      <c r="H266" s="110"/>
    </row>
    <row r="267" spans="1:8" s="116" customFormat="1" ht="13.8" x14ac:dyDescent="0.3">
      <c r="A267" s="115"/>
      <c r="B267" s="112">
        <v>43158</v>
      </c>
      <c r="C267" s="116" t="s">
        <v>7</v>
      </c>
      <c r="D267" s="117"/>
      <c r="E267" s="117">
        <v>25.23</v>
      </c>
      <c r="F267" s="220"/>
      <c r="H267" s="110"/>
    </row>
    <row r="268" spans="1:8" s="116" customFormat="1" ht="13.8" x14ac:dyDescent="0.3">
      <c r="A268" s="115"/>
      <c r="B268" s="112">
        <v>43158</v>
      </c>
      <c r="C268" s="116" t="s">
        <v>122</v>
      </c>
      <c r="D268" s="117"/>
      <c r="E268" s="117">
        <v>11.98</v>
      </c>
      <c r="F268" s="220"/>
      <c r="H268" s="110"/>
    </row>
    <row r="269" spans="1:8" s="116" customFormat="1" ht="13.8" x14ac:dyDescent="0.3">
      <c r="A269" s="115"/>
      <c r="B269" s="112">
        <v>43156</v>
      </c>
      <c r="C269" s="116" t="s">
        <v>724</v>
      </c>
      <c r="D269" s="117"/>
      <c r="E269" s="117">
        <v>22.5</v>
      </c>
      <c r="F269" s="220"/>
      <c r="H269" s="110"/>
    </row>
    <row r="270" spans="1:8" s="116" customFormat="1" ht="13.8" x14ac:dyDescent="0.3">
      <c r="A270" s="115"/>
      <c r="B270" s="112">
        <v>43158</v>
      </c>
      <c r="C270" s="116" t="s">
        <v>505</v>
      </c>
      <c r="D270" s="117"/>
      <c r="E270" s="117">
        <v>22.86</v>
      </c>
      <c r="F270" s="220"/>
      <c r="H270" s="110"/>
    </row>
    <row r="271" spans="1:8" s="116" customFormat="1" ht="13.8" x14ac:dyDescent="0.3">
      <c r="A271" s="115"/>
      <c r="B271" s="112">
        <v>43157</v>
      </c>
      <c r="C271" s="116" t="s">
        <v>40</v>
      </c>
      <c r="D271" s="117"/>
      <c r="E271" s="117">
        <v>11.5</v>
      </c>
      <c r="F271" s="220"/>
      <c r="H271" s="110"/>
    </row>
    <row r="272" spans="1:8" s="116" customFormat="1" ht="13.8" x14ac:dyDescent="0.3">
      <c r="A272" s="115"/>
      <c r="B272" s="112">
        <v>43158</v>
      </c>
      <c r="C272" s="116" t="s">
        <v>505</v>
      </c>
      <c r="D272" s="117"/>
      <c r="E272" s="117">
        <v>22.53</v>
      </c>
      <c r="F272" s="220"/>
      <c r="H272" s="110"/>
    </row>
    <row r="273" spans="1:8" s="116" customFormat="1" ht="13.8" x14ac:dyDescent="0.3">
      <c r="A273" s="115"/>
      <c r="B273" s="112">
        <v>43158</v>
      </c>
      <c r="C273" s="116" t="s">
        <v>83</v>
      </c>
      <c r="D273" s="117"/>
      <c r="E273" s="117">
        <v>20</v>
      </c>
      <c r="F273" s="220"/>
      <c r="H273" s="110"/>
    </row>
    <row r="274" spans="1:8" s="116" customFormat="1" ht="13.8" x14ac:dyDescent="0.3">
      <c r="A274" s="115"/>
      <c r="B274" s="112">
        <v>43157</v>
      </c>
      <c r="C274" s="116" t="s">
        <v>92</v>
      </c>
      <c r="D274" s="117"/>
      <c r="E274" s="117">
        <v>5.95</v>
      </c>
      <c r="F274" s="220"/>
      <c r="H274" s="110"/>
    </row>
    <row r="275" spans="1:8" s="116" customFormat="1" ht="13.8" x14ac:dyDescent="0.3">
      <c r="A275" s="115"/>
      <c r="B275" s="112">
        <v>43157</v>
      </c>
      <c r="C275" s="116" t="s">
        <v>505</v>
      </c>
      <c r="D275" s="117"/>
      <c r="E275" s="117">
        <v>7.95</v>
      </c>
      <c r="F275" s="220"/>
      <c r="H275" s="110"/>
    </row>
    <row r="276" spans="1:8" s="116" customFormat="1" ht="13.8" x14ac:dyDescent="0.3">
      <c r="A276" s="115"/>
      <c r="B276" s="112">
        <v>43157</v>
      </c>
      <c r="C276" s="116" t="s">
        <v>505</v>
      </c>
      <c r="D276" s="117"/>
      <c r="E276" s="117">
        <v>18.25</v>
      </c>
      <c r="F276" s="220"/>
      <c r="H276" s="110"/>
    </row>
    <row r="277" spans="1:8" s="116" customFormat="1" ht="13.8" x14ac:dyDescent="0.3">
      <c r="A277" s="115"/>
      <c r="B277" s="112">
        <v>43159</v>
      </c>
      <c r="C277" s="116" t="s">
        <v>731</v>
      </c>
      <c r="D277" s="117"/>
      <c r="E277" s="117">
        <v>5</v>
      </c>
      <c r="F277" s="220"/>
      <c r="H277" s="110"/>
    </row>
    <row r="278" spans="1:8" s="116" customFormat="1" ht="13.8" x14ac:dyDescent="0.3">
      <c r="A278" s="115"/>
      <c r="B278" s="112">
        <v>43159</v>
      </c>
      <c r="C278" s="116" t="s">
        <v>731</v>
      </c>
      <c r="D278" s="117"/>
      <c r="E278" s="117">
        <v>25</v>
      </c>
      <c r="F278" s="220"/>
      <c r="H278" s="110"/>
    </row>
    <row r="279" spans="1:8" s="116" customFormat="1" ht="13.8" x14ac:dyDescent="0.3">
      <c r="A279" s="115"/>
      <c r="B279" s="112">
        <v>43157</v>
      </c>
      <c r="C279" s="116" t="s">
        <v>21</v>
      </c>
      <c r="D279" s="117"/>
      <c r="E279" s="117">
        <v>13</v>
      </c>
      <c r="F279" s="220"/>
      <c r="H279" s="110"/>
    </row>
    <row r="280" spans="1:8" s="116" customFormat="1" ht="13.8" x14ac:dyDescent="0.3">
      <c r="A280" s="115"/>
      <c r="B280" s="112">
        <v>43157</v>
      </c>
      <c r="C280" s="116" t="s">
        <v>8</v>
      </c>
      <c r="D280" s="117"/>
      <c r="E280" s="117">
        <v>7.16</v>
      </c>
      <c r="F280" s="220"/>
      <c r="H280" s="110"/>
    </row>
    <row r="281" spans="1:8" s="116" customFormat="1" ht="13.8" x14ac:dyDescent="0.3">
      <c r="A281" s="115"/>
      <c r="B281" s="112">
        <v>43157</v>
      </c>
      <c r="C281" s="116" t="s">
        <v>505</v>
      </c>
      <c r="D281" s="117"/>
      <c r="E281" s="117">
        <v>5.77</v>
      </c>
      <c r="F281" s="220"/>
      <c r="H281" s="110"/>
    </row>
    <row r="282" spans="1:8" s="116" customFormat="1" ht="13.8" x14ac:dyDescent="0.3">
      <c r="A282" s="115"/>
      <c r="B282" s="112">
        <v>43157</v>
      </c>
      <c r="C282" s="116" t="s">
        <v>505</v>
      </c>
      <c r="D282" s="117"/>
      <c r="E282" s="117">
        <v>11.64</v>
      </c>
      <c r="F282" s="220"/>
      <c r="H282" s="110"/>
    </row>
    <row r="283" spans="1:8" s="116" customFormat="1" ht="13.8" x14ac:dyDescent="0.3">
      <c r="A283" s="115"/>
      <c r="B283" s="112">
        <v>43157</v>
      </c>
      <c r="C283" s="116" t="s">
        <v>50</v>
      </c>
      <c r="D283" s="117"/>
      <c r="E283" s="117">
        <v>37.619999999999997</v>
      </c>
      <c r="F283" s="220"/>
      <c r="H283" s="110"/>
    </row>
    <row r="284" spans="1:8" s="116" customFormat="1" ht="13.8" x14ac:dyDescent="0.3">
      <c r="A284" s="115">
        <v>1365</v>
      </c>
      <c r="B284" s="112">
        <v>43159</v>
      </c>
      <c r="C284" s="116" t="s">
        <v>264</v>
      </c>
      <c r="D284" s="117"/>
      <c r="E284" s="117">
        <v>653.91</v>
      </c>
      <c r="F284" s="220"/>
      <c r="H284" s="110"/>
    </row>
    <row r="285" spans="1:8" s="116" customFormat="1" ht="13.8" x14ac:dyDescent="0.3">
      <c r="A285" s="115"/>
      <c r="B285" s="112">
        <v>43160</v>
      </c>
      <c r="C285" s="116" t="s">
        <v>7</v>
      </c>
      <c r="D285" s="117"/>
      <c r="E285" s="117">
        <v>8.67</v>
      </c>
      <c r="F285" s="220"/>
      <c r="H285" s="110"/>
    </row>
    <row r="286" spans="1:8" s="116" customFormat="1" ht="13.8" x14ac:dyDescent="0.3">
      <c r="A286" s="115"/>
      <c r="B286" s="112">
        <v>43160</v>
      </c>
      <c r="C286" s="116" t="s">
        <v>114</v>
      </c>
      <c r="D286" s="117"/>
      <c r="E286" s="117">
        <v>10</v>
      </c>
      <c r="F286" s="220"/>
      <c r="H286" s="110"/>
    </row>
    <row r="287" spans="1:8" s="116" customFormat="1" ht="13.8" x14ac:dyDescent="0.3">
      <c r="A287" s="115"/>
      <c r="B287" s="112">
        <v>43160</v>
      </c>
      <c r="C287" s="116" t="s">
        <v>409</v>
      </c>
      <c r="D287" s="117"/>
      <c r="E287" s="117">
        <v>92.47</v>
      </c>
      <c r="F287" s="220"/>
      <c r="H287" s="110"/>
    </row>
    <row r="288" spans="1:8" s="116" customFormat="1" ht="13.8" x14ac:dyDescent="0.3">
      <c r="A288" s="115"/>
      <c r="B288" s="112">
        <v>43160</v>
      </c>
      <c r="C288" s="116" t="s">
        <v>8</v>
      </c>
      <c r="D288" s="117"/>
      <c r="E288" s="117">
        <v>7.65</v>
      </c>
      <c r="F288" s="220"/>
      <c r="H288" s="110"/>
    </row>
    <row r="289" spans="1:8" s="116" customFormat="1" ht="13.8" x14ac:dyDescent="0.3">
      <c r="A289" s="115"/>
      <c r="B289" s="112">
        <v>43160</v>
      </c>
      <c r="C289" s="116" t="s">
        <v>7</v>
      </c>
      <c r="D289" s="117"/>
      <c r="E289" s="117">
        <v>18.420000000000002</v>
      </c>
      <c r="F289" s="220"/>
      <c r="H289" s="110"/>
    </row>
    <row r="290" spans="1:8" s="116" customFormat="1" ht="13.8" x14ac:dyDescent="0.3">
      <c r="A290" s="115"/>
      <c r="B290" s="112">
        <v>43161</v>
      </c>
      <c r="C290" s="116" t="s">
        <v>505</v>
      </c>
      <c r="D290" s="117"/>
      <c r="E290" s="117">
        <v>3.27</v>
      </c>
      <c r="F290" s="220"/>
      <c r="H290" s="110"/>
    </row>
    <row r="291" spans="1:8" s="116" customFormat="1" ht="13.8" x14ac:dyDescent="0.3">
      <c r="A291" s="115"/>
      <c r="B291" s="112">
        <v>43162</v>
      </c>
      <c r="C291" s="116" t="s">
        <v>505</v>
      </c>
      <c r="D291" s="117"/>
      <c r="E291" s="117">
        <v>24.05</v>
      </c>
      <c r="F291" s="220"/>
      <c r="H291" s="110"/>
    </row>
    <row r="292" spans="1:8" s="116" customFormat="1" ht="13.8" x14ac:dyDescent="0.3">
      <c r="A292" s="115"/>
      <c r="B292" s="112">
        <v>43162</v>
      </c>
      <c r="C292" s="116" t="s">
        <v>429</v>
      </c>
      <c r="D292" s="117"/>
      <c r="E292" s="117">
        <v>11.28</v>
      </c>
      <c r="F292" s="220"/>
      <c r="H292" s="110"/>
    </row>
    <row r="293" spans="1:8" s="116" customFormat="1" ht="13.8" x14ac:dyDescent="0.3">
      <c r="A293" s="115"/>
      <c r="B293" s="112">
        <v>43163</v>
      </c>
      <c r="C293" s="116" t="s">
        <v>52</v>
      </c>
      <c r="D293" s="117"/>
      <c r="E293" s="117">
        <v>41.87</v>
      </c>
      <c r="F293" s="220"/>
      <c r="H293" s="110"/>
    </row>
    <row r="294" spans="1:8" s="116" customFormat="1" ht="13.8" x14ac:dyDescent="0.3">
      <c r="A294" s="115"/>
      <c r="B294" s="112">
        <v>43163</v>
      </c>
      <c r="C294" s="116" t="s">
        <v>505</v>
      </c>
      <c r="D294" s="117"/>
      <c r="E294" s="117">
        <v>5.77</v>
      </c>
      <c r="F294" s="220"/>
      <c r="H294" s="110"/>
    </row>
    <row r="295" spans="1:8" s="116" customFormat="1" ht="13.8" x14ac:dyDescent="0.3">
      <c r="A295" s="115"/>
      <c r="B295" s="112">
        <v>43163</v>
      </c>
      <c r="C295" s="116" t="s">
        <v>272</v>
      </c>
      <c r="D295" s="117"/>
      <c r="E295" s="117">
        <v>29.99</v>
      </c>
      <c r="F295" s="220"/>
      <c r="H295" s="110"/>
    </row>
    <row r="296" spans="1:8" s="116" customFormat="1" ht="13.8" x14ac:dyDescent="0.3">
      <c r="A296" s="115"/>
      <c r="B296" s="112">
        <v>43163</v>
      </c>
      <c r="C296" s="116" t="s">
        <v>638</v>
      </c>
      <c r="D296" s="117"/>
      <c r="E296" s="117">
        <v>13.49</v>
      </c>
      <c r="F296" s="220"/>
      <c r="H296" s="110"/>
    </row>
    <row r="297" spans="1:8" s="116" customFormat="1" ht="13.8" x14ac:dyDescent="0.3">
      <c r="A297" s="115"/>
      <c r="B297" s="112">
        <v>43160</v>
      </c>
      <c r="C297" s="116" t="s">
        <v>99</v>
      </c>
      <c r="D297" s="117"/>
      <c r="E297" s="117">
        <v>35.880000000000003</v>
      </c>
      <c r="F297" s="220"/>
      <c r="H297" s="110"/>
    </row>
    <row r="298" spans="1:8" s="116" customFormat="1" ht="13.8" x14ac:dyDescent="0.3">
      <c r="A298" s="115"/>
      <c r="B298" s="112">
        <v>43160</v>
      </c>
      <c r="C298" s="116" t="s">
        <v>732</v>
      </c>
      <c r="D298" s="117"/>
      <c r="E298" s="117">
        <v>15</v>
      </c>
      <c r="F298" s="220"/>
      <c r="H298" s="110"/>
    </row>
    <row r="299" spans="1:8" s="116" customFormat="1" ht="13.8" x14ac:dyDescent="0.3">
      <c r="A299" s="115"/>
      <c r="B299" s="112">
        <v>43160</v>
      </c>
      <c r="C299" s="116" t="s">
        <v>487</v>
      </c>
      <c r="D299" s="117"/>
      <c r="E299" s="117">
        <v>5.25</v>
      </c>
      <c r="F299" s="220"/>
      <c r="H299" s="110"/>
    </row>
    <row r="300" spans="1:8" s="116" customFormat="1" ht="13.8" x14ac:dyDescent="0.3">
      <c r="A300" s="115"/>
      <c r="B300" s="112">
        <v>43160</v>
      </c>
      <c r="C300" s="116" t="s">
        <v>487</v>
      </c>
      <c r="D300" s="117"/>
      <c r="E300" s="117">
        <v>36</v>
      </c>
      <c r="F300" s="220"/>
      <c r="H300" s="110"/>
    </row>
    <row r="301" spans="1:8" s="116" customFormat="1" ht="13.8" x14ac:dyDescent="0.3">
      <c r="A301" s="115"/>
      <c r="B301" s="112">
        <v>43163</v>
      </c>
      <c r="C301" s="116" t="s">
        <v>40</v>
      </c>
      <c r="D301" s="117"/>
      <c r="E301" s="117">
        <v>395.99</v>
      </c>
      <c r="F301" s="220"/>
      <c r="H301" s="110"/>
    </row>
    <row r="302" spans="1:8" s="116" customFormat="1" ht="13.8" x14ac:dyDescent="0.3">
      <c r="A302" s="115"/>
      <c r="B302" s="112">
        <v>43163</v>
      </c>
      <c r="C302" s="116" t="s">
        <v>21</v>
      </c>
      <c r="D302" s="117"/>
      <c r="E302" s="117">
        <v>48.7</v>
      </c>
      <c r="F302" s="220"/>
      <c r="H302" s="110"/>
    </row>
    <row r="303" spans="1:8" s="116" customFormat="1" ht="13.8" x14ac:dyDescent="0.3">
      <c r="A303" s="115"/>
      <c r="B303" s="112">
        <v>43163</v>
      </c>
      <c r="C303" s="116" t="s">
        <v>505</v>
      </c>
      <c r="D303" s="117"/>
      <c r="E303" s="117">
        <v>13.13</v>
      </c>
      <c r="F303" s="220"/>
      <c r="H303" s="110"/>
    </row>
    <row r="304" spans="1:8" s="116" customFormat="1" ht="13.8" x14ac:dyDescent="0.3">
      <c r="A304" s="115"/>
      <c r="B304" s="112">
        <v>43163</v>
      </c>
      <c r="C304" s="116" t="s">
        <v>676</v>
      </c>
      <c r="D304" s="117"/>
      <c r="E304" s="117">
        <v>50</v>
      </c>
      <c r="F304" s="220"/>
      <c r="H304" s="110"/>
    </row>
    <row r="305" spans="1:8" s="116" customFormat="1" ht="13.8" x14ac:dyDescent="0.3">
      <c r="A305" s="115"/>
      <c r="B305" s="112">
        <v>43161</v>
      </c>
      <c r="C305" s="116" t="s">
        <v>733</v>
      </c>
      <c r="D305" s="117">
        <v>3446.74</v>
      </c>
      <c r="E305" s="117"/>
      <c r="F305" s="220"/>
      <c r="H305" s="110"/>
    </row>
    <row r="306" spans="1:8" s="116" customFormat="1" ht="13.8" x14ac:dyDescent="0.3">
      <c r="A306" s="115"/>
      <c r="B306" s="112">
        <v>43164</v>
      </c>
      <c r="C306" s="117" t="s">
        <v>60</v>
      </c>
      <c r="D306" s="117"/>
      <c r="E306" s="117">
        <v>3031.12</v>
      </c>
      <c r="F306" s="220"/>
      <c r="H306" s="110"/>
    </row>
    <row r="307" spans="1:8" s="116" customFormat="1" ht="13.8" x14ac:dyDescent="0.3">
      <c r="A307" s="115"/>
      <c r="B307" s="112">
        <v>43164</v>
      </c>
      <c r="C307" s="116" t="s">
        <v>150</v>
      </c>
      <c r="D307" s="117"/>
      <c r="E307" s="117">
        <v>11.77</v>
      </c>
      <c r="F307" s="220"/>
      <c r="H307" s="110"/>
    </row>
    <row r="308" spans="1:8" s="116" customFormat="1" ht="13.8" x14ac:dyDescent="0.3">
      <c r="A308" s="115"/>
      <c r="B308" s="112">
        <v>43165</v>
      </c>
      <c r="C308" s="116" t="s">
        <v>52</v>
      </c>
      <c r="D308" s="117"/>
      <c r="E308" s="117">
        <v>21.04</v>
      </c>
      <c r="F308" s="220"/>
      <c r="H308" s="110"/>
    </row>
    <row r="309" spans="1:8" s="116" customFormat="1" ht="13.8" x14ac:dyDescent="0.3">
      <c r="A309" s="115"/>
      <c r="B309" s="112">
        <v>43164</v>
      </c>
      <c r="C309" s="116" t="s">
        <v>505</v>
      </c>
      <c r="D309" s="117"/>
      <c r="E309" s="117">
        <v>13.82</v>
      </c>
      <c r="F309" s="220"/>
      <c r="H309" s="110"/>
    </row>
    <row r="310" spans="1:8" s="116" customFormat="1" ht="13.8" x14ac:dyDescent="0.3">
      <c r="A310" s="115"/>
      <c r="B310" s="112">
        <v>43163</v>
      </c>
      <c r="C310" s="116" t="s">
        <v>40</v>
      </c>
      <c r="D310" s="117"/>
      <c r="E310" s="117">
        <v>24.09</v>
      </c>
      <c r="F310" s="220"/>
      <c r="H310" s="110"/>
    </row>
    <row r="311" spans="1:8" s="116" customFormat="1" ht="13.8" x14ac:dyDescent="0.3">
      <c r="A311" s="115"/>
      <c r="B311" s="112">
        <v>43163</v>
      </c>
      <c r="C311" s="116" t="s">
        <v>40</v>
      </c>
      <c r="D311" s="117"/>
      <c r="E311" s="117">
        <v>101.45</v>
      </c>
      <c r="F311" s="220"/>
      <c r="H311" s="110"/>
    </row>
    <row r="312" spans="1:8" s="116" customFormat="1" ht="13.8" x14ac:dyDescent="0.3">
      <c r="A312" s="115"/>
      <c r="B312" s="112">
        <v>43164</v>
      </c>
      <c r="C312" s="116" t="s">
        <v>148</v>
      </c>
      <c r="D312" s="117"/>
      <c r="E312" s="117">
        <v>9.99</v>
      </c>
      <c r="F312" s="220"/>
      <c r="H312" s="110"/>
    </row>
    <row r="313" spans="1:8" s="116" customFormat="1" ht="13.8" x14ac:dyDescent="0.3">
      <c r="A313" s="115"/>
      <c r="B313" s="112">
        <v>43164</v>
      </c>
      <c r="C313" s="116" t="s">
        <v>21</v>
      </c>
      <c r="D313" s="117"/>
      <c r="E313" s="117">
        <v>17</v>
      </c>
      <c r="F313" s="220"/>
      <c r="H313" s="110"/>
    </row>
    <row r="314" spans="1:8" s="116" customFormat="1" ht="13.8" x14ac:dyDescent="0.3">
      <c r="A314" s="115"/>
      <c r="B314" s="112">
        <v>43164</v>
      </c>
      <c r="C314" s="116" t="s">
        <v>505</v>
      </c>
      <c r="D314" s="117"/>
      <c r="E314" s="117">
        <v>5.77</v>
      </c>
      <c r="F314" s="220"/>
      <c r="H314" s="110"/>
    </row>
    <row r="315" spans="1:8" s="116" customFormat="1" ht="13.8" x14ac:dyDescent="0.3">
      <c r="A315" s="115"/>
      <c r="B315" s="112">
        <v>43165</v>
      </c>
      <c r="C315" s="116" t="s">
        <v>357</v>
      </c>
      <c r="D315" s="117"/>
      <c r="E315" s="117">
        <v>9.98</v>
      </c>
      <c r="F315" s="220"/>
      <c r="H315" s="110"/>
    </row>
    <row r="316" spans="1:8" s="116" customFormat="1" ht="13.8" x14ac:dyDescent="0.3">
      <c r="A316" s="115"/>
      <c r="B316" s="112">
        <v>43165</v>
      </c>
      <c r="C316" s="116" t="s">
        <v>122</v>
      </c>
      <c r="D316" s="117"/>
      <c r="E316" s="117">
        <v>0.99</v>
      </c>
      <c r="F316" s="220"/>
      <c r="H316" s="110"/>
    </row>
    <row r="317" spans="1:8" s="116" customFormat="1" ht="13.8" x14ac:dyDescent="0.3">
      <c r="A317" s="115"/>
      <c r="B317" s="112">
        <v>43165</v>
      </c>
      <c r="C317" s="116" t="s">
        <v>40</v>
      </c>
      <c r="D317" s="117"/>
      <c r="E317" s="117">
        <v>59.44</v>
      </c>
      <c r="F317" s="220"/>
      <c r="H317" s="110"/>
    </row>
    <row r="318" spans="1:8" s="116" customFormat="1" ht="13.8" x14ac:dyDescent="0.3">
      <c r="A318" s="115"/>
      <c r="B318" s="112">
        <v>43166</v>
      </c>
      <c r="C318" s="116" t="s">
        <v>505</v>
      </c>
      <c r="D318" s="117"/>
      <c r="E318" s="117">
        <v>9.4600000000000009</v>
      </c>
      <c r="F318" s="220"/>
      <c r="H318" s="110"/>
    </row>
    <row r="319" spans="1:8" s="116" customFormat="1" ht="13.8" x14ac:dyDescent="0.3">
      <c r="A319" s="115"/>
      <c r="B319" s="112">
        <v>43166</v>
      </c>
      <c r="C319" s="116" t="s">
        <v>505</v>
      </c>
      <c r="D319" s="117"/>
      <c r="E319" s="117">
        <v>18.05</v>
      </c>
      <c r="F319" s="220"/>
      <c r="H319" s="110"/>
    </row>
    <row r="320" spans="1:8" s="116" customFormat="1" ht="13.8" x14ac:dyDescent="0.3">
      <c r="A320" s="115"/>
      <c r="B320" s="112">
        <v>43167</v>
      </c>
      <c r="C320" s="116" t="s">
        <v>31</v>
      </c>
      <c r="D320" s="117">
        <v>2180.62</v>
      </c>
      <c r="E320" s="117"/>
      <c r="F320" s="220"/>
      <c r="H320" s="110"/>
    </row>
    <row r="321" spans="1:8" s="116" customFormat="1" ht="13.8" x14ac:dyDescent="0.3">
      <c r="A321" s="115"/>
      <c r="B321" s="112">
        <v>43166</v>
      </c>
      <c r="C321" s="116" t="s">
        <v>40</v>
      </c>
      <c r="D321" s="117"/>
      <c r="E321" s="117">
        <v>26.91</v>
      </c>
      <c r="F321" s="220"/>
      <c r="H321" s="110"/>
    </row>
    <row r="322" spans="1:8" s="116" customFormat="1" ht="13.8" x14ac:dyDescent="0.3">
      <c r="A322" s="115"/>
      <c r="B322" s="112">
        <v>43174</v>
      </c>
      <c r="C322" s="116" t="s">
        <v>704</v>
      </c>
      <c r="D322" s="117"/>
      <c r="E322" s="117">
        <v>200.69</v>
      </c>
      <c r="F322" s="220"/>
      <c r="H322" s="110"/>
    </row>
    <row r="323" spans="1:8" s="116" customFormat="1" ht="13.8" x14ac:dyDescent="0.3">
      <c r="A323" s="115"/>
      <c r="B323" s="112">
        <v>43168</v>
      </c>
      <c r="C323" s="116" t="s">
        <v>321</v>
      </c>
      <c r="D323" s="117"/>
      <c r="E323" s="117">
        <v>225.41</v>
      </c>
      <c r="F323" s="220">
        <v>3994787321</v>
      </c>
      <c r="H323" s="110"/>
    </row>
    <row r="324" spans="1:8" s="116" customFormat="1" ht="13.8" x14ac:dyDescent="0.3">
      <c r="A324" s="115"/>
      <c r="B324" s="112">
        <v>43168</v>
      </c>
      <c r="C324" s="116" t="s">
        <v>42</v>
      </c>
      <c r="D324" s="117"/>
      <c r="E324" s="117">
        <v>296.2</v>
      </c>
      <c r="F324" s="220"/>
      <c r="H324" s="110"/>
    </row>
    <row r="325" spans="1:8" s="116" customFormat="1" ht="13.8" x14ac:dyDescent="0.3">
      <c r="A325" s="115"/>
      <c r="B325" s="112">
        <v>43168</v>
      </c>
      <c r="C325" s="116" t="s">
        <v>234</v>
      </c>
      <c r="D325" s="117"/>
      <c r="E325" s="117">
        <v>239.65</v>
      </c>
      <c r="F325" s="220">
        <v>14468073</v>
      </c>
      <c r="H325" s="110"/>
    </row>
    <row r="326" spans="1:8" s="116" customFormat="1" ht="13.8" x14ac:dyDescent="0.3">
      <c r="A326" s="115"/>
      <c r="B326" s="112">
        <v>43174</v>
      </c>
      <c r="C326" s="116" t="s">
        <v>619</v>
      </c>
      <c r="D326" s="117"/>
      <c r="E326" s="117">
        <v>89.85</v>
      </c>
      <c r="F326" s="220"/>
      <c r="H326" s="110"/>
    </row>
    <row r="327" spans="1:8" s="116" customFormat="1" ht="13.8" x14ac:dyDescent="0.3">
      <c r="A327" s="115"/>
      <c r="B327" s="112">
        <v>43168</v>
      </c>
      <c r="C327" s="116" t="s">
        <v>485</v>
      </c>
      <c r="D327" s="117"/>
      <c r="E327" s="117">
        <v>130.85</v>
      </c>
      <c r="F327" s="222" t="s">
        <v>735</v>
      </c>
      <c r="H327" s="110"/>
    </row>
    <row r="328" spans="1:8" s="116" customFormat="1" ht="13.8" x14ac:dyDescent="0.3">
      <c r="A328" s="115"/>
      <c r="B328" s="112">
        <v>43168</v>
      </c>
      <c r="C328" s="116" t="s">
        <v>46</v>
      </c>
      <c r="D328" s="117"/>
      <c r="E328" s="117">
        <v>80</v>
      </c>
      <c r="F328" s="220">
        <v>40585487740</v>
      </c>
      <c r="H328" s="110"/>
    </row>
    <row r="329" spans="1:8" s="116" customFormat="1" ht="13.8" x14ac:dyDescent="0.3">
      <c r="A329" s="115"/>
      <c r="B329" s="112">
        <v>43169</v>
      </c>
      <c r="C329" s="116" t="s">
        <v>89</v>
      </c>
      <c r="D329" s="117"/>
      <c r="E329" s="117">
        <v>1000</v>
      </c>
      <c r="F329" s="220"/>
      <c r="H329" s="110"/>
    </row>
    <row r="330" spans="1:8" s="116" customFormat="1" ht="13.8" x14ac:dyDescent="0.3">
      <c r="A330" s="115"/>
      <c r="B330" s="112">
        <v>43169</v>
      </c>
      <c r="C330" s="116" t="s">
        <v>93</v>
      </c>
      <c r="D330" s="117"/>
      <c r="E330" s="117">
        <v>374.39</v>
      </c>
      <c r="F330" s="220"/>
      <c r="H330" s="110"/>
    </row>
    <row r="331" spans="1:8" s="116" customFormat="1" ht="13.8" x14ac:dyDescent="0.3">
      <c r="A331" s="115"/>
      <c r="B331" s="112">
        <v>43169</v>
      </c>
      <c r="C331" s="116" t="s">
        <v>758</v>
      </c>
      <c r="D331" s="117"/>
      <c r="E331" s="117">
        <v>63.38</v>
      </c>
      <c r="F331" s="220"/>
      <c r="H331" s="110"/>
    </row>
    <row r="332" spans="1:8" s="116" customFormat="1" ht="13.8" x14ac:dyDescent="0.3">
      <c r="A332" s="115"/>
      <c r="B332" s="112">
        <v>43168</v>
      </c>
      <c r="C332" s="116" t="s">
        <v>7</v>
      </c>
      <c r="D332" s="117"/>
      <c r="E332" s="117">
        <v>27.14</v>
      </c>
      <c r="F332" s="220"/>
      <c r="H332" s="110"/>
    </row>
    <row r="333" spans="1:8" s="116" customFormat="1" ht="13.8" x14ac:dyDescent="0.3">
      <c r="A333" s="115"/>
      <c r="B333" s="112">
        <v>43168</v>
      </c>
      <c r="C333" s="116" t="s">
        <v>21</v>
      </c>
      <c r="D333" s="117"/>
      <c r="E333" s="117">
        <v>15</v>
      </c>
      <c r="F333" s="220"/>
      <c r="H333" s="110"/>
    </row>
    <row r="334" spans="1:8" s="116" customFormat="1" ht="13.8" x14ac:dyDescent="0.3">
      <c r="A334" s="115"/>
      <c r="B334" s="112">
        <v>43169</v>
      </c>
      <c r="C334" s="116" t="s">
        <v>83</v>
      </c>
      <c r="D334" s="117"/>
      <c r="E334" s="117">
        <v>120</v>
      </c>
      <c r="F334" s="220"/>
      <c r="H334" s="110"/>
    </row>
    <row r="335" spans="1:8" s="116" customFormat="1" ht="13.8" x14ac:dyDescent="0.3">
      <c r="A335" s="115"/>
      <c r="B335" s="112">
        <v>43168</v>
      </c>
      <c r="C335" s="116" t="s">
        <v>505</v>
      </c>
      <c r="D335" s="117"/>
      <c r="E335" s="117">
        <v>15.45</v>
      </c>
      <c r="F335" s="220"/>
      <c r="H335" s="110"/>
    </row>
    <row r="336" spans="1:8" s="116" customFormat="1" ht="13.8" x14ac:dyDescent="0.3">
      <c r="A336" s="115"/>
      <c r="B336" s="112">
        <v>43168</v>
      </c>
      <c r="C336" s="116" t="s">
        <v>150</v>
      </c>
      <c r="D336" s="117"/>
      <c r="E336" s="117">
        <v>11.77</v>
      </c>
      <c r="F336" s="220"/>
      <c r="H336" s="110"/>
    </row>
    <row r="337" spans="1:8" s="116" customFormat="1" ht="13.8" x14ac:dyDescent="0.3">
      <c r="A337" s="115"/>
      <c r="B337" s="112">
        <v>43168</v>
      </c>
      <c r="C337" s="116" t="s">
        <v>505</v>
      </c>
      <c r="D337" s="117"/>
      <c r="E337" s="117">
        <v>16.52</v>
      </c>
      <c r="F337" s="220"/>
      <c r="H337" s="110"/>
    </row>
    <row r="338" spans="1:8" s="116" customFormat="1" ht="13.8" x14ac:dyDescent="0.3">
      <c r="A338" s="115"/>
      <c r="B338" s="112">
        <v>43170</v>
      </c>
      <c r="C338" s="116" t="s">
        <v>157</v>
      </c>
      <c r="D338" s="117"/>
      <c r="E338" s="117">
        <v>117.44</v>
      </c>
      <c r="F338" s="220"/>
      <c r="H338" s="110"/>
    </row>
    <row r="339" spans="1:8" s="116" customFormat="1" ht="13.8" x14ac:dyDescent="0.3">
      <c r="A339" s="115"/>
      <c r="B339" s="112">
        <v>43169</v>
      </c>
      <c r="C339" s="116" t="s">
        <v>505</v>
      </c>
      <c r="D339" s="117"/>
      <c r="E339" s="117">
        <v>11.22</v>
      </c>
      <c r="F339" s="220"/>
      <c r="H339" s="110"/>
    </row>
    <row r="340" spans="1:8" s="116" customFormat="1" ht="13.8" x14ac:dyDescent="0.3">
      <c r="A340" s="115"/>
      <c r="B340" s="112">
        <v>43168</v>
      </c>
      <c r="C340" s="116" t="s">
        <v>736</v>
      </c>
      <c r="D340" s="117"/>
      <c r="E340" s="117">
        <v>38.450000000000003</v>
      </c>
      <c r="F340" s="220"/>
      <c r="H340" s="110"/>
    </row>
    <row r="341" spans="1:8" s="116" customFormat="1" ht="13.8" x14ac:dyDescent="0.3">
      <c r="A341" s="115"/>
      <c r="B341" s="112">
        <v>43168</v>
      </c>
      <c r="C341" s="116" t="s">
        <v>505</v>
      </c>
      <c r="D341" s="117"/>
      <c r="E341" s="117">
        <v>5.44</v>
      </c>
      <c r="F341" s="220"/>
      <c r="H341" s="110"/>
    </row>
    <row r="342" spans="1:8" s="116" customFormat="1" ht="13.8" x14ac:dyDescent="0.3">
      <c r="A342" s="115"/>
      <c r="B342" s="112">
        <v>43169</v>
      </c>
      <c r="C342" s="116" t="s">
        <v>737</v>
      </c>
      <c r="D342" s="117"/>
      <c r="E342" s="117">
        <v>10.95</v>
      </c>
      <c r="F342" s="220"/>
      <c r="H342" s="110"/>
    </row>
    <row r="343" spans="1:8" s="116" customFormat="1" ht="13.8" x14ac:dyDescent="0.3">
      <c r="A343" s="115">
        <v>1364</v>
      </c>
      <c r="B343" s="112">
        <v>43150</v>
      </c>
      <c r="C343" s="116" t="s">
        <v>684</v>
      </c>
      <c r="D343" s="117"/>
      <c r="E343" s="117">
        <v>45</v>
      </c>
      <c r="F343" s="220"/>
      <c r="H343" s="110"/>
    </row>
    <row r="344" spans="1:8" s="116" customFormat="1" ht="13.8" x14ac:dyDescent="0.3">
      <c r="A344" s="115">
        <v>1366</v>
      </c>
      <c r="B344" s="112">
        <v>43168</v>
      </c>
      <c r="C344" s="116" t="s">
        <v>738</v>
      </c>
      <c r="D344" s="117"/>
      <c r="E344" s="117">
        <v>425</v>
      </c>
      <c r="F344" s="220"/>
      <c r="H344" s="110"/>
    </row>
    <row r="345" spans="1:8" s="116" customFormat="1" ht="13.8" x14ac:dyDescent="0.3">
      <c r="A345" s="115"/>
      <c r="B345" s="112">
        <v>43172</v>
      </c>
      <c r="C345" s="116" t="s">
        <v>72</v>
      </c>
      <c r="D345" s="117"/>
      <c r="E345" s="117">
        <v>15.16</v>
      </c>
      <c r="F345" s="220"/>
      <c r="H345" s="110"/>
    </row>
    <row r="346" spans="1:8" s="116" customFormat="1" ht="13.8" x14ac:dyDescent="0.3">
      <c r="A346" s="115"/>
      <c r="B346" s="112">
        <v>43172</v>
      </c>
      <c r="C346" s="116" t="s">
        <v>72</v>
      </c>
      <c r="D346" s="117"/>
      <c r="E346" s="117">
        <v>31.98</v>
      </c>
      <c r="F346" s="220"/>
      <c r="H346" s="110"/>
    </row>
    <row r="347" spans="1:8" s="116" customFormat="1" ht="13.8" x14ac:dyDescent="0.3">
      <c r="A347" s="115"/>
      <c r="B347" s="112">
        <v>43172</v>
      </c>
      <c r="C347" s="116" t="s">
        <v>739</v>
      </c>
      <c r="D347" s="117"/>
      <c r="E347" s="117">
        <v>20.399999999999999</v>
      </c>
      <c r="F347" s="220"/>
      <c r="H347" s="110"/>
    </row>
    <row r="348" spans="1:8" s="116" customFormat="1" ht="13.8" x14ac:dyDescent="0.3">
      <c r="A348" s="115"/>
      <c r="B348" s="112">
        <v>43172</v>
      </c>
      <c r="C348" s="116" t="s">
        <v>505</v>
      </c>
      <c r="D348" s="117"/>
      <c r="E348" s="117">
        <v>24.37</v>
      </c>
      <c r="F348" s="220"/>
      <c r="H348" s="110"/>
    </row>
    <row r="349" spans="1:8" s="116" customFormat="1" ht="13.8" x14ac:dyDescent="0.3">
      <c r="A349" s="115"/>
      <c r="B349" s="112">
        <v>43172</v>
      </c>
      <c r="C349" s="116" t="s">
        <v>740</v>
      </c>
      <c r="D349" s="117"/>
      <c r="E349" s="117">
        <v>37</v>
      </c>
      <c r="F349" s="220"/>
      <c r="H349" s="110"/>
    </row>
    <row r="350" spans="1:8" s="116" customFormat="1" ht="13.8" x14ac:dyDescent="0.3">
      <c r="A350" s="115"/>
      <c r="B350" s="112">
        <v>43172</v>
      </c>
      <c r="C350" s="116" t="s">
        <v>40</v>
      </c>
      <c r="D350" s="117"/>
      <c r="E350" s="117">
        <v>71.09</v>
      </c>
      <c r="F350" s="220"/>
      <c r="H350" s="110"/>
    </row>
    <row r="351" spans="1:8" s="116" customFormat="1" ht="13.8" x14ac:dyDescent="0.3">
      <c r="A351" s="115"/>
      <c r="B351" s="112">
        <v>43175</v>
      </c>
      <c r="C351" s="116" t="s">
        <v>52</v>
      </c>
      <c r="D351" s="117"/>
      <c r="E351" s="117">
        <v>22.84</v>
      </c>
      <c r="F351" s="220"/>
      <c r="H351" s="110"/>
    </row>
    <row r="352" spans="1:8" s="116" customFormat="1" ht="13.8" x14ac:dyDescent="0.3">
      <c r="A352" s="115"/>
      <c r="B352" s="112">
        <v>43175</v>
      </c>
      <c r="C352" s="116" t="s">
        <v>83</v>
      </c>
      <c r="D352" s="117"/>
      <c r="E352" s="117">
        <v>20</v>
      </c>
      <c r="F352" s="220"/>
      <c r="H352" s="110"/>
    </row>
    <row r="353" spans="1:8" s="116" customFormat="1" ht="13.8" x14ac:dyDescent="0.3">
      <c r="A353" s="115"/>
      <c r="B353" s="112">
        <v>43174</v>
      </c>
      <c r="C353" s="116" t="s">
        <v>268</v>
      </c>
      <c r="D353" s="117"/>
      <c r="E353" s="117">
        <v>65</v>
      </c>
      <c r="F353" s="220"/>
      <c r="H353" s="110"/>
    </row>
    <row r="354" spans="1:8" s="116" customFormat="1" ht="13.8" x14ac:dyDescent="0.3">
      <c r="A354" s="115"/>
      <c r="B354" s="112">
        <v>43174</v>
      </c>
      <c r="C354" s="116" t="s">
        <v>21</v>
      </c>
      <c r="D354" s="117"/>
      <c r="E354" s="117">
        <v>20.75</v>
      </c>
      <c r="F354" s="220"/>
      <c r="H354" s="110"/>
    </row>
    <row r="355" spans="1:8" s="116" customFormat="1" ht="13.8" x14ac:dyDescent="0.3">
      <c r="A355" s="115"/>
      <c r="B355" s="112">
        <v>43174</v>
      </c>
      <c r="C355" s="116" t="s">
        <v>357</v>
      </c>
      <c r="D355" s="117"/>
      <c r="E355" s="117">
        <v>35.979999999999997</v>
      </c>
      <c r="F355" s="220"/>
      <c r="H355" s="110"/>
    </row>
    <row r="356" spans="1:8" s="116" customFormat="1" ht="13.8" x14ac:dyDescent="0.3">
      <c r="A356" s="115"/>
      <c r="B356" s="112">
        <v>43174</v>
      </c>
      <c r="C356" s="116" t="s">
        <v>8</v>
      </c>
      <c r="D356" s="117"/>
      <c r="E356" s="117">
        <v>6.19</v>
      </c>
      <c r="F356" s="220"/>
      <c r="H356" s="110"/>
    </row>
    <row r="357" spans="1:8" s="116" customFormat="1" ht="13.8" x14ac:dyDescent="0.3">
      <c r="A357" s="115"/>
      <c r="B357" s="112">
        <v>43174</v>
      </c>
      <c r="C357" s="116" t="s">
        <v>505</v>
      </c>
      <c r="D357" s="117"/>
      <c r="E357" s="117">
        <v>13.25</v>
      </c>
      <c r="F357" s="220"/>
      <c r="H357" s="110"/>
    </row>
    <row r="358" spans="1:8" s="116" customFormat="1" ht="13.8" x14ac:dyDescent="0.3">
      <c r="A358" s="115"/>
      <c r="B358" s="112">
        <v>43177</v>
      </c>
      <c r="C358" s="116" t="s">
        <v>505</v>
      </c>
      <c r="D358" s="117"/>
      <c r="E358" s="117">
        <v>10.65</v>
      </c>
      <c r="F358" s="220"/>
      <c r="H358" s="110"/>
    </row>
    <row r="359" spans="1:8" s="116" customFormat="1" ht="13.8" x14ac:dyDescent="0.3">
      <c r="A359" s="115"/>
      <c r="B359" s="112">
        <v>43176</v>
      </c>
      <c r="C359" s="116" t="s">
        <v>741</v>
      </c>
      <c r="D359" s="117"/>
      <c r="E359" s="117">
        <v>56.52</v>
      </c>
      <c r="F359" s="220"/>
      <c r="H359" s="110"/>
    </row>
    <row r="360" spans="1:8" s="116" customFormat="1" ht="13.8" x14ac:dyDescent="0.3">
      <c r="A360" s="115"/>
      <c r="B360" s="112">
        <v>43177</v>
      </c>
      <c r="C360" s="116" t="s">
        <v>21</v>
      </c>
      <c r="D360" s="117"/>
      <c r="E360" s="117">
        <v>19.43</v>
      </c>
      <c r="F360" s="220"/>
      <c r="H360" s="110"/>
    </row>
    <row r="361" spans="1:8" s="116" customFormat="1" ht="13.8" x14ac:dyDescent="0.3">
      <c r="A361" s="115"/>
      <c r="B361" s="112">
        <v>43175</v>
      </c>
      <c r="C361" s="116" t="s">
        <v>40</v>
      </c>
      <c r="D361" s="117"/>
      <c r="E361" s="117">
        <v>42.77</v>
      </c>
      <c r="F361" s="220"/>
      <c r="H361" s="110"/>
    </row>
    <row r="362" spans="1:8" s="116" customFormat="1" ht="13.8" x14ac:dyDescent="0.3">
      <c r="A362" s="115"/>
      <c r="B362" s="112">
        <v>43177</v>
      </c>
      <c r="C362" s="116" t="s">
        <v>429</v>
      </c>
      <c r="D362" s="117"/>
      <c r="E362" s="117">
        <v>27.35</v>
      </c>
      <c r="F362" s="220"/>
      <c r="H362" s="110"/>
    </row>
    <row r="363" spans="1:8" s="116" customFormat="1" ht="13.8" x14ac:dyDescent="0.3">
      <c r="A363" s="115"/>
      <c r="B363" s="112">
        <v>43177</v>
      </c>
      <c r="C363" s="116" t="s">
        <v>40</v>
      </c>
      <c r="D363" s="117"/>
      <c r="E363" s="117">
        <v>26.29</v>
      </c>
      <c r="F363" s="220"/>
      <c r="H363" s="110"/>
    </row>
    <row r="364" spans="1:8" s="116" customFormat="1" ht="13.8" x14ac:dyDescent="0.3">
      <c r="A364" s="115"/>
      <c r="B364" s="112">
        <v>43176</v>
      </c>
      <c r="C364" s="116" t="s">
        <v>8</v>
      </c>
      <c r="D364" s="117"/>
      <c r="E364" s="117">
        <v>11.61</v>
      </c>
      <c r="F364" s="220"/>
      <c r="H364" s="110"/>
    </row>
    <row r="365" spans="1:8" s="116" customFormat="1" ht="13.8" x14ac:dyDescent="0.3">
      <c r="A365" s="115"/>
      <c r="B365" s="112">
        <v>43176</v>
      </c>
      <c r="C365" s="116" t="s">
        <v>505</v>
      </c>
      <c r="D365" s="117"/>
      <c r="E365" s="117">
        <v>17.18</v>
      </c>
      <c r="F365" s="220"/>
      <c r="H365" s="110"/>
    </row>
    <row r="366" spans="1:8" s="116" customFormat="1" ht="13.8" x14ac:dyDescent="0.3">
      <c r="A366" s="115"/>
      <c r="B366" s="112">
        <v>43177</v>
      </c>
      <c r="C366" s="116" t="s">
        <v>505</v>
      </c>
      <c r="D366" s="117"/>
      <c r="E366" s="117">
        <v>5.0999999999999996</v>
      </c>
      <c r="F366" s="220"/>
      <c r="H366" s="110"/>
    </row>
    <row r="367" spans="1:8" s="116" customFormat="1" ht="13.8" x14ac:dyDescent="0.3">
      <c r="A367" s="115"/>
      <c r="B367" s="112">
        <v>43175</v>
      </c>
      <c r="C367" s="116" t="s">
        <v>742</v>
      </c>
      <c r="D367" s="117"/>
      <c r="E367" s="117">
        <v>49.98</v>
      </c>
      <c r="F367" s="220"/>
      <c r="H367" s="110"/>
    </row>
    <row r="368" spans="1:8" s="116" customFormat="1" ht="13.8" x14ac:dyDescent="0.3">
      <c r="A368" s="115"/>
      <c r="B368" s="112">
        <v>43175</v>
      </c>
      <c r="C368" s="116" t="s">
        <v>21</v>
      </c>
      <c r="D368" s="117"/>
      <c r="E368" s="117">
        <v>29.6</v>
      </c>
      <c r="F368" s="220"/>
      <c r="H368" s="110"/>
    </row>
    <row r="369" spans="1:8" s="116" customFormat="1" ht="13.8" x14ac:dyDescent="0.3">
      <c r="A369" s="115"/>
      <c r="B369" s="112">
        <v>43174</v>
      </c>
      <c r="C369" s="116" t="s">
        <v>505</v>
      </c>
      <c r="D369" s="117"/>
      <c r="E369" s="117">
        <v>12.16</v>
      </c>
      <c r="F369" s="220"/>
      <c r="H369" s="110"/>
    </row>
    <row r="370" spans="1:8" s="116" customFormat="1" ht="13.8" x14ac:dyDescent="0.3">
      <c r="A370" s="115"/>
      <c r="B370" s="112">
        <v>43178</v>
      </c>
      <c r="C370" s="116" t="s">
        <v>8</v>
      </c>
      <c r="D370" s="117"/>
      <c r="E370" s="117">
        <v>5.42</v>
      </c>
      <c r="F370" s="220"/>
      <c r="H370" s="110"/>
    </row>
    <row r="371" spans="1:8" s="116" customFormat="1" ht="13.8" x14ac:dyDescent="0.3">
      <c r="A371" s="115"/>
      <c r="B371" s="112">
        <v>43178</v>
      </c>
      <c r="C371" s="116" t="s">
        <v>743</v>
      </c>
      <c r="D371" s="117"/>
      <c r="E371" s="117">
        <v>5.43</v>
      </c>
      <c r="F371" s="220"/>
      <c r="H371" s="110"/>
    </row>
    <row r="372" spans="1:8" s="116" customFormat="1" ht="13.8" x14ac:dyDescent="0.3">
      <c r="A372" s="115"/>
      <c r="B372" s="112">
        <v>43178</v>
      </c>
      <c r="C372" s="116" t="s">
        <v>505</v>
      </c>
      <c r="D372" s="117"/>
      <c r="E372" s="117">
        <v>16.73</v>
      </c>
      <c r="F372" s="220"/>
      <c r="H372" s="110"/>
    </row>
    <row r="373" spans="1:8" s="116" customFormat="1" ht="13.8" x14ac:dyDescent="0.3">
      <c r="A373" s="115"/>
      <c r="B373" s="112">
        <v>43180</v>
      </c>
      <c r="C373" s="116" t="s">
        <v>146</v>
      </c>
      <c r="D373" s="117">
        <v>808.3</v>
      </c>
      <c r="E373" s="117"/>
      <c r="F373" s="220"/>
      <c r="H373" s="110"/>
    </row>
    <row r="374" spans="1:8" s="116" customFormat="1" ht="13.8" x14ac:dyDescent="0.3">
      <c r="A374" s="115"/>
      <c r="B374" s="112">
        <v>43179</v>
      </c>
      <c r="C374" s="116" t="s">
        <v>85</v>
      </c>
      <c r="D374" s="117"/>
      <c r="E374" s="117">
        <v>465.84</v>
      </c>
      <c r="F374" s="220">
        <v>4034739810</v>
      </c>
      <c r="H374" s="110"/>
    </row>
    <row r="375" spans="1:8" s="116" customFormat="1" ht="13.8" x14ac:dyDescent="0.3">
      <c r="A375" s="115">
        <v>1347</v>
      </c>
      <c r="B375" s="112">
        <v>43180</v>
      </c>
      <c r="C375" s="116" t="s">
        <v>264</v>
      </c>
      <c r="D375" s="117"/>
      <c r="E375" s="117">
        <v>274.58</v>
      </c>
      <c r="F375" s="220"/>
      <c r="H375" s="110"/>
    </row>
    <row r="376" spans="1:8" s="116" customFormat="1" ht="13.8" x14ac:dyDescent="0.3">
      <c r="A376" s="115"/>
      <c r="B376" s="112">
        <v>43179</v>
      </c>
      <c r="C376" s="116" t="s">
        <v>744</v>
      </c>
      <c r="D376" s="117">
        <v>120</v>
      </c>
      <c r="E376" s="117"/>
      <c r="F376" s="220"/>
      <c r="H376" s="110"/>
    </row>
    <row r="377" spans="1:8" s="116" customFormat="1" ht="13.8" x14ac:dyDescent="0.3">
      <c r="A377" s="115"/>
      <c r="B377" s="112">
        <v>43179</v>
      </c>
      <c r="C377" s="116" t="s">
        <v>40</v>
      </c>
      <c r="D377" s="117"/>
      <c r="E377" s="117">
        <v>50.79</v>
      </c>
      <c r="F377" s="220"/>
      <c r="H377" s="110"/>
    </row>
    <row r="378" spans="1:8" s="116" customFormat="1" ht="13.8" x14ac:dyDescent="0.3">
      <c r="A378" s="115"/>
      <c r="B378" s="112">
        <v>43179</v>
      </c>
      <c r="C378" s="116" t="s">
        <v>21</v>
      </c>
      <c r="D378" s="117"/>
      <c r="E378" s="117">
        <v>45.85</v>
      </c>
      <c r="F378" s="220"/>
      <c r="H378" s="110"/>
    </row>
    <row r="379" spans="1:8" s="116" customFormat="1" ht="13.8" x14ac:dyDescent="0.3">
      <c r="A379" s="115"/>
      <c r="B379" s="112">
        <v>43180</v>
      </c>
      <c r="C379" s="116" t="s">
        <v>7</v>
      </c>
      <c r="D379" s="117"/>
      <c r="E379" s="117">
        <v>14.06</v>
      </c>
      <c r="F379" s="220"/>
      <c r="H379" s="110"/>
    </row>
    <row r="380" spans="1:8" s="116" customFormat="1" ht="13.8" x14ac:dyDescent="0.3">
      <c r="A380" s="115"/>
      <c r="B380" s="112">
        <v>43180</v>
      </c>
      <c r="C380" s="116" t="s">
        <v>50</v>
      </c>
      <c r="D380" s="117"/>
      <c r="E380" s="117">
        <v>37.6</v>
      </c>
      <c r="F380" s="220"/>
      <c r="H380" s="110"/>
    </row>
    <row r="381" spans="1:8" s="116" customFormat="1" ht="13.8" x14ac:dyDescent="0.3">
      <c r="A381" s="115"/>
      <c r="B381" s="112">
        <v>43181</v>
      </c>
      <c r="C381" s="116" t="s">
        <v>31</v>
      </c>
      <c r="D381" s="117">
        <v>2180.62</v>
      </c>
      <c r="E381" s="117"/>
      <c r="F381" s="220"/>
      <c r="H381" s="110"/>
    </row>
    <row r="382" spans="1:8" s="116" customFormat="1" ht="13.8" x14ac:dyDescent="0.3">
      <c r="A382" s="115"/>
      <c r="B382" s="112">
        <v>43180</v>
      </c>
      <c r="C382" s="116" t="s">
        <v>505</v>
      </c>
      <c r="D382" s="117"/>
      <c r="E382" s="117">
        <v>8.15</v>
      </c>
      <c r="F382" s="220"/>
      <c r="H382" s="110"/>
    </row>
    <row r="383" spans="1:8" s="116" customFormat="1" ht="13.8" x14ac:dyDescent="0.3">
      <c r="A383" s="115"/>
      <c r="B383" s="112">
        <v>43180</v>
      </c>
      <c r="C383" s="116" t="s">
        <v>8</v>
      </c>
      <c r="D383" s="117"/>
      <c r="E383" s="117">
        <v>10.88</v>
      </c>
      <c r="F383" s="220"/>
      <c r="H383" s="110"/>
    </row>
    <row r="384" spans="1:8" s="116" customFormat="1" ht="13.8" x14ac:dyDescent="0.3">
      <c r="A384" s="115"/>
      <c r="B384" s="112">
        <v>43180</v>
      </c>
      <c r="C384" s="116" t="s">
        <v>150</v>
      </c>
      <c r="D384" s="117"/>
      <c r="E384" s="117">
        <v>19.57</v>
      </c>
      <c r="F384" s="220"/>
      <c r="H384" s="110"/>
    </row>
    <row r="385" spans="1:8" s="116" customFormat="1" ht="13.8" x14ac:dyDescent="0.3">
      <c r="A385" s="115"/>
      <c r="B385" s="112">
        <v>43181</v>
      </c>
      <c r="C385" s="116" t="s">
        <v>152</v>
      </c>
      <c r="D385" s="117"/>
      <c r="E385" s="117">
        <v>22.77</v>
      </c>
      <c r="F385" s="220"/>
      <c r="H385" s="110"/>
    </row>
    <row r="386" spans="1:8" s="116" customFormat="1" ht="13.8" x14ac:dyDescent="0.3">
      <c r="A386" s="115"/>
      <c r="B386" s="112">
        <v>43181</v>
      </c>
      <c r="C386" s="116" t="s">
        <v>505</v>
      </c>
      <c r="D386" s="117"/>
      <c r="E386" s="117">
        <v>7.07</v>
      </c>
      <c r="F386" s="220"/>
      <c r="H386" s="110"/>
    </row>
    <row r="387" spans="1:8" s="116" customFormat="1" ht="13.8" x14ac:dyDescent="0.3">
      <c r="A387" s="115"/>
      <c r="B387" s="112">
        <v>43181</v>
      </c>
      <c r="C387" s="116" t="s">
        <v>7</v>
      </c>
      <c r="D387" s="117"/>
      <c r="E387" s="117">
        <v>7.9</v>
      </c>
      <c r="F387" s="220"/>
      <c r="H387" s="110"/>
    </row>
    <row r="388" spans="1:8" s="116" customFormat="1" ht="13.8" x14ac:dyDescent="0.3">
      <c r="A388" s="115"/>
      <c r="B388" s="112">
        <v>43181</v>
      </c>
      <c r="C388" s="116" t="s">
        <v>505</v>
      </c>
      <c r="D388" s="117"/>
      <c r="E388" s="117">
        <v>3.15</v>
      </c>
      <c r="F388" s="220"/>
      <c r="H388" s="110"/>
    </row>
    <row r="389" spans="1:8" s="116" customFormat="1" ht="13.8" x14ac:dyDescent="0.3">
      <c r="A389" s="115"/>
      <c r="B389" s="112">
        <v>43181</v>
      </c>
      <c r="C389" s="116" t="s">
        <v>8</v>
      </c>
      <c r="D389" s="117"/>
      <c r="E389" s="117">
        <v>12.46</v>
      </c>
      <c r="F389" s="220"/>
      <c r="H389" s="110"/>
    </row>
    <row r="390" spans="1:8" s="116" customFormat="1" ht="13.8" x14ac:dyDescent="0.3">
      <c r="A390" s="115"/>
      <c r="B390" s="112">
        <v>43181</v>
      </c>
      <c r="C390" s="116" t="s">
        <v>505</v>
      </c>
      <c r="D390" s="117"/>
      <c r="E390" s="117">
        <v>14.26</v>
      </c>
      <c r="F390" s="220"/>
      <c r="H390" s="110"/>
    </row>
    <row r="391" spans="1:8" s="116" customFormat="1" ht="13.8" x14ac:dyDescent="0.3">
      <c r="A391" s="115">
        <v>1369</v>
      </c>
      <c r="B391" s="112">
        <v>43178</v>
      </c>
      <c r="C391" s="116" t="s">
        <v>464</v>
      </c>
      <c r="D391" s="117"/>
      <c r="E391" s="117">
        <v>6.75</v>
      </c>
      <c r="F391" s="220"/>
      <c r="H391" s="110"/>
    </row>
    <row r="392" spans="1:8" s="116" customFormat="1" ht="13.8" x14ac:dyDescent="0.3">
      <c r="A392" s="115">
        <v>1367</v>
      </c>
      <c r="B392" s="112">
        <v>43164</v>
      </c>
      <c r="C392" s="116" t="s">
        <v>464</v>
      </c>
      <c r="D392" s="117"/>
      <c r="E392" s="117">
        <v>4.5</v>
      </c>
      <c r="F392" s="220"/>
      <c r="H392" s="110"/>
    </row>
    <row r="393" spans="1:8" s="116" customFormat="1" ht="13.8" x14ac:dyDescent="0.3">
      <c r="A393" s="115"/>
      <c r="B393" s="112">
        <v>43180</v>
      </c>
      <c r="C393" s="116" t="s">
        <v>21</v>
      </c>
      <c r="D393" s="117"/>
      <c r="E393" s="117">
        <v>20.6</v>
      </c>
      <c r="F393" s="220"/>
      <c r="H393" s="110"/>
    </row>
    <row r="394" spans="1:8" s="116" customFormat="1" ht="13.8" x14ac:dyDescent="0.3">
      <c r="A394" s="115"/>
      <c r="B394" s="112">
        <v>43183</v>
      </c>
      <c r="C394" s="116" t="s">
        <v>7</v>
      </c>
      <c r="D394" s="117"/>
      <c r="E394" s="117">
        <v>43.3</v>
      </c>
      <c r="F394" s="220"/>
      <c r="H394" s="110"/>
    </row>
    <row r="395" spans="1:8" s="116" customFormat="1" ht="13.8" x14ac:dyDescent="0.3">
      <c r="A395" s="115"/>
      <c r="B395" s="112">
        <v>43183</v>
      </c>
      <c r="C395" s="116" t="s">
        <v>50</v>
      </c>
      <c r="D395" s="117"/>
      <c r="E395" s="117">
        <v>1.88</v>
      </c>
      <c r="F395" s="220"/>
      <c r="H395" s="110"/>
    </row>
    <row r="396" spans="1:8" s="116" customFormat="1" ht="13.8" x14ac:dyDescent="0.3">
      <c r="A396" s="115"/>
      <c r="B396" s="112">
        <v>43183</v>
      </c>
      <c r="C396" s="116" t="s">
        <v>8</v>
      </c>
      <c r="D396" s="117"/>
      <c r="E396" s="117">
        <v>3.26</v>
      </c>
      <c r="F396" s="220"/>
      <c r="H396" s="110"/>
    </row>
    <row r="397" spans="1:8" s="116" customFormat="1" ht="13.8" x14ac:dyDescent="0.3">
      <c r="A397" s="115"/>
      <c r="B397" s="112">
        <v>43183</v>
      </c>
      <c r="C397" s="116" t="s">
        <v>505</v>
      </c>
      <c r="D397" s="117"/>
      <c r="E397" s="117">
        <v>6.19</v>
      </c>
      <c r="F397" s="220"/>
      <c r="H397" s="110"/>
    </row>
    <row r="398" spans="1:8" s="116" customFormat="1" ht="13.8" x14ac:dyDescent="0.3">
      <c r="A398" s="115"/>
      <c r="B398" s="112">
        <v>43183</v>
      </c>
      <c r="C398" s="116" t="s">
        <v>114</v>
      </c>
      <c r="D398" s="117"/>
      <c r="E398" s="117">
        <v>21.88</v>
      </c>
      <c r="F398" s="220"/>
      <c r="H398" s="110"/>
    </row>
    <row r="399" spans="1:8" s="116" customFormat="1" ht="13.8" x14ac:dyDescent="0.3">
      <c r="A399" s="115"/>
      <c r="B399" s="112">
        <v>43183</v>
      </c>
      <c r="C399" s="116" t="s">
        <v>505</v>
      </c>
      <c r="D399" s="117"/>
      <c r="E399" s="117">
        <v>4.24</v>
      </c>
      <c r="F399" s="220"/>
      <c r="H399" s="110"/>
    </row>
    <row r="400" spans="1:8" s="116" customFormat="1" ht="13.8" x14ac:dyDescent="0.3">
      <c r="A400" s="115"/>
      <c r="B400" s="112">
        <v>43184</v>
      </c>
      <c r="C400" s="116" t="s">
        <v>102</v>
      </c>
      <c r="D400" s="117"/>
      <c r="E400" s="117">
        <v>21.09</v>
      </c>
      <c r="F400" s="220"/>
      <c r="H400" s="110"/>
    </row>
    <row r="401" spans="1:8" s="116" customFormat="1" ht="13.8" x14ac:dyDescent="0.3">
      <c r="A401" s="115"/>
      <c r="B401" s="112">
        <v>43184</v>
      </c>
      <c r="C401" s="116" t="s">
        <v>40</v>
      </c>
      <c r="D401" s="117"/>
      <c r="E401" s="117">
        <v>49.77</v>
      </c>
      <c r="F401" s="220"/>
      <c r="H401" s="110"/>
    </row>
    <row r="402" spans="1:8" s="116" customFormat="1" ht="13.8" x14ac:dyDescent="0.3">
      <c r="A402" s="115"/>
      <c r="B402" s="112">
        <v>43184</v>
      </c>
      <c r="C402" s="116" t="s">
        <v>21</v>
      </c>
      <c r="D402" s="117"/>
      <c r="E402" s="117">
        <v>2.5</v>
      </c>
      <c r="F402" s="220"/>
      <c r="H402" s="110"/>
    </row>
    <row r="403" spans="1:8" s="116" customFormat="1" ht="13.8" x14ac:dyDescent="0.3">
      <c r="A403" s="115"/>
      <c r="B403" s="112">
        <v>43184</v>
      </c>
      <c r="C403" s="116" t="s">
        <v>429</v>
      </c>
      <c r="D403" s="117"/>
      <c r="E403" s="117">
        <v>10.99</v>
      </c>
      <c r="F403" s="220"/>
      <c r="H403" s="110"/>
    </row>
    <row r="404" spans="1:8" s="116" customFormat="1" ht="13.8" x14ac:dyDescent="0.3">
      <c r="A404" s="115"/>
      <c r="B404" s="112">
        <v>43184</v>
      </c>
      <c r="C404" s="116" t="s">
        <v>21</v>
      </c>
      <c r="D404" s="117"/>
      <c r="E404" s="117">
        <v>15.05</v>
      </c>
      <c r="F404" s="220"/>
      <c r="H404" s="110"/>
    </row>
    <row r="405" spans="1:8" s="116" customFormat="1" ht="13.8" x14ac:dyDescent="0.3">
      <c r="A405" s="115"/>
      <c r="B405" s="112">
        <v>43184</v>
      </c>
      <c r="C405" s="116" t="s">
        <v>505</v>
      </c>
      <c r="D405" s="117"/>
      <c r="E405" s="117">
        <v>30.45</v>
      </c>
      <c r="F405" s="220"/>
      <c r="H405" s="110"/>
    </row>
    <row r="406" spans="1:8" s="116" customFormat="1" ht="13.8" x14ac:dyDescent="0.3">
      <c r="A406" s="115"/>
      <c r="B406" s="112">
        <v>43185</v>
      </c>
      <c r="C406" s="116" t="s">
        <v>150</v>
      </c>
      <c r="D406" s="117"/>
      <c r="E406" s="117">
        <v>19.73</v>
      </c>
      <c r="F406" s="220"/>
      <c r="H406" s="110"/>
    </row>
    <row r="407" spans="1:8" s="116" customFormat="1" ht="13.8" x14ac:dyDescent="0.3">
      <c r="A407" s="115">
        <v>1348</v>
      </c>
      <c r="B407" s="112">
        <v>43185</v>
      </c>
      <c r="C407" s="116" t="s">
        <v>36</v>
      </c>
      <c r="D407" s="117"/>
      <c r="E407" s="117">
        <v>10</v>
      </c>
      <c r="F407" s="220"/>
      <c r="H407" s="110"/>
    </row>
    <row r="408" spans="1:8" s="116" customFormat="1" ht="13.8" x14ac:dyDescent="0.3">
      <c r="A408" s="115">
        <v>1349</v>
      </c>
      <c r="B408" s="112">
        <v>43185</v>
      </c>
      <c r="C408" s="116" t="s">
        <v>264</v>
      </c>
      <c r="D408" s="117"/>
      <c r="E408" s="117">
        <v>299</v>
      </c>
      <c r="F408" s="220"/>
      <c r="H408" s="110"/>
    </row>
    <row r="409" spans="1:8" s="116" customFormat="1" ht="13.8" x14ac:dyDescent="0.3">
      <c r="A409" s="115"/>
      <c r="B409" s="112">
        <v>43185</v>
      </c>
      <c r="C409" s="116" t="s">
        <v>745</v>
      </c>
      <c r="D409" s="117"/>
      <c r="E409" s="117">
        <v>24.75</v>
      </c>
      <c r="F409" s="220"/>
      <c r="H409" s="110"/>
    </row>
    <row r="410" spans="1:8" s="116" customFormat="1" ht="13.8" x14ac:dyDescent="0.3">
      <c r="A410" s="115"/>
      <c r="B410" s="112">
        <v>43185</v>
      </c>
      <c r="C410" s="116" t="s">
        <v>746</v>
      </c>
      <c r="D410" s="117"/>
      <c r="E410" s="117">
        <v>20.95</v>
      </c>
      <c r="F410" s="220"/>
      <c r="H410" s="110"/>
    </row>
    <row r="411" spans="1:8" s="116" customFormat="1" ht="13.8" x14ac:dyDescent="0.3">
      <c r="A411" s="115"/>
      <c r="B411" s="112">
        <v>43185</v>
      </c>
      <c r="C411" s="116" t="s">
        <v>505</v>
      </c>
      <c r="D411" s="117"/>
      <c r="E411" s="117">
        <v>13.92</v>
      </c>
      <c r="F411" s="220"/>
      <c r="H411" s="110"/>
    </row>
    <row r="412" spans="1:8" s="116" customFormat="1" ht="13.8" x14ac:dyDescent="0.3">
      <c r="A412" s="115"/>
      <c r="B412" s="112">
        <v>43185</v>
      </c>
      <c r="C412" s="116" t="s">
        <v>83</v>
      </c>
      <c r="D412" s="117"/>
      <c r="E412" s="117">
        <v>20</v>
      </c>
      <c r="F412" s="220"/>
      <c r="H412" s="110"/>
    </row>
    <row r="413" spans="1:8" s="116" customFormat="1" ht="13.8" x14ac:dyDescent="0.3">
      <c r="A413" s="115"/>
      <c r="B413" s="112">
        <v>43185</v>
      </c>
      <c r="C413" s="116" t="s">
        <v>505</v>
      </c>
      <c r="D413" s="117"/>
      <c r="E413" s="117">
        <v>5.0999999999999996</v>
      </c>
      <c r="F413" s="220"/>
      <c r="H413" s="110"/>
    </row>
    <row r="414" spans="1:8" s="116" customFormat="1" ht="13.8" x14ac:dyDescent="0.3">
      <c r="A414" s="115"/>
      <c r="B414" s="112">
        <v>43185</v>
      </c>
      <c r="C414" s="116" t="s">
        <v>91</v>
      </c>
      <c r="D414" s="117"/>
      <c r="E414" s="117">
        <v>34.28</v>
      </c>
      <c r="F414" s="220"/>
      <c r="H414" s="110"/>
    </row>
    <row r="415" spans="1:8" s="116" customFormat="1" ht="13.8" x14ac:dyDescent="0.3">
      <c r="A415" s="115"/>
      <c r="B415" s="112">
        <v>43185</v>
      </c>
      <c r="C415" s="116" t="s">
        <v>152</v>
      </c>
      <c r="D415" s="117"/>
      <c r="E415" s="117">
        <v>20.82</v>
      </c>
      <c r="F415" s="220"/>
      <c r="H415" s="110"/>
    </row>
    <row r="416" spans="1:8" s="116" customFormat="1" ht="13.8" x14ac:dyDescent="0.3">
      <c r="A416" s="115"/>
      <c r="B416" s="112">
        <v>43187</v>
      </c>
      <c r="C416" s="116" t="s">
        <v>89</v>
      </c>
      <c r="D416" s="117"/>
      <c r="E416" s="117">
        <v>554.1</v>
      </c>
      <c r="F416" s="220">
        <v>8734630468</v>
      </c>
      <c r="H416" s="110"/>
    </row>
    <row r="417" spans="1:8" s="116" customFormat="1" ht="13.8" x14ac:dyDescent="0.3">
      <c r="A417" s="115"/>
      <c r="B417" s="112">
        <v>43187</v>
      </c>
      <c r="C417" s="116" t="s">
        <v>505</v>
      </c>
      <c r="D417" s="117"/>
      <c r="E417" s="117">
        <v>5.84</v>
      </c>
      <c r="F417" s="220"/>
      <c r="H417" s="110"/>
    </row>
    <row r="418" spans="1:8" s="116" customFormat="1" ht="13.8" x14ac:dyDescent="0.3">
      <c r="A418" s="115"/>
      <c r="B418" s="112">
        <v>43187</v>
      </c>
      <c r="C418" s="116" t="s">
        <v>40</v>
      </c>
      <c r="D418" s="117"/>
      <c r="E418" s="117">
        <v>371.06</v>
      </c>
      <c r="F418" s="220"/>
      <c r="H418" s="110"/>
    </row>
    <row r="419" spans="1:8" s="116" customFormat="1" ht="13.8" x14ac:dyDescent="0.3">
      <c r="A419" s="115"/>
      <c r="B419" s="112">
        <v>43187</v>
      </c>
      <c r="C419" s="116" t="s">
        <v>25</v>
      </c>
      <c r="D419" s="117"/>
      <c r="E419" s="117">
        <v>36.79</v>
      </c>
      <c r="F419" s="220"/>
      <c r="H419" s="110"/>
    </row>
    <row r="420" spans="1:8" s="116" customFormat="1" ht="13.8" x14ac:dyDescent="0.3">
      <c r="A420" s="115"/>
      <c r="B420" s="112">
        <v>43187</v>
      </c>
      <c r="C420" s="116" t="s">
        <v>21</v>
      </c>
      <c r="D420" s="117"/>
      <c r="E420" s="117">
        <v>49.45</v>
      </c>
      <c r="F420" s="220"/>
      <c r="H420" s="110"/>
    </row>
    <row r="421" spans="1:8" s="116" customFormat="1" ht="13.8" x14ac:dyDescent="0.3">
      <c r="A421" s="115"/>
      <c r="B421" s="112">
        <v>43187</v>
      </c>
      <c r="C421" s="116" t="s">
        <v>122</v>
      </c>
      <c r="D421" s="117"/>
      <c r="E421" s="117">
        <v>11.98</v>
      </c>
      <c r="F421" s="220"/>
      <c r="H421" s="110"/>
    </row>
    <row r="422" spans="1:8" s="116" customFormat="1" ht="13.8" x14ac:dyDescent="0.3">
      <c r="A422" s="115"/>
      <c r="B422" s="112">
        <v>43187</v>
      </c>
      <c r="C422" s="116" t="s">
        <v>747</v>
      </c>
      <c r="D422" s="117"/>
      <c r="E422" s="117">
        <v>17</v>
      </c>
      <c r="F422" s="220"/>
      <c r="H422" s="110"/>
    </row>
    <row r="423" spans="1:8" s="116" customFormat="1" ht="13.8" x14ac:dyDescent="0.3">
      <c r="A423" s="115"/>
      <c r="B423" s="112">
        <v>43188</v>
      </c>
      <c r="C423" s="116" t="s">
        <v>433</v>
      </c>
      <c r="D423" s="117"/>
      <c r="E423" s="117">
        <v>995.31</v>
      </c>
      <c r="F423" s="222" t="s">
        <v>748</v>
      </c>
      <c r="H423" s="110"/>
    </row>
    <row r="424" spans="1:8" s="116" customFormat="1" ht="13.8" x14ac:dyDescent="0.3">
      <c r="A424" s="115"/>
      <c r="B424" s="112">
        <v>43189</v>
      </c>
      <c r="C424" s="116" t="s">
        <v>505</v>
      </c>
      <c r="D424" s="117"/>
      <c r="E424" s="117">
        <v>6.59</v>
      </c>
      <c r="F424" s="220"/>
      <c r="H424" s="110"/>
    </row>
    <row r="425" spans="1:8" s="116" customFormat="1" ht="13.8" x14ac:dyDescent="0.3">
      <c r="A425" s="115"/>
      <c r="B425" s="112">
        <v>43189</v>
      </c>
      <c r="C425" s="116" t="s">
        <v>83</v>
      </c>
      <c r="D425" s="117"/>
      <c r="E425" s="117">
        <v>20</v>
      </c>
      <c r="F425" s="220"/>
      <c r="H425" s="110"/>
    </row>
    <row r="426" spans="1:8" s="116" customFormat="1" ht="13.8" x14ac:dyDescent="0.3">
      <c r="A426" s="115"/>
      <c r="B426" s="112">
        <v>43189</v>
      </c>
      <c r="C426" s="116" t="s">
        <v>91</v>
      </c>
      <c r="D426" s="117"/>
      <c r="E426" s="117">
        <v>25.47</v>
      </c>
      <c r="F426" s="161"/>
      <c r="H426" s="110"/>
    </row>
    <row r="427" spans="1:8" s="116" customFormat="1" ht="13.8" x14ac:dyDescent="0.3">
      <c r="A427" s="115"/>
      <c r="B427" s="112">
        <v>43189</v>
      </c>
      <c r="C427" s="116" t="s">
        <v>357</v>
      </c>
      <c r="D427" s="117"/>
      <c r="E427" s="117">
        <v>7.76</v>
      </c>
      <c r="F427" s="161"/>
      <c r="H427" s="110"/>
    </row>
    <row r="428" spans="1:8" s="116" customFormat="1" ht="13.8" x14ac:dyDescent="0.3">
      <c r="A428" s="115"/>
      <c r="B428" s="112">
        <v>43189</v>
      </c>
      <c r="C428" s="116" t="s">
        <v>505</v>
      </c>
      <c r="D428" s="117"/>
      <c r="E428" s="117">
        <v>12.16</v>
      </c>
      <c r="F428" s="161"/>
      <c r="H428" s="110"/>
    </row>
    <row r="429" spans="1:8" s="116" customFormat="1" ht="13.8" x14ac:dyDescent="0.3">
      <c r="A429" s="115"/>
      <c r="B429" s="112">
        <v>43189</v>
      </c>
      <c r="C429" s="116" t="s">
        <v>7</v>
      </c>
      <c r="D429" s="117"/>
      <c r="E429" s="117">
        <v>34.72</v>
      </c>
      <c r="F429" s="161"/>
      <c r="H429" s="110"/>
    </row>
    <row r="430" spans="1:8" s="116" customFormat="1" ht="13.8" x14ac:dyDescent="0.3">
      <c r="A430" s="115"/>
      <c r="B430" s="112">
        <v>43189</v>
      </c>
      <c r="C430" s="116" t="s">
        <v>8</v>
      </c>
      <c r="D430" s="117"/>
      <c r="E430" s="117">
        <v>25.51</v>
      </c>
      <c r="F430" s="161"/>
      <c r="H430" s="110"/>
    </row>
    <row r="431" spans="1:8" s="116" customFormat="1" ht="13.8" x14ac:dyDescent="0.3">
      <c r="A431" s="115"/>
      <c r="B431" s="112">
        <v>43189</v>
      </c>
      <c r="C431" s="116" t="s">
        <v>505</v>
      </c>
      <c r="D431" s="117"/>
      <c r="E431" s="117">
        <v>29.81</v>
      </c>
      <c r="F431" s="161"/>
      <c r="H431" s="110"/>
    </row>
    <row r="432" spans="1:8" s="116" customFormat="1" ht="13.8" x14ac:dyDescent="0.3">
      <c r="A432" s="115"/>
      <c r="B432" s="112">
        <v>43189</v>
      </c>
      <c r="C432" s="116" t="s">
        <v>52</v>
      </c>
      <c r="D432" s="117"/>
      <c r="E432" s="117">
        <v>1.08</v>
      </c>
      <c r="F432" s="161"/>
      <c r="H432" s="110"/>
    </row>
    <row r="433" spans="1:8" s="116" customFormat="1" ht="13.8" x14ac:dyDescent="0.3">
      <c r="A433" s="115"/>
      <c r="B433" s="112">
        <v>43189</v>
      </c>
      <c r="C433" s="116" t="s">
        <v>505</v>
      </c>
      <c r="D433" s="117"/>
      <c r="E433" s="117">
        <v>11.63</v>
      </c>
      <c r="F433" s="161"/>
      <c r="H433" s="110"/>
    </row>
    <row r="434" spans="1:8" s="116" customFormat="1" ht="13.8" x14ac:dyDescent="0.3">
      <c r="A434" s="115"/>
      <c r="B434" s="112">
        <v>43189</v>
      </c>
      <c r="C434" s="116" t="s">
        <v>21</v>
      </c>
      <c r="D434" s="117"/>
      <c r="E434" s="117">
        <v>23.49</v>
      </c>
      <c r="F434" s="161"/>
      <c r="H434" s="110"/>
    </row>
    <row r="435" spans="1:8" s="116" customFormat="1" ht="13.8" x14ac:dyDescent="0.3">
      <c r="A435" s="115"/>
      <c r="B435" s="112">
        <v>43189</v>
      </c>
      <c r="C435" s="116" t="s">
        <v>21</v>
      </c>
      <c r="D435" s="117"/>
      <c r="E435" s="117">
        <v>40.24</v>
      </c>
      <c r="F435" s="161"/>
      <c r="H435" s="110"/>
    </row>
    <row r="436" spans="1:8" s="116" customFormat="1" ht="13.8" x14ac:dyDescent="0.3">
      <c r="A436" s="115"/>
      <c r="B436" s="112">
        <v>43189</v>
      </c>
      <c r="C436" s="116" t="s">
        <v>505</v>
      </c>
      <c r="D436" s="117"/>
      <c r="E436" s="117">
        <v>15.76</v>
      </c>
      <c r="F436" s="161"/>
      <c r="H436" s="110"/>
    </row>
    <row r="437" spans="1:8" s="116" customFormat="1" ht="13.8" x14ac:dyDescent="0.3">
      <c r="A437" s="115"/>
      <c r="B437" s="112">
        <v>43189</v>
      </c>
      <c r="C437" s="116" t="s">
        <v>505</v>
      </c>
      <c r="D437" s="117"/>
      <c r="E437" s="117">
        <v>2.39</v>
      </c>
      <c r="F437" s="161"/>
      <c r="H437" s="110"/>
    </row>
    <row r="438" spans="1:8" s="116" customFormat="1" ht="13.8" x14ac:dyDescent="0.3">
      <c r="A438" s="115"/>
      <c r="B438" s="112">
        <v>43189</v>
      </c>
      <c r="C438" s="116" t="s">
        <v>8</v>
      </c>
      <c r="D438" s="117"/>
      <c r="E438" s="117">
        <v>6.58</v>
      </c>
      <c r="F438" s="161"/>
      <c r="H438" s="110"/>
    </row>
    <row r="439" spans="1:8" s="116" customFormat="1" ht="13.8" x14ac:dyDescent="0.3">
      <c r="A439" s="115"/>
      <c r="B439" s="112">
        <v>43188</v>
      </c>
      <c r="C439" s="116" t="s">
        <v>8</v>
      </c>
      <c r="D439" s="117"/>
      <c r="E439" s="117">
        <v>4.3600000000000003</v>
      </c>
      <c r="F439" s="161"/>
      <c r="H439" s="110"/>
    </row>
    <row r="440" spans="1:8" s="116" customFormat="1" ht="13.8" x14ac:dyDescent="0.3">
      <c r="A440" s="115">
        <v>1371</v>
      </c>
      <c r="B440" s="112">
        <v>43189</v>
      </c>
      <c r="C440" s="116" t="s">
        <v>749</v>
      </c>
      <c r="D440" s="117"/>
      <c r="E440" s="117">
        <v>16</v>
      </c>
      <c r="F440" s="161"/>
      <c r="H440" s="110"/>
    </row>
    <row r="441" spans="1:8" s="116" customFormat="1" ht="13.8" x14ac:dyDescent="0.3">
      <c r="A441" s="115"/>
      <c r="B441" s="112">
        <v>43192</v>
      </c>
      <c r="C441" s="116" t="s">
        <v>52</v>
      </c>
      <c r="D441" s="117"/>
      <c r="E441" s="117">
        <v>24.32</v>
      </c>
      <c r="F441" s="161"/>
      <c r="H441" s="110"/>
    </row>
    <row r="442" spans="1:8" s="116" customFormat="1" ht="13.8" x14ac:dyDescent="0.3">
      <c r="A442" s="115"/>
      <c r="B442" s="112">
        <v>43192</v>
      </c>
      <c r="C442" s="116" t="s">
        <v>505</v>
      </c>
      <c r="D442" s="117"/>
      <c r="E442" s="117">
        <v>5.43</v>
      </c>
      <c r="F442" s="161"/>
      <c r="H442" s="110"/>
    </row>
    <row r="443" spans="1:8" s="116" customFormat="1" ht="13.8" x14ac:dyDescent="0.3">
      <c r="A443" s="115"/>
      <c r="B443" s="112">
        <v>43192</v>
      </c>
      <c r="C443" s="116" t="s">
        <v>505</v>
      </c>
      <c r="D443" s="117"/>
      <c r="E443" s="117">
        <v>8.3699999999999992</v>
      </c>
      <c r="F443" s="161"/>
      <c r="H443" s="110"/>
    </row>
    <row r="444" spans="1:8" s="116" customFormat="1" ht="13.8" x14ac:dyDescent="0.3">
      <c r="A444" s="115"/>
      <c r="B444" s="112">
        <v>43193</v>
      </c>
      <c r="C444" s="116" t="s">
        <v>505</v>
      </c>
      <c r="D444" s="117"/>
      <c r="E444" s="117">
        <v>6.19</v>
      </c>
      <c r="F444" s="161"/>
      <c r="H444" s="110"/>
    </row>
    <row r="445" spans="1:8" s="116" customFormat="1" ht="13.8" x14ac:dyDescent="0.3">
      <c r="A445" s="115"/>
      <c r="B445" s="112">
        <v>43194</v>
      </c>
      <c r="C445" s="116" t="s">
        <v>4</v>
      </c>
      <c r="D445" s="117">
        <v>230.45</v>
      </c>
      <c r="E445" s="117"/>
      <c r="F445" s="161"/>
      <c r="H445" s="110"/>
    </row>
    <row r="446" spans="1:8" s="116" customFormat="1" ht="13.8" x14ac:dyDescent="0.3">
      <c r="A446" s="115"/>
      <c r="B446" s="112">
        <v>43195</v>
      </c>
      <c r="C446" s="116" t="s">
        <v>21</v>
      </c>
      <c r="D446" s="117"/>
      <c r="E446" s="117">
        <v>14.75</v>
      </c>
      <c r="F446" s="161"/>
      <c r="H446" s="110"/>
    </row>
    <row r="447" spans="1:8" s="116" customFormat="1" ht="13.8" x14ac:dyDescent="0.3">
      <c r="A447" s="115"/>
      <c r="B447" s="112">
        <v>43195</v>
      </c>
      <c r="C447" s="116" t="s">
        <v>31</v>
      </c>
      <c r="D447" s="117">
        <v>2171.87</v>
      </c>
      <c r="E447" s="117"/>
      <c r="F447" s="161"/>
      <c r="H447" s="110"/>
    </row>
    <row r="448" spans="1:8" s="116" customFormat="1" ht="13.8" x14ac:dyDescent="0.3">
      <c r="A448" s="115"/>
      <c r="B448" s="112">
        <v>43195</v>
      </c>
      <c r="C448" s="116" t="s">
        <v>40</v>
      </c>
      <c r="D448" s="117"/>
      <c r="E448" s="117">
        <v>61.21</v>
      </c>
      <c r="F448" s="161"/>
      <c r="H448" s="110"/>
    </row>
    <row r="449" spans="1:8" s="116" customFormat="1" ht="13.8" x14ac:dyDescent="0.3">
      <c r="A449" s="115"/>
      <c r="B449" s="112">
        <v>43195</v>
      </c>
      <c r="C449" s="116" t="s">
        <v>505</v>
      </c>
      <c r="D449" s="117"/>
      <c r="E449" s="117">
        <v>5.33</v>
      </c>
      <c r="F449" s="161"/>
      <c r="H449" s="110"/>
    </row>
    <row r="450" spans="1:8" s="116" customFormat="1" ht="13.8" x14ac:dyDescent="0.3">
      <c r="A450" s="115"/>
      <c r="B450" s="112">
        <v>43195</v>
      </c>
      <c r="C450" s="116" t="s">
        <v>8</v>
      </c>
      <c r="D450" s="117"/>
      <c r="E450" s="117">
        <v>4</v>
      </c>
      <c r="F450" s="161"/>
      <c r="H450" s="110"/>
    </row>
    <row r="451" spans="1:8" s="116" customFormat="1" ht="13.8" x14ac:dyDescent="0.3">
      <c r="A451" s="115"/>
      <c r="B451" s="112">
        <v>43195</v>
      </c>
      <c r="C451" s="116" t="s">
        <v>505</v>
      </c>
      <c r="D451" s="117"/>
      <c r="E451" s="117">
        <v>11.75</v>
      </c>
      <c r="F451" s="161"/>
      <c r="H451" s="110"/>
    </row>
    <row r="452" spans="1:8" s="116" customFormat="1" ht="13.8" x14ac:dyDescent="0.3">
      <c r="A452" s="115"/>
      <c r="B452" s="112">
        <v>43195</v>
      </c>
      <c r="C452" s="116" t="s">
        <v>505</v>
      </c>
      <c r="D452" s="117"/>
      <c r="E452" s="117">
        <v>10.66</v>
      </c>
      <c r="F452" s="161"/>
      <c r="H452" s="110"/>
    </row>
    <row r="453" spans="1:8" s="116" customFormat="1" ht="13.8" x14ac:dyDescent="0.3">
      <c r="A453" s="115"/>
      <c r="B453" s="112">
        <v>43193</v>
      </c>
      <c r="C453" s="116" t="s">
        <v>8</v>
      </c>
      <c r="D453" s="117"/>
      <c r="E453" s="117">
        <v>4.55</v>
      </c>
      <c r="F453" s="161"/>
      <c r="H453" s="110"/>
    </row>
    <row r="454" spans="1:8" s="116" customFormat="1" ht="13.8" x14ac:dyDescent="0.3">
      <c r="A454" s="115"/>
      <c r="B454" s="112">
        <v>43193</v>
      </c>
      <c r="C454" s="116" t="s">
        <v>72</v>
      </c>
      <c r="D454" s="117"/>
      <c r="E454" s="117">
        <v>193.97</v>
      </c>
      <c r="F454" s="161"/>
      <c r="H454" s="110"/>
    </row>
    <row r="455" spans="1:8" s="116" customFormat="1" ht="13.8" x14ac:dyDescent="0.3">
      <c r="A455" s="115"/>
      <c r="B455" s="112">
        <v>43193</v>
      </c>
      <c r="C455" s="116" t="s">
        <v>72</v>
      </c>
      <c r="D455" s="117"/>
      <c r="E455" s="117">
        <v>133.80000000000001</v>
      </c>
      <c r="F455" s="161"/>
      <c r="H455" s="110"/>
    </row>
    <row r="456" spans="1:8" s="116" customFormat="1" ht="13.8" x14ac:dyDescent="0.3">
      <c r="A456" s="115">
        <v>1176</v>
      </c>
      <c r="B456" s="112">
        <v>43186</v>
      </c>
      <c r="C456" s="116" t="s">
        <v>707</v>
      </c>
      <c r="D456" s="117"/>
      <c r="E456" s="117">
        <v>47.37</v>
      </c>
      <c r="F456" s="161"/>
      <c r="H456" s="110"/>
    </row>
    <row r="457" spans="1:8" s="116" customFormat="1" ht="13.8" x14ac:dyDescent="0.3">
      <c r="A457" s="115">
        <v>1175</v>
      </c>
      <c r="B457" s="112">
        <v>43196</v>
      </c>
      <c r="C457" s="116" t="s">
        <v>751</v>
      </c>
      <c r="D457" s="117"/>
      <c r="E457" s="117">
        <v>9.74</v>
      </c>
      <c r="F457" s="161"/>
      <c r="H457" s="110"/>
    </row>
    <row r="458" spans="1:8" s="116" customFormat="1" ht="13.8" x14ac:dyDescent="0.3">
      <c r="A458" s="115"/>
      <c r="B458" s="112">
        <v>43205</v>
      </c>
      <c r="C458" s="116" t="s">
        <v>619</v>
      </c>
      <c r="D458" s="117"/>
      <c r="E458" s="117">
        <v>89.85</v>
      </c>
      <c r="F458" s="161"/>
      <c r="H458" s="110"/>
    </row>
    <row r="459" spans="1:8" s="116" customFormat="1" ht="13.8" x14ac:dyDescent="0.3">
      <c r="A459" s="115"/>
      <c r="B459" s="112">
        <v>43203</v>
      </c>
      <c r="C459" s="116" t="s">
        <v>42</v>
      </c>
      <c r="D459" s="117"/>
      <c r="E459" s="117">
        <v>263.95</v>
      </c>
      <c r="F459" s="161"/>
      <c r="H459" s="110"/>
    </row>
    <row r="460" spans="1:8" s="116" customFormat="1" ht="13.8" x14ac:dyDescent="0.3">
      <c r="A460" s="115"/>
      <c r="B460" s="112">
        <v>43196</v>
      </c>
      <c r="C460" s="116" t="s">
        <v>321</v>
      </c>
      <c r="D460" s="117"/>
      <c r="E460" s="117">
        <v>247.15</v>
      </c>
      <c r="F460" s="161">
        <v>4105097131</v>
      </c>
      <c r="H460" s="110"/>
    </row>
    <row r="461" spans="1:8" s="116" customFormat="1" ht="13.8" x14ac:dyDescent="0.3">
      <c r="A461" s="115"/>
      <c r="B461" s="112">
        <v>43196</v>
      </c>
      <c r="C461" s="116" t="s">
        <v>485</v>
      </c>
      <c r="D461" s="117"/>
      <c r="E461" s="117">
        <v>107.54</v>
      </c>
      <c r="F461" s="161">
        <v>9626026802</v>
      </c>
      <c r="H461" s="110"/>
    </row>
    <row r="462" spans="1:8" s="116" customFormat="1" ht="13.8" x14ac:dyDescent="0.3">
      <c r="A462" s="115"/>
      <c r="B462" s="112">
        <v>43196</v>
      </c>
      <c r="C462" s="116" t="s">
        <v>46</v>
      </c>
      <c r="D462" s="117"/>
      <c r="E462" s="117">
        <v>80</v>
      </c>
      <c r="F462" s="161">
        <v>40628990954</v>
      </c>
      <c r="H462" s="110"/>
    </row>
    <row r="463" spans="1:8" s="116" customFormat="1" ht="13.8" x14ac:dyDescent="0.3">
      <c r="A463" s="115"/>
      <c r="B463" s="112">
        <v>43205</v>
      </c>
      <c r="C463" s="116" t="s">
        <v>704</v>
      </c>
      <c r="D463" s="117"/>
      <c r="E463" s="117">
        <v>200.69</v>
      </c>
      <c r="F463" s="161"/>
      <c r="H463" s="110"/>
    </row>
    <row r="464" spans="1:8" s="116" customFormat="1" ht="13.8" x14ac:dyDescent="0.3">
      <c r="A464" s="115"/>
      <c r="B464" s="112">
        <v>43196</v>
      </c>
      <c r="C464" s="116" t="s">
        <v>234</v>
      </c>
      <c r="D464" s="117"/>
      <c r="E464" s="117">
        <v>239.65</v>
      </c>
      <c r="F464" s="161">
        <v>14807374</v>
      </c>
      <c r="H464" s="110"/>
    </row>
    <row r="465" spans="1:8" s="116" customFormat="1" ht="13.8" x14ac:dyDescent="0.3">
      <c r="A465" s="115"/>
      <c r="B465" s="112">
        <v>43196</v>
      </c>
      <c r="C465" s="116" t="s">
        <v>7</v>
      </c>
      <c r="D465" s="117"/>
      <c r="E465" s="117">
        <v>21.45</v>
      </c>
      <c r="F465" s="161"/>
      <c r="H465" s="110"/>
    </row>
    <row r="466" spans="1:8" s="116" customFormat="1" ht="13.8" x14ac:dyDescent="0.3">
      <c r="A466" s="115"/>
      <c r="B466" s="112">
        <v>43196</v>
      </c>
      <c r="C466" s="116" t="s">
        <v>21</v>
      </c>
      <c r="D466" s="117"/>
      <c r="E466" s="117">
        <v>54.05</v>
      </c>
      <c r="F466" s="161"/>
      <c r="H466" s="110"/>
    </row>
    <row r="467" spans="1:8" s="116" customFormat="1" ht="13.8" x14ac:dyDescent="0.3">
      <c r="A467" s="115"/>
      <c r="B467" s="112">
        <v>43196</v>
      </c>
      <c r="C467" s="116" t="s">
        <v>8</v>
      </c>
      <c r="D467" s="117"/>
      <c r="E467" s="117">
        <v>8.65</v>
      </c>
      <c r="F467" s="161"/>
      <c r="H467" s="110"/>
    </row>
    <row r="468" spans="1:8" s="116" customFormat="1" ht="13.8" x14ac:dyDescent="0.3">
      <c r="A468" s="115"/>
      <c r="B468" s="112">
        <v>43197</v>
      </c>
      <c r="C468" s="116" t="s">
        <v>8</v>
      </c>
      <c r="D468" s="117"/>
      <c r="E468" s="117">
        <v>4.7699999999999996</v>
      </c>
      <c r="F468" s="161"/>
      <c r="H468" s="110"/>
    </row>
    <row r="469" spans="1:8" s="116" customFormat="1" ht="13.8" x14ac:dyDescent="0.3">
      <c r="A469" s="115"/>
      <c r="B469" s="112">
        <v>43197</v>
      </c>
      <c r="C469" s="116" t="s">
        <v>50</v>
      </c>
      <c r="D469" s="117"/>
      <c r="E469" s="117">
        <v>25.57</v>
      </c>
      <c r="F469" s="161"/>
      <c r="H469" s="110"/>
    </row>
    <row r="470" spans="1:8" s="116" customFormat="1" ht="13.8" x14ac:dyDescent="0.3">
      <c r="A470" s="115"/>
      <c r="B470" s="112">
        <v>43197</v>
      </c>
      <c r="C470" s="116" t="s">
        <v>409</v>
      </c>
      <c r="D470" s="117"/>
      <c r="E470" s="117">
        <v>131.97</v>
      </c>
      <c r="F470" s="161"/>
      <c r="H470" s="110"/>
    </row>
    <row r="471" spans="1:8" s="116" customFormat="1" ht="13.8" x14ac:dyDescent="0.3">
      <c r="A471" s="115"/>
      <c r="B471" s="112">
        <v>43197</v>
      </c>
      <c r="C471" s="116" t="s">
        <v>538</v>
      </c>
      <c r="D471" s="117"/>
      <c r="E471" s="117">
        <v>5.91</v>
      </c>
      <c r="F471" s="161"/>
      <c r="H471" s="110"/>
    </row>
    <row r="472" spans="1:8" s="116" customFormat="1" ht="13.8" x14ac:dyDescent="0.3">
      <c r="A472" s="115"/>
      <c r="B472" s="112">
        <v>43197</v>
      </c>
      <c r="C472" s="116" t="s">
        <v>505</v>
      </c>
      <c r="D472" s="117"/>
      <c r="E472" s="117">
        <v>20.75</v>
      </c>
      <c r="F472" s="161"/>
      <c r="H472" s="110"/>
    </row>
    <row r="473" spans="1:8" s="116" customFormat="1" ht="13.8" x14ac:dyDescent="0.3">
      <c r="A473" s="115"/>
      <c r="B473" s="112">
        <v>43197</v>
      </c>
      <c r="C473" s="116" t="s">
        <v>505</v>
      </c>
      <c r="D473" s="117"/>
      <c r="E473" s="117">
        <v>3.27</v>
      </c>
      <c r="F473" s="161"/>
      <c r="H473" s="110"/>
    </row>
    <row r="474" spans="1:8" s="116" customFormat="1" ht="13.8" x14ac:dyDescent="0.3">
      <c r="A474" s="115"/>
      <c r="B474" s="112">
        <v>43197</v>
      </c>
      <c r="C474" s="116" t="s">
        <v>8</v>
      </c>
      <c r="D474" s="117"/>
      <c r="E474" s="117">
        <v>7.49</v>
      </c>
      <c r="F474" s="161"/>
      <c r="H474" s="110"/>
    </row>
    <row r="475" spans="1:8" s="116" customFormat="1" ht="13.8" x14ac:dyDescent="0.3">
      <c r="A475" s="115"/>
      <c r="B475" s="112">
        <v>43197</v>
      </c>
      <c r="C475" s="116" t="s">
        <v>7</v>
      </c>
      <c r="D475" s="117"/>
      <c r="E475" s="117">
        <v>16.239999999999998</v>
      </c>
      <c r="F475" s="161"/>
      <c r="H475" s="110"/>
    </row>
    <row r="476" spans="1:8" s="116" customFormat="1" ht="13.8" x14ac:dyDescent="0.3">
      <c r="A476" s="115"/>
      <c r="B476" s="112">
        <v>43197</v>
      </c>
      <c r="C476" s="116" t="s">
        <v>150</v>
      </c>
      <c r="D476" s="117"/>
      <c r="E476" s="117">
        <v>32.54</v>
      </c>
      <c r="F476" s="161"/>
      <c r="H476" s="110"/>
    </row>
    <row r="477" spans="1:8" s="116" customFormat="1" ht="13.8" x14ac:dyDescent="0.3">
      <c r="A477" s="115"/>
      <c r="B477" s="112">
        <v>43197</v>
      </c>
      <c r="C477" s="116" t="s">
        <v>505</v>
      </c>
      <c r="D477" s="117"/>
      <c r="E477" s="117">
        <v>19.809999999999999</v>
      </c>
      <c r="F477" s="161"/>
      <c r="H477" s="110"/>
    </row>
    <row r="478" spans="1:8" s="116" customFormat="1" ht="13.8" x14ac:dyDescent="0.3">
      <c r="A478" s="115"/>
      <c r="B478" s="112">
        <v>43197</v>
      </c>
      <c r="C478" s="116" t="s">
        <v>40</v>
      </c>
      <c r="D478" s="117"/>
      <c r="E478" s="117">
        <v>2</v>
      </c>
      <c r="F478" s="161"/>
      <c r="H478" s="110"/>
    </row>
    <row r="479" spans="1:8" s="116" customFormat="1" ht="13.8" x14ac:dyDescent="0.3">
      <c r="A479" s="115"/>
      <c r="B479" s="112">
        <v>43197</v>
      </c>
      <c r="C479" s="116" t="s">
        <v>52</v>
      </c>
      <c r="D479" s="117"/>
      <c r="E479" s="117">
        <v>42.32</v>
      </c>
      <c r="F479" s="161"/>
      <c r="H479" s="110"/>
    </row>
    <row r="480" spans="1:8" s="116" customFormat="1" ht="13.8" x14ac:dyDescent="0.3">
      <c r="A480" s="115"/>
      <c r="B480" s="112">
        <v>43198</v>
      </c>
      <c r="C480" s="116" t="s">
        <v>8</v>
      </c>
      <c r="D480" s="117"/>
      <c r="E480" s="117">
        <v>3.89</v>
      </c>
      <c r="F480" s="161"/>
      <c r="H480" s="110"/>
    </row>
    <row r="481" spans="1:8" s="116" customFormat="1" ht="13.8" x14ac:dyDescent="0.3">
      <c r="A481" s="115"/>
      <c r="B481" s="112">
        <v>43198</v>
      </c>
      <c r="C481" s="116" t="s">
        <v>21</v>
      </c>
      <c r="D481" s="117"/>
      <c r="E481" s="117">
        <v>21.2</v>
      </c>
      <c r="F481" s="161"/>
      <c r="H481" s="110"/>
    </row>
    <row r="482" spans="1:8" s="116" customFormat="1" ht="13.8" x14ac:dyDescent="0.3">
      <c r="A482" s="115"/>
      <c r="B482" s="112">
        <v>43198</v>
      </c>
      <c r="C482" s="116" t="s">
        <v>505</v>
      </c>
      <c r="D482" s="117"/>
      <c r="E482" s="117">
        <v>3.7</v>
      </c>
      <c r="F482" s="161"/>
      <c r="H482" s="110"/>
    </row>
    <row r="483" spans="1:8" s="116" customFormat="1" ht="13.8" x14ac:dyDescent="0.3">
      <c r="A483" s="115"/>
      <c r="B483" s="112">
        <v>43198</v>
      </c>
      <c r="C483" s="116" t="s">
        <v>52</v>
      </c>
      <c r="D483" s="117"/>
      <c r="E483" s="117">
        <v>23.97</v>
      </c>
      <c r="F483" s="161"/>
      <c r="H483" s="110"/>
    </row>
    <row r="484" spans="1:8" s="116" customFormat="1" ht="13.8" x14ac:dyDescent="0.3">
      <c r="A484" s="115"/>
      <c r="B484" s="112">
        <v>43199</v>
      </c>
      <c r="C484" s="116" t="s">
        <v>752</v>
      </c>
      <c r="D484" s="117"/>
      <c r="E484" s="117">
        <v>21.69</v>
      </c>
      <c r="F484" s="161"/>
      <c r="H484" s="110"/>
    </row>
    <row r="485" spans="1:8" s="116" customFormat="1" ht="13.8" x14ac:dyDescent="0.3">
      <c r="A485" s="115">
        <v>1372</v>
      </c>
      <c r="B485" s="112">
        <v>43192</v>
      </c>
      <c r="C485" s="116" t="s">
        <v>464</v>
      </c>
      <c r="D485" s="117"/>
      <c r="E485" s="117">
        <v>6.75</v>
      </c>
      <c r="F485" s="161"/>
      <c r="H485" s="110"/>
    </row>
    <row r="486" spans="1:8" s="116" customFormat="1" ht="13.8" x14ac:dyDescent="0.3">
      <c r="A486" s="115">
        <v>1370</v>
      </c>
      <c r="B486" s="112">
        <v>43186</v>
      </c>
      <c r="C486" s="116" t="s">
        <v>464</v>
      </c>
      <c r="D486" s="117"/>
      <c r="E486" s="117">
        <v>2.5</v>
      </c>
      <c r="F486" s="161"/>
      <c r="H486" s="110"/>
    </row>
    <row r="487" spans="1:8" s="116" customFormat="1" ht="13.8" x14ac:dyDescent="0.3">
      <c r="A487" s="115"/>
      <c r="B487" s="112">
        <v>43199</v>
      </c>
      <c r="C487" s="116" t="s">
        <v>357</v>
      </c>
      <c r="D487" s="117"/>
      <c r="E487" s="117">
        <v>19.98</v>
      </c>
      <c r="F487" s="161"/>
      <c r="H487" s="110"/>
    </row>
    <row r="488" spans="1:8" s="116" customFormat="1" ht="13.8" x14ac:dyDescent="0.3">
      <c r="A488" s="115"/>
      <c r="B488" s="112">
        <v>43199</v>
      </c>
      <c r="C488" s="116" t="s">
        <v>40</v>
      </c>
      <c r="D488" s="117"/>
      <c r="E488" s="117">
        <v>21.53</v>
      </c>
      <c r="F488" s="161"/>
      <c r="H488" s="110"/>
    </row>
    <row r="489" spans="1:8" s="116" customFormat="1" ht="13.8" x14ac:dyDescent="0.3">
      <c r="A489" s="115"/>
      <c r="B489" s="112">
        <v>43199</v>
      </c>
      <c r="C489" s="116" t="s">
        <v>21</v>
      </c>
      <c r="D489" s="117"/>
      <c r="E489" s="117">
        <v>16.600000000000001</v>
      </c>
      <c r="F489" s="161"/>
      <c r="H489" s="110"/>
    </row>
    <row r="490" spans="1:8" s="116" customFormat="1" ht="13.8" x14ac:dyDescent="0.3">
      <c r="A490" s="115"/>
      <c r="B490" s="112">
        <v>43199</v>
      </c>
      <c r="C490" s="116" t="s">
        <v>8</v>
      </c>
      <c r="D490" s="117"/>
      <c r="E490" s="117">
        <v>5.36</v>
      </c>
      <c r="F490" s="161"/>
      <c r="H490" s="110"/>
    </row>
    <row r="491" spans="1:8" s="116" customFormat="1" ht="13.8" x14ac:dyDescent="0.3">
      <c r="A491" s="115"/>
      <c r="B491" s="112">
        <v>43199</v>
      </c>
      <c r="C491" s="116" t="s">
        <v>21</v>
      </c>
      <c r="D491" s="117"/>
      <c r="E491" s="117">
        <v>5.4</v>
      </c>
      <c r="F491" s="161"/>
      <c r="H491" s="110"/>
    </row>
    <row r="492" spans="1:8" s="116" customFormat="1" ht="13.8" x14ac:dyDescent="0.3">
      <c r="A492" s="115"/>
      <c r="B492" s="112">
        <v>43199</v>
      </c>
      <c r="C492" s="116" t="s">
        <v>505</v>
      </c>
      <c r="D492" s="117"/>
      <c r="E492" s="117">
        <v>11.52</v>
      </c>
      <c r="F492" s="161"/>
      <c r="H492" s="110"/>
    </row>
    <row r="493" spans="1:8" s="116" customFormat="1" ht="13.8" x14ac:dyDescent="0.3">
      <c r="A493" s="115"/>
      <c r="B493" s="112">
        <v>43201</v>
      </c>
      <c r="C493" s="116" t="s">
        <v>7</v>
      </c>
      <c r="D493" s="117"/>
      <c r="E493" s="117">
        <v>8.67</v>
      </c>
      <c r="F493" s="161"/>
      <c r="H493" s="110"/>
    </row>
    <row r="494" spans="1:8" s="116" customFormat="1" ht="13.8" x14ac:dyDescent="0.3">
      <c r="A494" s="115"/>
      <c r="B494" s="112">
        <v>43201</v>
      </c>
      <c r="C494" s="116" t="s">
        <v>150</v>
      </c>
      <c r="D494" s="117"/>
      <c r="E494" s="117">
        <v>8.99</v>
      </c>
      <c r="F494" s="161"/>
      <c r="H494" s="110"/>
    </row>
    <row r="495" spans="1:8" s="116" customFormat="1" ht="13.8" x14ac:dyDescent="0.3">
      <c r="A495" s="115">
        <v>1373</v>
      </c>
      <c r="B495" s="112">
        <v>43199</v>
      </c>
      <c r="C495" s="116" t="s">
        <v>464</v>
      </c>
      <c r="D495" s="117"/>
      <c r="E495" s="117">
        <v>4.5</v>
      </c>
      <c r="F495" s="161"/>
      <c r="H495" s="110"/>
    </row>
    <row r="496" spans="1:8" s="116" customFormat="1" ht="13.8" x14ac:dyDescent="0.3">
      <c r="A496" s="115"/>
      <c r="B496" s="112">
        <v>43201</v>
      </c>
      <c r="C496" s="116" t="s">
        <v>7</v>
      </c>
      <c r="D496" s="117"/>
      <c r="E496" s="117">
        <v>20.36</v>
      </c>
      <c r="F496" s="161"/>
      <c r="H496" s="110"/>
    </row>
    <row r="497" spans="1:8" s="116" customFormat="1" ht="13.8" x14ac:dyDescent="0.3">
      <c r="A497" s="115"/>
      <c r="B497" s="112">
        <v>43201</v>
      </c>
      <c r="C497" s="116" t="s">
        <v>8</v>
      </c>
      <c r="D497" s="117"/>
      <c r="E497" s="117">
        <v>5.65</v>
      </c>
      <c r="F497" s="161"/>
      <c r="H497" s="110"/>
    </row>
    <row r="498" spans="1:8" s="116" customFormat="1" ht="13.8" x14ac:dyDescent="0.3">
      <c r="A498" s="115"/>
      <c r="B498" s="112">
        <v>43203</v>
      </c>
      <c r="C498" s="116" t="s">
        <v>81</v>
      </c>
      <c r="D498" s="117"/>
      <c r="E498" s="117">
        <v>22.1</v>
      </c>
      <c r="F498" s="161"/>
      <c r="H498" s="110"/>
    </row>
    <row r="499" spans="1:8" s="116" customFormat="1" ht="13.8" x14ac:dyDescent="0.3">
      <c r="A499" s="115"/>
      <c r="B499" s="112">
        <v>43202</v>
      </c>
      <c r="C499" s="116" t="s">
        <v>505</v>
      </c>
      <c r="D499" s="117"/>
      <c r="E499" s="117">
        <v>2.71</v>
      </c>
      <c r="F499" s="161"/>
      <c r="H499" s="110"/>
    </row>
    <row r="500" spans="1:8" s="116" customFormat="1" ht="13.8" x14ac:dyDescent="0.3">
      <c r="A500" s="115"/>
      <c r="B500" s="112">
        <v>43202</v>
      </c>
      <c r="C500" s="116" t="s">
        <v>8</v>
      </c>
      <c r="D500" s="117"/>
      <c r="E500" s="117">
        <v>5.85</v>
      </c>
      <c r="F500" s="161"/>
      <c r="H500" s="110"/>
    </row>
    <row r="501" spans="1:8" s="116" customFormat="1" ht="13.8" x14ac:dyDescent="0.3">
      <c r="A501" s="115"/>
      <c r="B501" s="112">
        <v>43202</v>
      </c>
      <c r="C501" s="116" t="s">
        <v>505</v>
      </c>
      <c r="D501" s="117"/>
      <c r="E501" s="117">
        <v>8.3699999999999992</v>
      </c>
      <c r="F501" s="161"/>
      <c r="H501" s="110"/>
    </row>
    <row r="502" spans="1:8" s="116" customFormat="1" ht="13.8" x14ac:dyDescent="0.3">
      <c r="A502" s="115"/>
      <c r="B502" s="112">
        <v>43202</v>
      </c>
      <c r="C502" s="116" t="s">
        <v>505</v>
      </c>
      <c r="D502" s="117"/>
      <c r="E502" s="117">
        <v>12.61</v>
      </c>
      <c r="F502" s="161"/>
      <c r="H502" s="110"/>
    </row>
    <row r="503" spans="1:8" s="116" customFormat="1" ht="13.8" x14ac:dyDescent="0.3">
      <c r="A503" s="115"/>
      <c r="B503" s="112">
        <v>43202</v>
      </c>
      <c r="C503" s="116" t="s">
        <v>8</v>
      </c>
      <c r="D503" s="117"/>
      <c r="E503" s="117">
        <v>7.36</v>
      </c>
      <c r="F503" s="161"/>
      <c r="H503" s="110"/>
    </row>
    <row r="504" spans="1:8" s="116" customFormat="1" ht="13.8" x14ac:dyDescent="0.3">
      <c r="A504" s="115"/>
      <c r="B504" s="112">
        <v>43202</v>
      </c>
      <c r="C504" s="116" t="s">
        <v>4</v>
      </c>
      <c r="D504" s="117">
        <v>140</v>
      </c>
      <c r="E504" s="117"/>
      <c r="F504" s="161"/>
      <c r="H504" s="110"/>
    </row>
    <row r="505" spans="1:8" s="116" customFormat="1" ht="13.8" x14ac:dyDescent="0.3">
      <c r="A505" s="115"/>
      <c r="B505" s="112">
        <v>43203</v>
      </c>
      <c r="C505" s="116" t="s">
        <v>8</v>
      </c>
      <c r="D505" s="117"/>
      <c r="E505" s="117">
        <v>6.06</v>
      </c>
      <c r="F505" s="161"/>
      <c r="H505" s="110"/>
    </row>
    <row r="506" spans="1:8" s="116" customFormat="1" ht="13.8" x14ac:dyDescent="0.3">
      <c r="A506" s="115"/>
      <c r="B506" s="112">
        <v>43203</v>
      </c>
      <c r="C506" s="116" t="s">
        <v>505</v>
      </c>
      <c r="D506" s="117"/>
      <c r="E506" s="117">
        <v>14.46</v>
      </c>
      <c r="F506" s="161"/>
      <c r="H506" s="110"/>
    </row>
    <row r="507" spans="1:8" s="116" customFormat="1" ht="13.8" x14ac:dyDescent="0.3">
      <c r="A507" s="115"/>
      <c r="B507" s="112">
        <v>43202</v>
      </c>
      <c r="C507" s="116" t="s">
        <v>8</v>
      </c>
      <c r="D507" s="117"/>
      <c r="E507" s="117">
        <v>6.06</v>
      </c>
      <c r="F507" s="161"/>
      <c r="H507" s="110"/>
    </row>
    <row r="508" spans="1:8" s="116" customFormat="1" ht="13.8" x14ac:dyDescent="0.3">
      <c r="A508" s="115"/>
      <c r="B508" s="112">
        <v>43203</v>
      </c>
      <c r="C508" s="116" t="s">
        <v>40</v>
      </c>
      <c r="D508" s="117"/>
      <c r="E508" s="117">
        <v>11.99</v>
      </c>
      <c r="F508" s="161"/>
      <c r="H508" s="110"/>
    </row>
    <row r="509" spans="1:8" s="116" customFormat="1" ht="13.8" x14ac:dyDescent="0.3">
      <c r="A509" s="115"/>
      <c r="B509" s="112">
        <v>43204</v>
      </c>
      <c r="C509" s="116" t="s">
        <v>505</v>
      </c>
      <c r="D509" s="117"/>
      <c r="E509" s="117">
        <v>17.18</v>
      </c>
      <c r="F509" s="161"/>
      <c r="H509" s="110"/>
    </row>
    <row r="510" spans="1:8" s="116" customFormat="1" ht="13.8" x14ac:dyDescent="0.3">
      <c r="A510" s="115"/>
      <c r="B510" s="112">
        <v>43204</v>
      </c>
      <c r="C510" s="116" t="s">
        <v>83</v>
      </c>
      <c r="D510" s="117"/>
      <c r="E510" s="117">
        <v>20</v>
      </c>
      <c r="F510" s="161"/>
      <c r="H510" s="110"/>
    </row>
    <row r="511" spans="1:8" s="116" customFormat="1" ht="13.8" x14ac:dyDescent="0.3">
      <c r="A511" s="115"/>
      <c r="B511" s="112">
        <v>43204</v>
      </c>
      <c r="C511" s="116" t="s">
        <v>21</v>
      </c>
      <c r="D511" s="117"/>
      <c r="E511" s="117">
        <v>21.6</v>
      </c>
      <c r="F511" s="161"/>
      <c r="H511" s="110"/>
    </row>
    <row r="512" spans="1:8" s="116" customFormat="1" ht="13.8" x14ac:dyDescent="0.3">
      <c r="A512" s="115"/>
      <c r="B512" s="112">
        <v>43205</v>
      </c>
      <c r="C512" s="116" t="s">
        <v>7</v>
      </c>
      <c r="D512" s="117"/>
      <c r="E512" s="117">
        <v>17.329999999999998</v>
      </c>
      <c r="F512" s="161"/>
      <c r="H512" s="110"/>
    </row>
    <row r="513" spans="1:8" s="116" customFormat="1" ht="13.8" x14ac:dyDescent="0.3">
      <c r="A513" s="115"/>
      <c r="B513" s="112">
        <v>43205</v>
      </c>
      <c r="C513" s="116" t="s">
        <v>40</v>
      </c>
      <c r="D513" s="117"/>
      <c r="E513" s="117">
        <v>105.18</v>
      </c>
      <c r="F513" s="161"/>
      <c r="H513" s="110"/>
    </row>
    <row r="514" spans="1:8" s="116" customFormat="1" ht="13.8" x14ac:dyDescent="0.3">
      <c r="A514" s="115"/>
      <c r="B514" s="112">
        <v>43203</v>
      </c>
      <c r="C514" s="116" t="s">
        <v>7</v>
      </c>
      <c r="D514" s="117"/>
      <c r="E514" s="117">
        <v>18.010000000000002</v>
      </c>
      <c r="F514" s="161"/>
      <c r="H514" s="110"/>
    </row>
    <row r="515" spans="1:8" s="116" customFormat="1" ht="13.8" x14ac:dyDescent="0.3">
      <c r="A515" s="115"/>
      <c r="B515" s="112">
        <v>43204</v>
      </c>
      <c r="C515" s="116" t="s">
        <v>21</v>
      </c>
      <c r="D515" s="117"/>
      <c r="E515" s="117">
        <v>3</v>
      </c>
      <c r="F515" s="161"/>
      <c r="H515" s="110"/>
    </row>
    <row r="516" spans="1:8" s="116" customFormat="1" ht="13.8" x14ac:dyDescent="0.3">
      <c r="A516" s="115"/>
      <c r="B516" s="112">
        <v>43204</v>
      </c>
      <c r="C516" s="116" t="s">
        <v>21</v>
      </c>
      <c r="D516" s="117"/>
      <c r="E516" s="117">
        <v>16</v>
      </c>
      <c r="F516" s="161"/>
      <c r="H516" s="110"/>
    </row>
    <row r="517" spans="1:8" s="116" customFormat="1" ht="13.8" x14ac:dyDescent="0.3">
      <c r="A517" s="115"/>
      <c r="B517" s="112">
        <v>43204</v>
      </c>
      <c r="C517" s="116" t="s">
        <v>8</v>
      </c>
      <c r="D517" s="117"/>
      <c r="E517" s="117">
        <v>13.23</v>
      </c>
      <c r="F517" s="161"/>
      <c r="H517" s="110"/>
    </row>
    <row r="518" spans="1:8" s="116" customFormat="1" ht="13.8" x14ac:dyDescent="0.3">
      <c r="A518" s="115"/>
      <c r="B518" s="112">
        <v>43204</v>
      </c>
      <c r="C518" s="116" t="s">
        <v>505</v>
      </c>
      <c r="D518" s="117"/>
      <c r="E518" s="117">
        <v>15.87</v>
      </c>
      <c r="F518" s="161"/>
      <c r="H518" s="110"/>
    </row>
    <row r="519" spans="1:8" s="116" customFormat="1" ht="13.8" x14ac:dyDescent="0.3">
      <c r="A519" s="115"/>
      <c r="B519" s="112">
        <v>43204</v>
      </c>
      <c r="C519" s="116" t="s">
        <v>505</v>
      </c>
      <c r="D519" s="117"/>
      <c r="E519" s="117">
        <v>5.77</v>
      </c>
      <c r="F519" s="161"/>
      <c r="H519" s="110"/>
    </row>
    <row r="520" spans="1:8" s="116" customFormat="1" ht="13.8" x14ac:dyDescent="0.3">
      <c r="A520" s="115"/>
      <c r="B520" s="112">
        <v>43204</v>
      </c>
      <c r="C520" s="116" t="s">
        <v>505</v>
      </c>
      <c r="D520" s="117"/>
      <c r="E520" s="117">
        <v>12.18</v>
      </c>
      <c r="F520" s="161"/>
      <c r="H520" s="110"/>
    </row>
    <row r="521" spans="1:8" s="116" customFormat="1" ht="13.8" x14ac:dyDescent="0.3">
      <c r="A521" s="115"/>
      <c r="B521" s="112">
        <v>43206</v>
      </c>
      <c r="C521" s="116" t="s">
        <v>4</v>
      </c>
      <c r="D521" s="117">
        <v>350</v>
      </c>
      <c r="E521" s="117"/>
      <c r="F521" s="161"/>
      <c r="H521" s="110"/>
    </row>
    <row r="522" spans="1:8" s="116" customFormat="1" ht="13.8" x14ac:dyDescent="0.3">
      <c r="A522" s="115"/>
      <c r="B522" s="112">
        <v>43206</v>
      </c>
      <c r="C522" s="116" t="s">
        <v>146</v>
      </c>
      <c r="D522" s="117">
        <v>808.3</v>
      </c>
      <c r="E522" s="117"/>
      <c r="F522" s="161"/>
      <c r="H522" s="110"/>
    </row>
    <row r="523" spans="1:8" s="116" customFormat="1" ht="13.8" x14ac:dyDescent="0.3">
      <c r="A523" s="115"/>
      <c r="B523" s="112">
        <v>43209</v>
      </c>
      <c r="C523" s="116" t="s">
        <v>31</v>
      </c>
      <c r="D523" s="117">
        <v>2548.83</v>
      </c>
      <c r="E523" s="117"/>
      <c r="F523" s="161"/>
      <c r="H523" s="110"/>
    </row>
    <row r="524" spans="1:8" s="116" customFormat="1" ht="13.8" x14ac:dyDescent="0.3">
      <c r="A524" s="115"/>
      <c r="B524" s="112">
        <v>43208</v>
      </c>
      <c r="C524" s="116" t="s">
        <v>268</v>
      </c>
      <c r="D524" s="117"/>
      <c r="E524" s="117">
        <v>12</v>
      </c>
      <c r="F524" s="161"/>
      <c r="H524" s="110"/>
    </row>
    <row r="525" spans="1:8" s="116" customFormat="1" ht="13.8" x14ac:dyDescent="0.3">
      <c r="A525" s="115"/>
      <c r="B525" s="112">
        <v>43208</v>
      </c>
      <c r="C525" s="116" t="s">
        <v>52</v>
      </c>
      <c r="D525" s="117"/>
      <c r="E525" s="117">
        <v>39.869999999999997</v>
      </c>
      <c r="F525" s="161"/>
      <c r="H525" s="110"/>
    </row>
    <row r="526" spans="1:8" s="116" customFormat="1" ht="13.8" x14ac:dyDescent="0.3">
      <c r="A526" s="115"/>
      <c r="B526" s="112">
        <v>43208</v>
      </c>
      <c r="C526" s="116" t="s">
        <v>171</v>
      </c>
      <c r="D526" s="117"/>
      <c r="E526" s="117">
        <v>40.97</v>
      </c>
      <c r="F526" s="161"/>
      <c r="H526" s="110"/>
    </row>
    <row r="527" spans="1:8" s="116" customFormat="1" ht="13.8" x14ac:dyDescent="0.3">
      <c r="A527" s="115"/>
      <c r="B527" s="112">
        <v>43208</v>
      </c>
      <c r="C527" s="116" t="s">
        <v>21</v>
      </c>
      <c r="D527" s="117"/>
      <c r="E527" s="117">
        <v>16</v>
      </c>
      <c r="F527" s="161"/>
      <c r="H527" s="110"/>
    </row>
    <row r="528" spans="1:8" s="116" customFormat="1" ht="13.8" x14ac:dyDescent="0.3">
      <c r="A528" s="115"/>
      <c r="B528" s="112">
        <v>43208</v>
      </c>
      <c r="C528" s="116" t="s">
        <v>40</v>
      </c>
      <c r="D528" s="117"/>
      <c r="E528" s="117">
        <v>11.44</v>
      </c>
      <c r="F528" s="161"/>
      <c r="H528" s="110"/>
    </row>
    <row r="529" spans="1:8" s="116" customFormat="1" ht="13.8" x14ac:dyDescent="0.3">
      <c r="A529" s="115"/>
      <c r="B529" s="112">
        <v>43207</v>
      </c>
      <c r="C529" s="116" t="s">
        <v>40</v>
      </c>
      <c r="D529" s="117"/>
      <c r="E529" s="117">
        <v>122.24</v>
      </c>
      <c r="F529" s="161"/>
      <c r="H529" s="110"/>
    </row>
    <row r="530" spans="1:8" s="116" customFormat="1" ht="13.8" x14ac:dyDescent="0.3">
      <c r="A530" s="115"/>
      <c r="B530" s="112">
        <v>43208</v>
      </c>
      <c r="C530" s="116" t="s">
        <v>516</v>
      </c>
      <c r="D530" s="117"/>
      <c r="E530" s="117">
        <v>16.420000000000002</v>
      </c>
      <c r="F530" s="161"/>
      <c r="H530" s="110"/>
    </row>
    <row r="531" spans="1:8" s="116" customFormat="1" ht="13.8" x14ac:dyDescent="0.3">
      <c r="A531" s="115"/>
      <c r="B531" s="112">
        <v>43208</v>
      </c>
      <c r="C531" s="116" t="s">
        <v>8</v>
      </c>
      <c r="D531" s="117"/>
      <c r="E531" s="117">
        <v>8.65</v>
      </c>
      <c r="F531" s="161"/>
      <c r="H531" s="110"/>
    </row>
    <row r="532" spans="1:8" s="116" customFormat="1" ht="13.8" x14ac:dyDescent="0.3">
      <c r="A532" s="115"/>
      <c r="B532" s="112">
        <v>43208</v>
      </c>
      <c r="C532" s="116" t="s">
        <v>516</v>
      </c>
      <c r="D532" s="117"/>
      <c r="E532" s="117">
        <v>15.99</v>
      </c>
      <c r="F532" s="161"/>
      <c r="H532" s="110"/>
    </row>
    <row r="533" spans="1:8" s="116" customFormat="1" ht="13.8" x14ac:dyDescent="0.3">
      <c r="A533" s="115"/>
      <c r="B533" s="112">
        <v>43208</v>
      </c>
      <c r="C533" s="116" t="s">
        <v>516</v>
      </c>
      <c r="D533" s="117"/>
      <c r="E533" s="117">
        <v>9.69</v>
      </c>
      <c r="F533" s="161"/>
      <c r="H533" s="110"/>
    </row>
    <row r="534" spans="1:8" s="116" customFormat="1" ht="13.8" x14ac:dyDescent="0.3">
      <c r="A534" s="115"/>
      <c r="B534" s="112">
        <v>43208</v>
      </c>
      <c r="C534" s="116" t="s">
        <v>8</v>
      </c>
      <c r="D534" s="117"/>
      <c r="E534" s="117">
        <v>4.34</v>
      </c>
      <c r="F534" s="161"/>
      <c r="H534" s="110"/>
    </row>
    <row r="535" spans="1:8" s="116" customFormat="1" ht="13.8" x14ac:dyDescent="0.3">
      <c r="A535" s="115"/>
      <c r="B535" s="112">
        <v>43209</v>
      </c>
      <c r="C535" s="116" t="s">
        <v>81</v>
      </c>
      <c r="D535" s="117"/>
      <c r="E535" s="117">
        <v>23.4</v>
      </c>
      <c r="F535" s="161"/>
      <c r="H535" s="110"/>
    </row>
    <row r="536" spans="1:8" s="116" customFormat="1" ht="13.8" x14ac:dyDescent="0.3">
      <c r="A536" s="115"/>
      <c r="B536" s="112">
        <v>43208</v>
      </c>
      <c r="C536" s="116" t="s">
        <v>72</v>
      </c>
      <c r="D536" s="117"/>
      <c r="E536" s="117">
        <v>78.95</v>
      </c>
      <c r="F536" s="161"/>
      <c r="H536" s="110"/>
    </row>
    <row r="537" spans="1:8" s="116" customFormat="1" ht="13.8" x14ac:dyDescent="0.3">
      <c r="A537" s="115"/>
      <c r="B537" s="112">
        <v>43206</v>
      </c>
      <c r="C537" s="116" t="s">
        <v>753</v>
      </c>
      <c r="D537" s="117"/>
      <c r="E537" s="117">
        <v>5</v>
      </c>
      <c r="F537" s="161"/>
      <c r="H537" s="110"/>
    </row>
    <row r="538" spans="1:8" s="116" customFormat="1" ht="13.8" x14ac:dyDescent="0.3">
      <c r="A538" s="115"/>
      <c r="B538" s="112">
        <v>43206</v>
      </c>
      <c r="C538" s="116" t="s">
        <v>753</v>
      </c>
      <c r="D538" s="117"/>
      <c r="E538" s="117">
        <v>9.9700000000000006</v>
      </c>
      <c r="F538" s="161"/>
      <c r="H538" s="110"/>
    </row>
    <row r="539" spans="1:8" s="116" customFormat="1" ht="13.8" x14ac:dyDescent="0.3">
      <c r="A539" s="115"/>
      <c r="B539" s="112">
        <v>43206</v>
      </c>
      <c r="C539" s="116" t="s">
        <v>72</v>
      </c>
      <c r="D539" s="117"/>
      <c r="E539" s="117">
        <v>34.99</v>
      </c>
      <c r="F539" s="161"/>
      <c r="H539" s="110"/>
    </row>
    <row r="540" spans="1:8" s="116" customFormat="1" ht="13.8" x14ac:dyDescent="0.3">
      <c r="A540" s="115"/>
      <c r="B540" s="112">
        <v>43207</v>
      </c>
      <c r="C540" s="116" t="s">
        <v>122</v>
      </c>
      <c r="D540" s="117"/>
      <c r="E540" s="117">
        <v>5.99</v>
      </c>
      <c r="F540" s="161"/>
      <c r="H540" s="110"/>
    </row>
    <row r="541" spans="1:8" s="116" customFormat="1" ht="13.8" x14ac:dyDescent="0.3">
      <c r="A541" s="115" t="s">
        <v>427</v>
      </c>
      <c r="B541" s="112">
        <v>43206</v>
      </c>
      <c r="C541" s="116" t="s">
        <v>144</v>
      </c>
      <c r="D541" s="117"/>
      <c r="E541" s="117">
        <v>3</v>
      </c>
      <c r="F541" s="161"/>
      <c r="H541" s="110"/>
    </row>
    <row r="542" spans="1:8" s="116" customFormat="1" ht="13.8" x14ac:dyDescent="0.3">
      <c r="A542" s="115"/>
      <c r="B542" s="112">
        <v>43206</v>
      </c>
      <c r="C542" s="116" t="s">
        <v>753</v>
      </c>
      <c r="D542" s="117"/>
      <c r="E542" s="117">
        <v>10</v>
      </c>
      <c r="F542" s="161"/>
      <c r="H542" s="110"/>
    </row>
    <row r="543" spans="1:8" s="116" customFormat="1" ht="13.8" x14ac:dyDescent="0.3">
      <c r="A543" s="115"/>
      <c r="B543" s="112">
        <v>43206</v>
      </c>
      <c r="C543" s="116" t="s">
        <v>83</v>
      </c>
      <c r="D543" s="117"/>
      <c r="E543" s="117">
        <v>41.75</v>
      </c>
      <c r="F543" s="161"/>
      <c r="H543" s="110"/>
    </row>
    <row r="544" spans="1:8" s="116" customFormat="1" ht="13.8" x14ac:dyDescent="0.3">
      <c r="A544" s="115">
        <v>1177</v>
      </c>
      <c r="B544" s="112">
        <v>43209</v>
      </c>
      <c r="C544" s="116" t="s">
        <v>754</v>
      </c>
      <c r="D544" s="117"/>
      <c r="E544" s="117">
        <v>19.98</v>
      </c>
      <c r="F544" s="161"/>
      <c r="H544" s="110"/>
    </row>
    <row r="545" spans="1:8" s="116" customFormat="1" ht="13.8" x14ac:dyDescent="0.3">
      <c r="A545" s="115"/>
      <c r="B545" s="112">
        <v>43209</v>
      </c>
      <c r="C545" s="116" t="s">
        <v>21</v>
      </c>
      <c r="D545" s="117"/>
      <c r="E545" s="117">
        <v>7</v>
      </c>
      <c r="F545" s="161"/>
      <c r="H545" s="110"/>
    </row>
    <row r="546" spans="1:8" s="116" customFormat="1" ht="13.8" x14ac:dyDescent="0.3">
      <c r="A546" s="115"/>
      <c r="B546" s="112">
        <v>43209</v>
      </c>
      <c r="C546" s="116" t="s">
        <v>40</v>
      </c>
      <c r="D546" s="117"/>
      <c r="E546" s="117">
        <v>24.72</v>
      </c>
      <c r="F546" s="161"/>
      <c r="H546" s="110"/>
    </row>
    <row r="547" spans="1:8" s="116" customFormat="1" ht="13.8" x14ac:dyDescent="0.3">
      <c r="A547" s="115"/>
      <c r="B547" s="112">
        <v>43209</v>
      </c>
      <c r="C547" s="116" t="s">
        <v>8</v>
      </c>
      <c r="D547" s="117"/>
      <c r="E547" s="117">
        <v>6.06</v>
      </c>
      <c r="F547" s="161"/>
      <c r="H547" s="110"/>
    </row>
    <row r="548" spans="1:8" s="116" customFormat="1" ht="13.8" x14ac:dyDescent="0.3">
      <c r="A548" s="115"/>
      <c r="B548" s="112">
        <v>43212</v>
      </c>
      <c r="C548" s="116" t="s">
        <v>505</v>
      </c>
      <c r="D548" s="117"/>
      <c r="E548" s="117">
        <v>5.77</v>
      </c>
      <c r="F548" s="161"/>
      <c r="H548" s="110"/>
    </row>
    <row r="549" spans="1:8" s="116" customFormat="1" ht="13.8" x14ac:dyDescent="0.3">
      <c r="A549" s="115"/>
      <c r="B549" s="112">
        <v>43212</v>
      </c>
      <c r="C549" s="116" t="s">
        <v>505</v>
      </c>
      <c r="D549" s="117"/>
      <c r="E549" s="117">
        <v>18.72</v>
      </c>
      <c r="F549" s="161"/>
      <c r="H549" s="110"/>
    </row>
    <row r="550" spans="1:8" s="116" customFormat="1" ht="13.8" x14ac:dyDescent="0.3">
      <c r="A550" s="115"/>
      <c r="B550" s="112">
        <v>43212</v>
      </c>
      <c r="C550" s="116" t="s">
        <v>21</v>
      </c>
      <c r="D550" s="117"/>
      <c r="E550" s="117">
        <v>45.65</v>
      </c>
      <c r="F550" s="161"/>
      <c r="H550" s="110"/>
    </row>
    <row r="551" spans="1:8" s="116" customFormat="1" ht="13.8" x14ac:dyDescent="0.3">
      <c r="A551" s="115"/>
      <c r="B551" s="112">
        <v>43210</v>
      </c>
      <c r="C551" s="116" t="s">
        <v>40</v>
      </c>
      <c r="D551" s="117"/>
      <c r="E551" s="117">
        <v>18.25</v>
      </c>
      <c r="F551" s="161"/>
      <c r="H551" s="110"/>
    </row>
    <row r="552" spans="1:8" s="116" customFormat="1" ht="13.8" x14ac:dyDescent="0.3">
      <c r="A552" s="115"/>
      <c r="B552" s="112">
        <v>43210</v>
      </c>
      <c r="C552" s="116" t="s">
        <v>8</v>
      </c>
      <c r="D552" s="117"/>
      <c r="E552" s="117">
        <v>2.7</v>
      </c>
      <c r="F552" s="161"/>
      <c r="H552" s="110"/>
    </row>
    <row r="553" spans="1:8" s="116" customFormat="1" ht="13.8" x14ac:dyDescent="0.3">
      <c r="A553" s="115"/>
      <c r="B553" s="112">
        <v>43210</v>
      </c>
      <c r="C553" s="116" t="s">
        <v>8</v>
      </c>
      <c r="D553" s="117"/>
      <c r="E553" s="117">
        <v>2.82</v>
      </c>
      <c r="F553" s="161"/>
      <c r="H553" s="110"/>
    </row>
    <row r="554" spans="1:8" s="116" customFormat="1" ht="13.8" x14ac:dyDescent="0.3">
      <c r="A554" s="115"/>
      <c r="B554" s="112">
        <v>43210</v>
      </c>
      <c r="C554" s="116" t="s">
        <v>7</v>
      </c>
      <c r="D554" s="117"/>
      <c r="E554" s="117">
        <v>8.67</v>
      </c>
      <c r="F554" s="161"/>
      <c r="H554" s="110"/>
    </row>
    <row r="555" spans="1:8" s="116" customFormat="1" ht="13.8" x14ac:dyDescent="0.3">
      <c r="A555" s="115"/>
      <c r="B555" s="112">
        <v>43211</v>
      </c>
      <c r="C555" s="116" t="s">
        <v>8</v>
      </c>
      <c r="D555" s="117"/>
      <c r="E555" s="117">
        <v>5.62</v>
      </c>
      <c r="F555" s="161"/>
      <c r="H555" s="110"/>
    </row>
    <row r="556" spans="1:8" s="116" customFormat="1" ht="13.8" x14ac:dyDescent="0.3">
      <c r="A556" s="115"/>
      <c r="B556" s="112">
        <v>43211</v>
      </c>
      <c r="C556" s="116" t="s">
        <v>8</v>
      </c>
      <c r="D556" s="117"/>
      <c r="E556" s="117">
        <v>2.82</v>
      </c>
      <c r="F556" s="161"/>
      <c r="H556" s="110"/>
    </row>
    <row r="557" spans="1:8" s="116" customFormat="1" ht="13.8" x14ac:dyDescent="0.3">
      <c r="A557" s="115"/>
      <c r="B557" s="112">
        <v>43211</v>
      </c>
      <c r="C557" s="116" t="s">
        <v>398</v>
      </c>
      <c r="D557" s="117"/>
      <c r="E557" s="117">
        <v>55</v>
      </c>
      <c r="F557" s="161"/>
      <c r="H557" s="110"/>
    </row>
    <row r="558" spans="1:8" s="116" customFormat="1" ht="13.8" x14ac:dyDescent="0.3">
      <c r="A558" s="115"/>
      <c r="B558" s="112">
        <v>43211</v>
      </c>
      <c r="C558" s="116" t="s">
        <v>398</v>
      </c>
      <c r="D558" s="117"/>
      <c r="E558" s="117">
        <v>16</v>
      </c>
      <c r="F558" s="161"/>
      <c r="H558" s="110"/>
    </row>
    <row r="559" spans="1:8" s="116" customFormat="1" ht="13.8" x14ac:dyDescent="0.3">
      <c r="A559" s="115"/>
      <c r="B559" s="112">
        <v>43211</v>
      </c>
      <c r="C559" s="116" t="s">
        <v>505</v>
      </c>
      <c r="D559" s="117"/>
      <c r="E559" s="117">
        <v>7.94</v>
      </c>
      <c r="F559" s="161"/>
      <c r="H559" s="110"/>
    </row>
    <row r="560" spans="1:8" s="116" customFormat="1" ht="13.8" x14ac:dyDescent="0.3">
      <c r="A560" s="115"/>
      <c r="B560" s="112">
        <v>43211</v>
      </c>
      <c r="C560" s="116" t="s">
        <v>667</v>
      </c>
      <c r="D560" s="117"/>
      <c r="E560" s="117">
        <v>74.98</v>
      </c>
      <c r="F560" s="161"/>
      <c r="H560" s="110"/>
    </row>
    <row r="561" spans="1:8" s="116" customFormat="1" ht="13.8" x14ac:dyDescent="0.3">
      <c r="A561" s="115"/>
      <c r="B561" s="112">
        <v>43211</v>
      </c>
      <c r="C561" s="116" t="s">
        <v>93</v>
      </c>
      <c r="D561" s="117"/>
      <c r="E561" s="117">
        <v>64.13</v>
      </c>
      <c r="F561" s="161"/>
      <c r="H561" s="110"/>
    </row>
    <row r="562" spans="1:8" s="116" customFormat="1" ht="13.8" x14ac:dyDescent="0.3">
      <c r="A562" s="115"/>
      <c r="B562" s="112">
        <v>43211</v>
      </c>
      <c r="C562" s="116" t="s">
        <v>505</v>
      </c>
      <c r="D562" s="117"/>
      <c r="E562" s="117">
        <v>10.88</v>
      </c>
      <c r="F562" s="161"/>
      <c r="H562" s="110"/>
    </row>
    <row r="563" spans="1:8" s="116" customFormat="1" ht="13.8" x14ac:dyDescent="0.3">
      <c r="A563" s="115"/>
      <c r="B563" s="112">
        <v>43212</v>
      </c>
      <c r="C563" s="116" t="s">
        <v>505</v>
      </c>
      <c r="D563" s="117"/>
      <c r="E563" s="117">
        <v>20.55</v>
      </c>
      <c r="F563" s="161"/>
      <c r="H563" s="110"/>
    </row>
    <row r="564" spans="1:8" s="116" customFormat="1" ht="13.8" x14ac:dyDescent="0.3">
      <c r="A564" s="115"/>
      <c r="B564" s="112">
        <v>43213</v>
      </c>
      <c r="C564" s="116" t="s">
        <v>89</v>
      </c>
      <c r="D564" s="117"/>
      <c r="E564" s="117">
        <v>554.1</v>
      </c>
      <c r="F564" s="161">
        <v>11326906151</v>
      </c>
      <c r="H564" s="110"/>
    </row>
    <row r="565" spans="1:8" s="116" customFormat="1" ht="13.8" x14ac:dyDescent="0.3">
      <c r="A565" s="115"/>
      <c r="B565" s="112">
        <v>43221</v>
      </c>
      <c r="C565" s="116" t="s">
        <v>433</v>
      </c>
      <c r="D565" s="117"/>
      <c r="E565" s="117">
        <v>995.31</v>
      </c>
      <c r="F565" s="161"/>
      <c r="H565" s="110"/>
    </row>
    <row r="566" spans="1:8" s="116" customFormat="1" ht="13.8" x14ac:dyDescent="0.3">
      <c r="A566" s="115">
        <v>13.75</v>
      </c>
      <c r="B566" s="112">
        <v>43210</v>
      </c>
      <c r="C566" s="116" t="s">
        <v>670</v>
      </c>
      <c r="D566" s="117"/>
      <c r="E566" s="117">
        <v>14</v>
      </c>
      <c r="F566" s="161"/>
      <c r="H566" s="110"/>
    </row>
    <row r="567" spans="1:8" s="116" customFormat="1" ht="13.8" x14ac:dyDescent="0.3">
      <c r="A567" s="115"/>
      <c r="B567" s="112">
        <v>43210</v>
      </c>
      <c r="C567" s="116" t="s">
        <v>505</v>
      </c>
      <c r="D567" s="117"/>
      <c r="E567" s="117">
        <v>6.86</v>
      </c>
      <c r="F567" s="161"/>
      <c r="H567" s="110"/>
    </row>
    <row r="568" spans="1:8" s="116" customFormat="1" ht="13.8" x14ac:dyDescent="0.3">
      <c r="A568" s="115"/>
      <c r="B568" s="112">
        <v>43210</v>
      </c>
      <c r="C568" s="116" t="s">
        <v>505</v>
      </c>
      <c r="D568" s="117"/>
      <c r="E568" s="117">
        <v>7.84</v>
      </c>
      <c r="F568" s="161"/>
      <c r="H568" s="110"/>
    </row>
    <row r="569" spans="1:8" s="116" customFormat="1" ht="13.8" x14ac:dyDescent="0.3">
      <c r="A569" s="115"/>
      <c r="B569" s="112">
        <v>43213</v>
      </c>
      <c r="C569" s="116" t="s">
        <v>93</v>
      </c>
      <c r="D569" s="117"/>
      <c r="E569" s="117">
        <v>93.21</v>
      </c>
      <c r="F569" s="161"/>
      <c r="H569" s="110"/>
    </row>
    <row r="570" spans="1:8" s="116" customFormat="1" ht="13.8" x14ac:dyDescent="0.3">
      <c r="A570" s="115"/>
      <c r="B570" s="112">
        <v>43213</v>
      </c>
      <c r="C570" s="116" t="s">
        <v>99</v>
      </c>
      <c r="D570" s="117"/>
      <c r="E570" s="117">
        <v>26.77</v>
      </c>
      <c r="F570" s="161"/>
      <c r="H570" s="110"/>
    </row>
    <row r="571" spans="1:8" s="116" customFormat="1" ht="13.8" x14ac:dyDescent="0.3">
      <c r="A571" s="115"/>
      <c r="B571" s="112">
        <v>43213</v>
      </c>
      <c r="C571" s="116" t="s">
        <v>8</v>
      </c>
      <c r="D571" s="117"/>
      <c r="E571" s="117">
        <v>10.18</v>
      </c>
      <c r="F571" s="161"/>
      <c r="H571" s="110"/>
    </row>
    <row r="572" spans="1:8" s="116" customFormat="1" ht="13.8" x14ac:dyDescent="0.3">
      <c r="A572" s="115"/>
      <c r="B572" s="112">
        <v>43214</v>
      </c>
      <c r="C572" s="116" t="s">
        <v>505</v>
      </c>
      <c r="D572" s="117"/>
      <c r="E572" s="117">
        <v>30.77</v>
      </c>
      <c r="F572" s="161"/>
      <c r="H572" s="110"/>
    </row>
    <row r="573" spans="1:8" s="116" customFormat="1" ht="13.8" x14ac:dyDescent="0.3">
      <c r="A573" s="115"/>
      <c r="B573" s="112">
        <v>43214</v>
      </c>
      <c r="C573" s="116" t="s">
        <v>50</v>
      </c>
      <c r="D573" s="117"/>
      <c r="E573" s="117">
        <v>45.6</v>
      </c>
      <c r="F573" s="161"/>
      <c r="H573" s="110"/>
    </row>
    <row r="574" spans="1:8" s="116" customFormat="1" ht="13.8" x14ac:dyDescent="0.3">
      <c r="A574" s="115"/>
      <c r="B574" s="112">
        <v>43213</v>
      </c>
      <c r="C574" s="116" t="s">
        <v>505</v>
      </c>
      <c r="D574" s="117"/>
      <c r="E574" s="117">
        <v>5.77</v>
      </c>
      <c r="F574" s="161"/>
      <c r="H574" s="110"/>
    </row>
    <row r="575" spans="1:8" s="116" customFormat="1" ht="13.8" x14ac:dyDescent="0.3">
      <c r="A575" s="115"/>
      <c r="B575" s="112">
        <v>43213</v>
      </c>
      <c r="C575" s="116" t="s">
        <v>8</v>
      </c>
      <c r="D575" s="117"/>
      <c r="E575" s="117">
        <v>8.24</v>
      </c>
      <c r="F575" s="161"/>
      <c r="H575" s="110"/>
    </row>
    <row r="576" spans="1:8" s="116" customFormat="1" ht="13.8" x14ac:dyDescent="0.3">
      <c r="A576" s="115"/>
      <c r="B576" s="112">
        <v>43214</v>
      </c>
      <c r="C576" s="116" t="s">
        <v>21</v>
      </c>
      <c r="D576" s="117"/>
      <c r="E576" s="117">
        <v>10.35</v>
      </c>
      <c r="F576" s="161"/>
      <c r="H576" s="110"/>
    </row>
    <row r="577" spans="1:8" s="116" customFormat="1" ht="13.8" x14ac:dyDescent="0.3">
      <c r="A577" s="115"/>
      <c r="B577" s="112">
        <v>43214</v>
      </c>
      <c r="C577" s="116" t="s">
        <v>40</v>
      </c>
      <c r="D577" s="117"/>
      <c r="E577" s="117">
        <v>36.44</v>
      </c>
      <c r="F577" s="161"/>
      <c r="H577" s="110"/>
    </row>
    <row r="578" spans="1:8" s="116" customFormat="1" ht="13.8" x14ac:dyDescent="0.3">
      <c r="A578" s="115"/>
      <c r="B578" s="112">
        <v>43214</v>
      </c>
      <c r="C578" s="116" t="s">
        <v>505</v>
      </c>
      <c r="D578" s="117"/>
      <c r="E578" s="117">
        <v>16.64</v>
      </c>
      <c r="F578" s="161"/>
      <c r="H578" s="110"/>
    </row>
    <row r="579" spans="1:8" s="116" customFormat="1" ht="13.8" x14ac:dyDescent="0.3">
      <c r="A579" s="115"/>
      <c r="B579" s="112">
        <v>43215</v>
      </c>
      <c r="C579" s="116" t="s">
        <v>52</v>
      </c>
      <c r="D579" s="117"/>
      <c r="E579" s="117">
        <v>25.89</v>
      </c>
      <c r="F579" s="161"/>
      <c r="H579" s="110"/>
    </row>
    <row r="580" spans="1:8" s="116" customFormat="1" ht="13.8" x14ac:dyDescent="0.3">
      <c r="A580" s="115"/>
      <c r="B580" s="112">
        <v>43215</v>
      </c>
      <c r="C580" s="116" t="s">
        <v>150</v>
      </c>
      <c r="D580" s="117"/>
      <c r="E580" s="117">
        <v>8.99</v>
      </c>
      <c r="F580" s="161"/>
      <c r="H580" s="110"/>
    </row>
    <row r="581" spans="1:8" s="116" customFormat="1" ht="13.8" x14ac:dyDescent="0.3">
      <c r="A581" s="115"/>
      <c r="B581" s="112">
        <v>43215</v>
      </c>
      <c r="C581" s="116" t="s">
        <v>83</v>
      </c>
      <c r="D581" s="117"/>
      <c r="E581" s="117">
        <v>20</v>
      </c>
      <c r="F581" s="161"/>
      <c r="H581" s="110"/>
    </row>
    <row r="582" spans="1:8" s="116" customFormat="1" ht="13.8" x14ac:dyDescent="0.3">
      <c r="A582" s="115"/>
      <c r="B582" s="112">
        <v>43216</v>
      </c>
      <c r="C582" s="116" t="s">
        <v>7</v>
      </c>
      <c r="D582" s="117"/>
      <c r="E582" s="117">
        <v>21.69</v>
      </c>
      <c r="F582" s="161"/>
      <c r="H582" s="110"/>
    </row>
    <row r="583" spans="1:8" s="116" customFormat="1" ht="13.8" x14ac:dyDescent="0.3">
      <c r="A583" s="115"/>
      <c r="B583" s="112">
        <v>43216</v>
      </c>
      <c r="C583" s="116" t="s">
        <v>21</v>
      </c>
      <c r="D583" s="117"/>
      <c r="E583" s="117">
        <v>21.05</v>
      </c>
      <c r="F583" s="161"/>
      <c r="H583" s="110"/>
    </row>
    <row r="584" spans="1:8" s="116" customFormat="1" ht="13.8" x14ac:dyDescent="0.3">
      <c r="A584" s="115"/>
      <c r="B584" s="112">
        <v>43216</v>
      </c>
      <c r="C584" s="116" t="s">
        <v>505</v>
      </c>
      <c r="D584" s="117"/>
      <c r="E584" s="117">
        <v>6.86</v>
      </c>
      <c r="F584" s="161"/>
      <c r="H584" s="110"/>
    </row>
    <row r="585" spans="1:8" s="116" customFormat="1" ht="13.8" x14ac:dyDescent="0.3">
      <c r="A585" s="115"/>
      <c r="B585" s="112">
        <v>43217</v>
      </c>
      <c r="C585" s="116" t="s">
        <v>756</v>
      </c>
      <c r="D585" s="117"/>
      <c r="E585" s="117">
        <v>14</v>
      </c>
      <c r="F585" s="161"/>
      <c r="H585" s="110"/>
    </row>
    <row r="586" spans="1:8" s="116" customFormat="1" ht="13.8" x14ac:dyDescent="0.3">
      <c r="A586" s="115"/>
      <c r="B586" s="112">
        <v>43217</v>
      </c>
      <c r="C586" s="116" t="s">
        <v>21</v>
      </c>
      <c r="D586" s="117"/>
      <c r="E586" s="117">
        <v>19</v>
      </c>
      <c r="F586" s="161"/>
      <c r="H586" s="110"/>
    </row>
    <row r="587" spans="1:8" s="116" customFormat="1" ht="13.8" x14ac:dyDescent="0.3">
      <c r="A587" s="115"/>
      <c r="B587" s="112">
        <v>43217</v>
      </c>
      <c r="C587" s="116" t="s">
        <v>505</v>
      </c>
      <c r="D587" s="117"/>
      <c r="E587" s="117">
        <v>20.239999999999998</v>
      </c>
      <c r="F587" s="161"/>
      <c r="H587" s="110"/>
    </row>
    <row r="588" spans="1:8" s="116" customFormat="1" ht="13.8" x14ac:dyDescent="0.3">
      <c r="A588" s="115"/>
      <c r="B588" s="112">
        <v>43217</v>
      </c>
      <c r="C588" s="116" t="s">
        <v>505</v>
      </c>
      <c r="D588" s="117"/>
      <c r="E588" s="117">
        <v>5.77</v>
      </c>
      <c r="F588" s="161"/>
      <c r="H588" s="110"/>
    </row>
    <row r="589" spans="1:8" s="116" customFormat="1" ht="13.8" x14ac:dyDescent="0.3">
      <c r="A589" s="115"/>
      <c r="B589" s="112">
        <v>43217</v>
      </c>
      <c r="C589" s="116" t="s">
        <v>8</v>
      </c>
      <c r="D589" s="117"/>
      <c r="E589" s="117">
        <v>10.19</v>
      </c>
      <c r="F589" s="161"/>
      <c r="H589" s="110"/>
    </row>
    <row r="590" spans="1:8" s="116" customFormat="1" ht="13.8" x14ac:dyDescent="0.3">
      <c r="A590" s="115"/>
      <c r="B590" s="112">
        <v>43218</v>
      </c>
      <c r="C590" s="116" t="s">
        <v>8</v>
      </c>
      <c r="D590" s="117"/>
      <c r="E590" s="117">
        <v>1.3</v>
      </c>
      <c r="F590" s="161"/>
      <c r="H590" s="110"/>
    </row>
    <row r="591" spans="1:8" s="116" customFormat="1" ht="13.8" x14ac:dyDescent="0.3">
      <c r="A591" s="115"/>
      <c r="B591" s="112">
        <v>43218</v>
      </c>
      <c r="C591" s="116" t="s">
        <v>93</v>
      </c>
      <c r="D591" s="117"/>
      <c r="E591" s="117">
        <v>161.34</v>
      </c>
      <c r="F591" s="161"/>
      <c r="H591" s="110"/>
    </row>
    <row r="592" spans="1:8" s="116" customFormat="1" ht="13.8" x14ac:dyDescent="0.3">
      <c r="A592" s="115"/>
      <c r="B592" s="112">
        <v>43218</v>
      </c>
      <c r="C592" s="116" t="s">
        <v>409</v>
      </c>
      <c r="D592" s="117"/>
      <c r="E592" s="117">
        <v>107.49</v>
      </c>
      <c r="F592" s="161"/>
      <c r="H592" s="110"/>
    </row>
    <row r="593" spans="1:8" s="116" customFormat="1" ht="13.8" x14ac:dyDescent="0.3">
      <c r="A593" s="115"/>
      <c r="B593" s="112">
        <v>43218</v>
      </c>
      <c r="C593" s="116" t="s">
        <v>83</v>
      </c>
      <c r="D593" s="117"/>
      <c r="E593" s="117">
        <v>100</v>
      </c>
      <c r="F593" s="161"/>
      <c r="H593" s="110"/>
    </row>
    <row r="594" spans="1:8" s="116" customFormat="1" ht="13.8" x14ac:dyDescent="0.3">
      <c r="A594" s="115"/>
      <c r="B594" s="112">
        <v>43218</v>
      </c>
      <c r="C594" s="116" t="s">
        <v>757</v>
      </c>
      <c r="D594" s="117"/>
      <c r="E594" s="117">
        <v>46.3</v>
      </c>
      <c r="F594" s="161"/>
      <c r="H594" s="110"/>
    </row>
    <row r="595" spans="1:8" s="116" customFormat="1" ht="13.8" x14ac:dyDescent="0.3">
      <c r="A595" s="115"/>
      <c r="B595" s="112">
        <v>43217</v>
      </c>
      <c r="C595" s="116" t="s">
        <v>122</v>
      </c>
      <c r="D595" s="117"/>
      <c r="E595" s="117">
        <v>11.98</v>
      </c>
      <c r="F595" s="161"/>
      <c r="H595" s="110"/>
    </row>
    <row r="596" spans="1:8" s="116" customFormat="1" ht="13.8" x14ac:dyDescent="0.3">
      <c r="A596" s="115"/>
      <c r="B596" s="112">
        <v>43223</v>
      </c>
      <c r="C596" s="116" t="s">
        <v>31</v>
      </c>
      <c r="D596" s="117">
        <v>2171.87</v>
      </c>
      <c r="E596" s="117"/>
      <c r="F596" s="161"/>
      <c r="H596" s="110"/>
    </row>
    <row r="597" spans="1:8" s="116" customFormat="1" ht="13.8" x14ac:dyDescent="0.3">
      <c r="A597" s="115"/>
      <c r="B597" s="112">
        <v>43219</v>
      </c>
      <c r="C597" s="116" t="s">
        <v>538</v>
      </c>
      <c r="D597" s="117"/>
      <c r="E597" s="117">
        <v>19.989999999999998</v>
      </c>
      <c r="F597" s="161"/>
      <c r="H597" s="110"/>
    </row>
    <row r="598" spans="1:8" s="116" customFormat="1" ht="13.8" x14ac:dyDescent="0.3">
      <c r="A598" s="115"/>
      <c r="B598" s="112">
        <v>43219</v>
      </c>
      <c r="C598" s="116" t="s">
        <v>564</v>
      </c>
      <c r="D598" s="117"/>
      <c r="E598" s="117">
        <v>39.35</v>
      </c>
      <c r="F598" s="161"/>
      <c r="H598" s="110"/>
    </row>
    <row r="599" spans="1:8" s="116" customFormat="1" ht="13.8" x14ac:dyDescent="0.3">
      <c r="A599" s="115"/>
      <c r="B599" s="112">
        <v>43220</v>
      </c>
      <c r="C599" s="116" t="s">
        <v>516</v>
      </c>
      <c r="D599" s="117"/>
      <c r="E599" s="117">
        <v>15.55</v>
      </c>
      <c r="F599" s="161"/>
      <c r="H599" s="110"/>
    </row>
    <row r="600" spans="1:8" s="116" customFormat="1" ht="13.8" x14ac:dyDescent="0.3">
      <c r="A600" s="115"/>
      <c r="B600" s="112">
        <v>43221</v>
      </c>
      <c r="C600" s="116" t="s">
        <v>8</v>
      </c>
      <c r="D600" s="117"/>
      <c r="E600" s="117">
        <v>8.15</v>
      </c>
      <c r="F600" s="161"/>
      <c r="H600" s="110"/>
    </row>
    <row r="601" spans="1:8" s="116" customFormat="1" ht="13.8" x14ac:dyDescent="0.3">
      <c r="A601" s="115"/>
      <c r="B601" s="112">
        <v>43218</v>
      </c>
      <c r="C601" s="116" t="s">
        <v>137</v>
      </c>
      <c r="D601" s="117"/>
      <c r="E601" s="117">
        <v>12.07</v>
      </c>
      <c r="F601" s="161"/>
      <c r="H601" s="110"/>
    </row>
    <row r="602" spans="1:8" s="116" customFormat="1" ht="13.8" x14ac:dyDescent="0.3">
      <c r="A602" s="115"/>
      <c r="B602" s="112">
        <v>43219</v>
      </c>
      <c r="C602" s="116" t="s">
        <v>93</v>
      </c>
      <c r="D602" s="117"/>
      <c r="E602" s="117">
        <v>21.16</v>
      </c>
      <c r="F602" s="161"/>
      <c r="H602" s="110"/>
    </row>
    <row r="603" spans="1:8" s="116" customFormat="1" ht="13.8" x14ac:dyDescent="0.3">
      <c r="A603" s="115"/>
      <c r="B603" s="112">
        <v>43219</v>
      </c>
      <c r="C603" s="116" t="s">
        <v>761</v>
      </c>
      <c r="D603" s="117"/>
      <c r="E603" s="117">
        <v>19.3</v>
      </c>
      <c r="F603" s="161"/>
      <c r="H603" s="110"/>
    </row>
    <row r="604" spans="1:8" s="116" customFormat="1" ht="13.8" x14ac:dyDescent="0.3">
      <c r="A604" s="115"/>
      <c r="B604" s="112">
        <v>43219</v>
      </c>
      <c r="C604" s="116" t="s">
        <v>758</v>
      </c>
      <c r="D604" s="117"/>
      <c r="E604" s="117">
        <v>39.11</v>
      </c>
      <c r="F604" s="161"/>
      <c r="H604" s="110"/>
    </row>
    <row r="605" spans="1:8" s="116" customFormat="1" ht="13.8" x14ac:dyDescent="0.3">
      <c r="A605" s="115"/>
      <c r="B605" s="112">
        <v>43220</v>
      </c>
      <c r="C605" s="116" t="s">
        <v>159</v>
      </c>
      <c r="D605" s="117"/>
      <c r="E605" s="117">
        <v>27.93</v>
      </c>
      <c r="F605" s="161"/>
      <c r="H605" s="110"/>
    </row>
    <row r="606" spans="1:8" s="116" customFormat="1" ht="13.8" x14ac:dyDescent="0.3">
      <c r="A606" s="115"/>
      <c r="B606" s="112">
        <v>43221</v>
      </c>
      <c r="C606" s="116" t="s">
        <v>21</v>
      </c>
      <c r="D606" s="117"/>
      <c r="E606" s="117">
        <v>143.05000000000001</v>
      </c>
      <c r="F606" s="161"/>
      <c r="H606" s="110"/>
    </row>
    <row r="607" spans="1:8" s="116" customFormat="1" ht="13.8" x14ac:dyDescent="0.3">
      <c r="A607" s="115"/>
      <c r="B607" s="112">
        <v>43220</v>
      </c>
      <c r="C607" s="116" t="s">
        <v>759</v>
      </c>
      <c r="D607" s="117"/>
      <c r="E607" s="117">
        <v>21.05</v>
      </c>
      <c r="F607" s="161"/>
      <c r="H607" s="110"/>
    </row>
    <row r="608" spans="1:8" s="116" customFormat="1" ht="13.8" x14ac:dyDescent="0.3">
      <c r="A608" s="115"/>
      <c r="B608" s="112">
        <v>43221</v>
      </c>
      <c r="C608" s="116" t="s">
        <v>8</v>
      </c>
      <c r="D608" s="117"/>
      <c r="E608" s="117">
        <v>8.8699999999999992</v>
      </c>
      <c r="F608" s="161"/>
      <c r="H608" s="110"/>
    </row>
    <row r="609" spans="1:8" s="116" customFormat="1" ht="13.8" x14ac:dyDescent="0.3">
      <c r="A609" s="115"/>
      <c r="B609" s="112">
        <v>43221</v>
      </c>
      <c r="C609" s="116" t="s">
        <v>760</v>
      </c>
      <c r="D609" s="117"/>
      <c r="E609" s="117">
        <v>24</v>
      </c>
      <c r="F609" s="161"/>
      <c r="H609" s="110"/>
    </row>
    <row r="610" spans="1:8" s="116" customFormat="1" ht="13.8" x14ac:dyDescent="0.3">
      <c r="A610" s="115"/>
      <c r="B610" s="112">
        <v>43219</v>
      </c>
      <c r="C610" s="116" t="s">
        <v>724</v>
      </c>
      <c r="D610" s="117"/>
      <c r="E610" s="117">
        <v>22.5</v>
      </c>
      <c r="F610" s="161"/>
      <c r="H610" s="110"/>
    </row>
    <row r="611" spans="1:8" s="116" customFormat="1" ht="13.8" x14ac:dyDescent="0.3">
      <c r="A611" s="115"/>
      <c r="B611" s="112">
        <v>43222</v>
      </c>
      <c r="C611" s="116" t="s">
        <v>516</v>
      </c>
      <c r="D611" s="117"/>
      <c r="E611" s="117">
        <v>7.94</v>
      </c>
      <c r="F611" s="161"/>
      <c r="H611" s="110"/>
    </row>
    <row r="612" spans="1:8" s="116" customFormat="1" ht="13.8" x14ac:dyDescent="0.3">
      <c r="A612" s="115"/>
      <c r="B612" s="112">
        <v>43222</v>
      </c>
      <c r="C612" s="116" t="s">
        <v>8</v>
      </c>
      <c r="D612" s="117"/>
      <c r="E612" s="117">
        <v>5.62</v>
      </c>
      <c r="F612" s="161"/>
      <c r="H612" s="110"/>
    </row>
    <row r="613" spans="1:8" s="116" customFormat="1" ht="13.8" x14ac:dyDescent="0.3">
      <c r="A613" s="115"/>
      <c r="B613" s="112">
        <v>43222</v>
      </c>
      <c r="C613" s="116" t="s">
        <v>759</v>
      </c>
      <c r="D613" s="117"/>
      <c r="E613" s="117">
        <v>18.87</v>
      </c>
      <c r="F613" s="161"/>
      <c r="H613" s="110"/>
    </row>
    <row r="614" spans="1:8" s="116" customFormat="1" ht="13.8" x14ac:dyDescent="0.3">
      <c r="A614" s="115"/>
      <c r="B614" s="112">
        <v>43222</v>
      </c>
      <c r="C614" s="116" t="s">
        <v>150</v>
      </c>
      <c r="D614" s="117"/>
      <c r="E614" s="117">
        <v>15.48</v>
      </c>
      <c r="F614" s="161"/>
      <c r="H614" s="110"/>
    </row>
    <row r="615" spans="1:8" s="116" customFormat="1" ht="13.8" x14ac:dyDescent="0.3">
      <c r="A615" s="115"/>
      <c r="B615" s="112">
        <v>43222</v>
      </c>
      <c r="C615" s="116" t="s">
        <v>50</v>
      </c>
      <c r="D615" s="117"/>
      <c r="E615" s="117">
        <v>45.36</v>
      </c>
      <c r="F615" s="161"/>
      <c r="H615" s="110"/>
    </row>
    <row r="616" spans="1:8" s="116" customFormat="1" ht="13.8" x14ac:dyDescent="0.3">
      <c r="A616" s="115"/>
      <c r="B616" s="112">
        <v>43222</v>
      </c>
      <c r="C616" s="116" t="s">
        <v>102</v>
      </c>
      <c r="D616" s="117"/>
      <c r="E616" s="117">
        <v>6.75</v>
      </c>
      <c r="F616" s="161"/>
      <c r="H616" s="110"/>
    </row>
    <row r="617" spans="1:8" s="116" customFormat="1" ht="13.8" x14ac:dyDescent="0.3">
      <c r="A617" s="115"/>
      <c r="B617" s="112">
        <v>43222</v>
      </c>
      <c r="C617" s="116" t="s">
        <v>7</v>
      </c>
      <c r="D617" s="117"/>
      <c r="E617" s="117">
        <v>12.48</v>
      </c>
      <c r="F617" s="161"/>
      <c r="H617" s="110"/>
    </row>
    <row r="618" spans="1:8" s="116" customFormat="1" ht="13.8" x14ac:dyDescent="0.3">
      <c r="A618" s="115">
        <v>1376</v>
      </c>
      <c r="B618" s="112">
        <v>43220</v>
      </c>
      <c r="C618" s="116" t="s">
        <v>464</v>
      </c>
      <c r="D618" s="117"/>
      <c r="E618" s="117">
        <v>9.75</v>
      </c>
      <c r="F618" s="161"/>
      <c r="H618" s="110"/>
    </row>
    <row r="619" spans="1:8" s="116" customFormat="1" ht="13.8" x14ac:dyDescent="0.3">
      <c r="A619" s="115">
        <v>1374</v>
      </c>
      <c r="B619" s="112">
        <v>43220</v>
      </c>
      <c r="C619" s="116" t="s">
        <v>464</v>
      </c>
      <c r="D619" s="117"/>
      <c r="E619" s="117">
        <v>2.25</v>
      </c>
      <c r="F619" s="161"/>
      <c r="H619" s="110"/>
    </row>
    <row r="620" spans="1:8" s="116" customFormat="1" ht="13.8" x14ac:dyDescent="0.3">
      <c r="A620" s="115"/>
      <c r="B620" s="112">
        <v>43220</v>
      </c>
      <c r="C620" s="116" t="s">
        <v>516</v>
      </c>
      <c r="D620" s="117"/>
      <c r="E620" s="117">
        <v>9.0399999999999991</v>
      </c>
      <c r="F620" s="161"/>
      <c r="H620" s="110"/>
    </row>
    <row r="621" spans="1:8" s="116" customFormat="1" ht="13.8" x14ac:dyDescent="0.3">
      <c r="A621" s="115"/>
      <c r="B621" s="112">
        <v>43220</v>
      </c>
      <c r="C621" s="116" t="s">
        <v>516</v>
      </c>
      <c r="D621" s="117"/>
      <c r="E621" s="117">
        <v>12.18</v>
      </c>
      <c r="F621" s="161"/>
      <c r="H621" s="110"/>
    </row>
    <row r="622" spans="1:8" s="116" customFormat="1" ht="13.8" x14ac:dyDescent="0.3">
      <c r="A622" s="115"/>
      <c r="B622" s="112">
        <v>43223</v>
      </c>
      <c r="C622" s="116" t="s">
        <v>60</v>
      </c>
      <c r="D622" s="117">
        <v>2000</v>
      </c>
      <c r="E622" s="117"/>
      <c r="F622" s="161"/>
      <c r="H622" s="110"/>
    </row>
    <row r="623" spans="1:8" s="116" customFormat="1" ht="13.8" x14ac:dyDescent="0.3">
      <c r="A623" s="115"/>
      <c r="B623" s="112">
        <v>43223</v>
      </c>
      <c r="C623" s="116" t="s">
        <v>762</v>
      </c>
      <c r="D623" s="117"/>
      <c r="E623" s="117">
        <v>8.4</v>
      </c>
      <c r="F623" s="161"/>
      <c r="H623" s="110"/>
    </row>
    <row r="624" spans="1:8" s="116" customFormat="1" ht="13.8" x14ac:dyDescent="0.3">
      <c r="A624" s="115"/>
      <c r="B624" s="112">
        <v>43223</v>
      </c>
      <c r="C624" s="116" t="s">
        <v>7</v>
      </c>
      <c r="D624" s="117"/>
      <c r="E624" s="117">
        <v>16.239999999999998</v>
      </c>
      <c r="F624" s="161"/>
      <c r="H624" s="110"/>
    </row>
    <row r="625" spans="1:8" s="116" customFormat="1" ht="13.8" x14ac:dyDescent="0.3">
      <c r="A625" s="115"/>
      <c r="B625" s="112">
        <v>43225</v>
      </c>
      <c r="C625" s="116" t="s">
        <v>8</v>
      </c>
      <c r="D625" s="117"/>
      <c r="E625" s="117">
        <v>3.82</v>
      </c>
      <c r="F625" s="161"/>
      <c r="H625" s="110"/>
    </row>
    <row r="626" spans="1:8" s="116" customFormat="1" ht="13.8" x14ac:dyDescent="0.3">
      <c r="A626" s="115"/>
      <c r="B626" s="112">
        <v>43225</v>
      </c>
      <c r="C626" s="116" t="s">
        <v>516</v>
      </c>
      <c r="D626" s="117"/>
      <c r="E626" s="117">
        <v>24.26</v>
      </c>
      <c r="F626" s="161"/>
      <c r="H626" s="110"/>
    </row>
    <row r="627" spans="1:8" s="116" customFormat="1" ht="13.8" x14ac:dyDescent="0.3">
      <c r="A627" s="115"/>
      <c r="B627" s="112">
        <v>43225</v>
      </c>
      <c r="C627" s="116" t="s">
        <v>21</v>
      </c>
      <c r="D627" s="117"/>
      <c r="E627" s="117">
        <v>5</v>
      </c>
      <c r="F627" s="161"/>
      <c r="H627" s="110"/>
    </row>
    <row r="628" spans="1:8" s="116" customFormat="1" ht="13.8" x14ac:dyDescent="0.3">
      <c r="A628" s="115"/>
      <c r="B628" s="112">
        <v>43226</v>
      </c>
      <c r="C628" s="116" t="s">
        <v>516</v>
      </c>
      <c r="D628" s="117"/>
      <c r="E628" s="117">
        <v>19.260000000000002</v>
      </c>
      <c r="F628" s="161"/>
      <c r="H628" s="110"/>
    </row>
    <row r="629" spans="1:8" s="116" customFormat="1" ht="13.8" x14ac:dyDescent="0.3">
      <c r="A629" s="115"/>
      <c r="B629" s="112">
        <v>43227</v>
      </c>
      <c r="C629" s="116" t="s">
        <v>516</v>
      </c>
      <c r="D629" s="117"/>
      <c r="E629" s="117">
        <v>9.0299999999999994</v>
      </c>
      <c r="F629" s="161"/>
      <c r="H629" s="110"/>
    </row>
    <row r="630" spans="1:8" s="116" customFormat="1" ht="13.8" x14ac:dyDescent="0.3">
      <c r="A630" s="115"/>
      <c r="B630" s="112">
        <v>43227</v>
      </c>
      <c r="C630" s="116" t="s">
        <v>21</v>
      </c>
      <c r="D630" s="117"/>
      <c r="E630" s="117">
        <v>126.4</v>
      </c>
      <c r="F630" s="161"/>
      <c r="H630" s="110"/>
    </row>
    <row r="631" spans="1:8" s="116" customFormat="1" ht="13.8" x14ac:dyDescent="0.3">
      <c r="A631" s="115"/>
      <c r="B631" s="112">
        <v>43227</v>
      </c>
      <c r="C631" s="116" t="s">
        <v>40</v>
      </c>
      <c r="D631" s="117"/>
      <c r="E631" s="117">
        <v>444.97</v>
      </c>
      <c r="F631" s="161"/>
      <c r="H631" s="110"/>
    </row>
    <row r="632" spans="1:8" s="116" customFormat="1" ht="13.8" x14ac:dyDescent="0.3">
      <c r="A632" s="115"/>
      <c r="B632" s="112">
        <v>43227</v>
      </c>
      <c r="C632" s="116" t="s">
        <v>83</v>
      </c>
      <c r="D632" s="117"/>
      <c r="E632" s="117">
        <v>80</v>
      </c>
      <c r="F632" s="161"/>
      <c r="H632" s="110"/>
    </row>
    <row r="633" spans="1:8" s="116" customFormat="1" ht="13.8" x14ac:dyDescent="0.3">
      <c r="A633" s="115"/>
      <c r="B633" s="112">
        <v>43227</v>
      </c>
      <c r="C633" s="116" t="s">
        <v>21</v>
      </c>
      <c r="D633" s="117"/>
      <c r="E633" s="117">
        <v>72.55</v>
      </c>
      <c r="F633" s="161"/>
      <c r="H633" s="110"/>
    </row>
    <row r="634" spans="1:8" s="116" customFormat="1" ht="13.8" x14ac:dyDescent="0.3">
      <c r="A634" s="115"/>
      <c r="B634" s="112">
        <v>43224</v>
      </c>
      <c r="C634" s="116" t="s">
        <v>505</v>
      </c>
      <c r="D634" s="117"/>
      <c r="E634" s="117">
        <v>24.48</v>
      </c>
      <c r="F634" s="161"/>
      <c r="H634" s="110"/>
    </row>
    <row r="635" spans="1:8" s="116" customFormat="1" ht="13.8" x14ac:dyDescent="0.3">
      <c r="A635" s="115"/>
      <c r="B635" s="112">
        <v>43227</v>
      </c>
      <c r="C635" s="116" t="s">
        <v>97</v>
      </c>
      <c r="D635" s="117"/>
      <c r="E635" s="117">
        <v>23.26</v>
      </c>
      <c r="F635" s="161"/>
      <c r="H635" s="110"/>
    </row>
    <row r="636" spans="1:8" s="116" customFormat="1" ht="13.8" x14ac:dyDescent="0.3">
      <c r="A636" s="115"/>
      <c r="B636" s="112">
        <v>43227</v>
      </c>
      <c r="C636" s="116" t="s">
        <v>8</v>
      </c>
      <c r="D636" s="117"/>
      <c r="E636" s="117">
        <v>8.15</v>
      </c>
      <c r="F636" s="161"/>
      <c r="H636" s="110"/>
    </row>
    <row r="637" spans="1:8" s="116" customFormat="1" ht="13.8" x14ac:dyDescent="0.3">
      <c r="A637" s="115"/>
      <c r="B637" s="112">
        <v>43227</v>
      </c>
      <c r="C637" s="116" t="s">
        <v>8</v>
      </c>
      <c r="D637" s="117"/>
      <c r="E637" s="117">
        <v>10.09</v>
      </c>
      <c r="F637" s="161"/>
      <c r="H637" s="110"/>
    </row>
    <row r="638" spans="1:8" s="116" customFormat="1" ht="13.8" x14ac:dyDescent="0.3">
      <c r="A638" s="115"/>
      <c r="B638" s="112">
        <v>43227</v>
      </c>
      <c r="C638" s="116" t="s">
        <v>505</v>
      </c>
      <c r="D638" s="117"/>
      <c r="E638" s="117">
        <v>17.420000000000002</v>
      </c>
      <c r="F638" s="161"/>
      <c r="H638" s="110"/>
    </row>
    <row r="639" spans="1:8" s="116" customFormat="1" ht="13.8" x14ac:dyDescent="0.3">
      <c r="A639" s="115"/>
      <c r="B639" s="112">
        <v>43227</v>
      </c>
      <c r="C639" s="116" t="s">
        <v>8</v>
      </c>
      <c r="D639" s="117"/>
      <c r="E639" s="117">
        <v>6.27</v>
      </c>
      <c r="F639" s="161"/>
      <c r="H639" s="110"/>
    </row>
    <row r="640" spans="1:8" s="116" customFormat="1" ht="13.8" x14ac:dyDescent="0.3">
      <c r="A640" s="115"/>
      <c r="B640" s="112">
        <v>43228</v>
      </c>
      <c r="C640" s="116" t="s">
        <v>52</v>
      </c>
      <c r="D640" s="117"/>
      <c r="E640" s="117">
        <v>25.68</v>
      </c>
      <c r="F640" s="161"/>
      <c r="H640" s="110"/>
    </row>
    <row r="641" spans="1:8" s="116" customFormat="1" ht="13.8" x14ac:dyDescent="0.3">
      <c r="A641" s="115"/>
      <c r="B641" s="112">
        <v>43227</v>
      </c>
      <c r="C641" s="116" t="s">
        <v>50</v>
      </c>
      <c r="D641" s="117"/>
      <c r="E641" s="117">
        <v>9.2899999999999991</v>
      </c>
      <c r="F641" s="161"/>
      <c r="H641" s="110"/>
    </row>
    <row r="642" spans="1:8" s="116" customFormat="1" ht="13.8" x14ac:dyDescent="0.3">
      <c r="A642" s="115"/>
      <c r="B642" s="112">
        <v>43227</v>
      </c>
      <c r="C642" s="116" t="s">
        <v>763</v>
      </c>
      <c r="D642" s="117"/>
      <c r="E642" s="117">
        <v>19.989999999999998</v>
      </c>
      <c r="F642" s="161"/>
      <c r="H642" s="110"/>
    </row>
    <row r="643" spans="1:8" s="116" customFormat="1" ht="13.8" x14ac:dyDescent="0.3">
      <c r="A643" s="115"/>
      <c r="B643" s="112">
        <v>43227</v>
      </c>
      <c r="C643" s="116" t="s">
        <v>72</v>
      </c>
      <c r="D643" s="117"/>
      <c r="E643" s="117">
        <v>16.989999999999998</v>
      </c>
      <c r="F643" s="161"/>
      <c r="H643" s="110"/>
    </row>
    <row r="644" spans="1:8" s="116" customFormat="1" ht="13.8" x14ac:dyDescent="0.3">
      <c r="A644" s="115">
        <v>1377</v>
      </c>
      <c r="B644" s="112">
        <v>43224</v>
      </c>
      <c r="C644" s="116" t="s">
        <v>670</v>
      </c>
      <c r="D644" s="117"/>
      <c r="E644" s="117">
        <v>14</v>
      </c>
      <c r="F644" s="161"/>
      <c r="H644" s="110"/>
    </row>
    <row r="645" spans="1:8" s="116" customFormat="1" ht="13.8" x14ac:dyDescent="0.3">
      <c r="A645" s="115"/>
      <c r="B645" s="112">
        <v>43235</v>
      </c>
      <c r="C645" s="116" t="s">
        <v>619</v>
      </c>
      <c r="D645" s="117"/>
      <c r="E645" s="117">
        <v>87.5</v>
      </c>
      <c r="F645" s="161"/>
      <c r="H645" s="110"/>
    </row>
    <row r="646" spans="1:8" s="116" customFormat="1" ht="13.8" x14ac:dyDescent="0.3">
      <c r="A646" s="115"/>
      <c r="B646" s="112">
        <v>43233</v>
      </c>
      <c r="C646" s="116" t="s">
        <v>42</v>
      </c>
      <c r="D646" s="117"/>
      <c r="E646" s="117">
        <v>263.89</v>
      </c>
      <c r="F646" s="161"/>
      <c r="H646" s="110"/>
    </row>
    <row r="647" spans="1:8" s="116" customFormat="1" ht="13.8" x14ac:dyDescent="0.3">
      <c r="A647" s="115"/>
      <c r="B647" s="112">
        <v>43228</v>
      </c>
      <c r="C647" s="116" t="s">
        <v>321</v>
      </c>
      <c r="D647" s="117"/>
      <c r="E647" s="117">
        <v>223.19</v>
      </c>
      <c r="F647" s="161">
        <v>2467046912</v>
      </c>
      <c r="H647" s="110"/>
    </row>
    <row r="648" spans="1:8" s="116" customFormat="1" ht="13.8" x14ac:dyDescent="0.3">
      <c r="A648" s="115"/>
      <c r="B648" s="112">
        <v>43228</v>
      </c>
      <c r="C648" s="116" t="s">
        <v>485</v>
      </c>
      <c r="D648" s="117"/>
      <c r="E648" s="117">
        <v>109.7</v>
      </c>
      <c r="F648" s="230" t="s">
        <v>764</v>
      </c>
      <c r="H648" s="110"/>
    </row>
    <row r="649" spans="1:8" s="116" customFormat="1" ht="13.8" x14ac:dyDescent="0.3">
      <c r="A649" s="115"/>
      <c r="B649" s="112">
        <v>43235</v>
      </c>
      <c r="C649" s="116" t="s">
        <v>704</v>
      </c>
      <c r="D649" s="117"/>
      <c r="E649" s="117">
        <v>200.69</v>
      </c>
      <c r="F649" s="161"/>
      <c r="H649" s="110"/>
    </row>
    <row r="650" spans="1:8" s="116" customFormat="1" ht="13.8" x14ac:dyDescent="0.3">
      <c r="A650" s="115"/>
      <c r="B650" s="112">
        <v>43228</v>
      </c>
      <c r="C650" s="116" t="s">
        <v>234</v>
      </c>
      <c r="D650" s="117"/>
      <c r="E650" s="117">
        <v>239.65</v>
      </c>
      <c r="F650" s="161">
        <v>15319233</v>
      </c>
      <c r="H650" s="110"/>
    </row>
    <row r="651" spans="1:8" s="116" customFormat="1" ht="13.8" x14ac:dyDescent="0.3">
      <c r="A651" s="115"/>
      <c r="B651" s="112">
        <v>43228</v>
      </c>
      <c r="C651" s="116" t="s">
        <v>46</v>
      </c>
      <c r="D651" s="117"/>
      <c r="E651" s="117">
        <v>80</v>
      </c>
      <c r="F651" s="230" t="s">
        <v>765</v>
      </c>
      <c r="H651" s="110"/>
    </row>
    <row r="652" spans="1:8" s="116" customFormat="1" ht="13.8" x14ac:dyDescent="0.3">
      <c r="A652" s="115"/>
      <c r="B652" s="112">
        <v>43228</v>
      </c>
      <c r="C652" s="116" t="s">
        <v>505</v>
      </c>
      <c r="D652" s="117"/>
      <c r="E652" s="117">
        <v>14.78</v>
      </c>
      <c r="F652" s="161"/>
      <c r="H652" s="110"/>
    </row>
    <row r="653" spans="1:8" s="116" customFormat="1" ht="13.8" x14ac:dyDescent="0.3">
      <c r="A653" s="115"/>
      <c r="B653" s="112">
        <v>43228</v>
      </c>
      <c r="C653" s="116" t="s">
        <v>21</v>
      </c>
      <c r="D653" s="117"/>
      <c r="E653" s="117">
        <v>18</v>
      </c>
      <c r="F653" s="161"/>
      <c r="H653" s="110"/>
    </row>
    <row r="654" spans="1:8" s="116" customFormat="1" ht="13.8" x14ac:dyDescent="0.3">
      <c r="A654" s="115"/>
      <c r="B654" s="112">
        <v>43230</v>
      </c>
      <c r="C654" s="116" t="s">
        <v>56</v>
      </c>
      <c r="D654" s="117"/>
      <c r="E654" s="117">
        <v>10.28</v>
      </c>
      <c r="F654" s="161"/>
      <c r="H654" s="110"/>
    </row>
    <row r="655" spans="1:8" s="116" customFormat="1" ht="13.8" x14ac:dyDescent="0.3">
      <c r="A655" s="115"/>
      <c r="B655" s="112">
        <v>43230</v>
      </c>
      <c r="C655" s="116" t="s">
        <v>21</v>
      </c>
      <c r="D655" s="117"/>
      <c r="E655" s="117">
        <v>20.95</v>
      </c>
      <c r="F655" s="161"/>
      <c r="H655" s="110"/>
    </row>
    <row r="656" spans="1:8" s="116" customFormat="1" ht="13.8" x14ac:dyDescent="0.3">
      <c r="A656" s="115"/>
      <c r="B656" s="112">
        <v>43230</v>
      </c>
      <c r="C656" s="116" t="s">
        <v>8</v>
      </c>
      <c r="D656" s="117"/>
      <c r="E656" s="117">
        <v>2.7</v>
      </c>
      <c r="F656" s="161"/>
      <c r="H656" s="110"/>
    </row>
    <row r="657" spans="1:8" s="116" customFormat="1" ht="13.8" x14ac:dyDescent="0.3">
      <c r="A657" s="115"/>
      <c r="B657" s="112">
        <v>43230</v>
      </c>
      <c r="C657" s="116" t="s">
        <v>8</v>
      </c>
      <c r="D657" s="117"/>
      <c r="E657" s="117">
        <v>7.14</v>
      </c>
      <c r="F657" s="161"/>
      <c r="H657" s="110"/>
    </row>
    <row r="658" spans="1:8" s="116" customFormat="1" ht="13.8" x14ac:dyDescent="0.3">
      <c r="A658" s="115"/>
      <c r="B658" s="112">
        <v>43230</v>
      </c>
      <c r="C658" s="116" t="s">
        <v>505</v>
      </c>
      <c r="D658" s="117"/>
      <c r="E658" s="117">
        <v>8.06</v>
      </c>
      <c r="F658" s="161"/>
      <c r="H658" s="110"/>
    </row>
    <row r="659" spans="1:8" s="116" customFormat="1" ht="13.8" x14ac:dyDescent="0.3">
      <c r="A659" s="115"/>
      <c r="B659" s="112">
        <v>43230</v>
      </c>
      <c r="C659" s="116" t="s">
        <v>505</v>
      </c>
      <c r="D659" s="117"/>
      <c r="E659" s="117">
        <v>17.61</v>
      </c>
      <c r="F659" s="161"/>
      <c r="H659" s="110"/>
    </row>
    <row r="660" spans="1:8" s="116" customFormat="1" ht="13.8" x14ac:dyDescent="0.3">
      <c r="A660" s="115"/>
      <c r="B660" s="112">
        <v>43230</v>
      </c>
      <c r="C660" s="116" t="s">
        <v>505</v>
      </c>
      <c r="D660" s="117"/>
      <c r="E660" s="117">
        <v>10.119999999999999</v>
      </c>
      <c r="F660" s="161"/>
      <c r="H660" s="110"/>
    </row>
    <row r="661" spans="1:8" s="116" customFormat="1" ht="13.8" x14ac:dyDescent="0.3">
      <c r="A661" s="115"/>
      <c r="B661" s="112">
        <v>43231</v>
      </c>
      <c r="C661" s="116" t="s">
        <v>50</v>
      </c>
      <c r="D661" s="117"/>
      <c r="E661" s="117">
        <v>45.35</v>
      </c>
      <c r="F661" s="161"/>
      <c r="H661" s="110"/>
    </row>
    <row r="662" spans="1:8" s="116" customFormat="1" ht="13.8" x14ac:dyDescent="0.3">
      <c r="A662" s="115"/>
      <c r="B662" s="112">
        <v>43231</v>
      </c>
      <c r="C662" s="116" t="s">
        <v>56</v>
      </c>
      <c r="D662" s="117"/>
      <c r="E662" s="117">
        <v>7.99</v>
      </c>
      <c r="F662" s="161"/>
      <c r="H662" s="110"/>
    </row>
    <row r="663" spans="1:8" s="116" customFormat="1" ht="13.8" x14ac:dyDescent="0.3">
      <c r="A663" s="115"/>
      <c r="B663" s="112">
        <v>43231</v>
      </c>
      <c r="C663" s="116" t="s">
        <v>8</v>
      </c>
      <c r="D663" s="117"/>
      <c r="E663" s="117">
        <v>9.3000000000000007</v>
      </c>
      <c r="F663" s="161"/>
      <c r="H663" s="110"/>
    </row>
    <row r="664" spans="1:8" s="116" customFormat="1" ht="13.8" x14ac:dyDescent="0.3">
      <c r="A664" s="115"/>
      <c r="B664" s="112">
        <v>43231</v>
      </c>
      <c r="C664" s="116" t="s">
        <v>8</v>
      </c>
      <c r="D664" s="117"/>
      <c r="E664" s="117">
        <v>5</v>
      </c>
      <c r="F664" s="161"/>
      <c r="H664" s="110"/>
    </row>
    <row r="665" spans="1:8" s="116" customFormat="1" ht="13.8" x14ac:dyDescent="0.3">
      <c r="A665" s="115"/>
      <c r="B665" s="112">
        <v>43231</v>
      </c>
      <c r="C665" s="116" t="s">
        <v>505</v>
      </c>
      <c r="D665" s="117"/>
      <c r="E665" s="117">
        <v>22.52</v>
      </c>
      <c r="F665" s="161"/>
      <c r="H665" s="110"/>
    </row>
    <row r="666" spans="1:8" s="116" customFormat="1" ht="13.8" x14ac:dyDescent="0.3">
      <c r="A666" s="115"/>
      <c r="B666" s="112">
        <v>43231</v>
      </c>
      <c r="C666" s="116" t="s">
        <v>566</v>
      </c>
      <c r="D666" s="117"/>
      <c r="E666" s="117">
        <v>40.090000000000003</v>
      </c>
      <c r="F666" s="161"/>
      <c r="H666" s="110"/>
    </row>
    <row r="667" spans="1:8" s="116" customFormat="1" ht="13.8" x14ac:dyDescent="0.3">
      <c r="A667" s="115"/>
      <c r="B667" s="112">
        <v>43231</v>
      </c>
      <c r="C667" s="116" t="s">
        <v>409</v>
      </c>
      <c r="D667" s="117"/>
      <c r="E667" s="117">
        <v>33.119999999999997</v>
      </c>
      <c r="F667" s="161"/>
      <c r="H667" s="110"/>
    </row>
    <row r="668" spans="1:8" s="116" customFormat="1" ht="13.8" x14ac:dyDescent="0.3">
      <c r="A668" s="115"/>
      <c r="B668" s="112">
        <v>43231</v>
      </c>
      <c r="C668" s="116" t="s">
        <v>7</v>
      </c>
      <c r="D668" s="117"/>
      <c r="E668" s="117">
        <v>8.67</v>
      </c>
      <c r="F668" s="161"/>
      <c r="H668" s="110"/>
    </row>
    <row r="669" spans="1:8" s="116" customFormat="1" ht="13.8" x14ac:dyDescent="0.3">
      <c r="A669" s="115"/>
      <c r="B669" s="112">
        <v>43231</v>
      </c>
      <c r="C669" s="116" t="s">
        <v>150</v>
      </c>
      <c r="D669" s="117"/>
      <c r="E669" s="117">
        <v>6</v>
      </c>
      <c r="F669" s="161"/>
      <c r="H669" s="110"/>
    </row>
    <row r="670" spans="1:8" s="116" customFormat="1" ht="13.8" x14ac:dyDescent="0.3">
      <c r="A670" s="115"/>
      <c r="B670" s="112">
        <v>43231</v>
      </c>
      <c r="C670" s="116" t="s">
        <v>93</v>
      </c>
      <c r="D670" s="117"/>
      <c r="E670" s="117">
        <v>151.91999999999999</v>
      </c>
      <c r="F670" s="161"/>
      <c r="H670" s="110"/>
    </row>
    <row r="671" spans="1:8" s="116" customFormat="1" ht="13.8" x14ac:dyDescent="0.3">
      <c r="A671" s="115"/>
      <c r="B671" s="112">
        <v>43233</v>
      </c>
      <c r="C671" s="116" t="s">
        <v>52</v>
      </c>
      <c r="D671" s="117"/>
      <c r="E671" s="117">
        <v>29.86</v>
      </c>
      <c r="F671" s="161"/>
      <c r="H671" s="110"/>
    </row>
    <row r="672" spans="1:8" s="116" customFormat="1" ht="13.8" x14ac:dyDescent="0.3">
      <c r="A672" s="115"/>
      <c r="B672" s="112">
        <v>43233</v>
      </c>
      <c r="C672" s="116" t="s">
        <v>505</v>
      </c>
      <c r="D672" s="117"/>
      <c r="E672" s="117">
        <v>5.77</v>
      </c>
      <c r="F672" s="161"/>
      <c r="H672" s="110"/>
    </row>
    <row r="673" spans="1:10" s="116" customFormat="1" ht="13.8" x14ac:dyDescent="0.3">
      <c r="A673" s="115"/>
      <c r="B673" s="112">
        <v>43234</v>
      </c>
      <c r="C673" s="116" t="s">
        <v>40</v>
      </c>
      <c r="D673" s="117"/>
      <c r="E673" s="117">
        <v>74.87</v>
      </c>
      <c r="F673" s="161"/>
      <c r="H673" s="110"/>
    </row>
    <row r="674" spans="1:10" s="116" customFormat="1" ht="13.8" x14ac:dyDescent="0.3">
      <c r="A674" s="115"/>
      <c r="B674" s="112">
        <v>43234</v>
      </c>
      <c r="C674" s="116" t="s">
        <v>93</v>
      </c>
      <c r="D674" s="117"/>
      <c r="E674" s="117">
        <v>19.91</v>
      </c>
      <c r="F674" s="161"/>
      <c r="G674" s="233"/>
      <c r="H674" s="231"/>
      <c r="I674" s="232"/>
      <c r="J674" s="232"/>
    </row>
    <row r="675" spans="1:10" s="116" customFormat="1" ht="13.8" x14ac:dyDescent="0.3">
      <c r="A675" s="115"/>
      <c r="B675" s="112">
        <v>43235</v>
      </c>
      <c r="C675" s="116" t="s">
        <v>8</v>
      </c>
      <c r="D675" s="117"/>
      <c r="E675" s="117">
        <v>2.82</v>
      </c>
      <c r="F675" s="161"/>
      <c r="G675" s="233"/>
      <c r="H675" s="231"/>
      <c r="I675" s="232"/>
      <c r="J675" s="232"/>
    </row>
    <row r="676" spans="1:10" s="116" customFormat="1" ht="13.8" x14ac:dyDescent="0.3">
      <c r="A676" s="115"/>
      <c r="B676" s="112">
        <v>43235</v>
      </c>
      <c r="C676" s="116" t="s">
        <v>21</v>
      </c>
      <c r="D676" s="117"/>
      <c r="E676" s="117">
        <v>12.85</v>
      </c>
      <c r="F676" s="161"/>
      <c r="G676" s="233"/>
      <c r="H676" s="231"/>
      <c r="I676" s="232"/>
      <c r="J676" s="232"/>
    </row>
    <row r="677" spans="1:10" s="116" customFormat="1" ht="13.8" x14ac:dyDescent="0.3">
      <c r="A677" s="115"/>
      <c r="B677" s="112">
        <v>43235</v>
      </c>
      <c r="C677" s="116" t="s">
        <v>505</v>
      </c>
      <c r="D677" s="117"/>
      <c r="E677" s="117">
        <v>5.0999999999999996</v>
      </c>
      <c r="F677" s="161"/>
      <c r="G677" s="233"/>
      <c r="H677" s="231"/>
      <c r="I677" s="232"/>
      <c r="J677" s="232"/>
    </row>
    <row r="678" spans="1:10" s="116" customFormat="1" ht="13.8" x14ac:dyDescent="0.3">
      <c r="A678" s="115"/>
      <c r="B678" s="112">
        <v>43235</v>
      </c>
      <c r="C678" s="116" t="s">
        <v>505</v>
      </c>
      <c r="D678" s="117"/>
      <c r="E678" s="117">
        <v>5.77</v>
      </c>
      <c r="F678" s="161"/>
      <c r="G678" s="233"/>
      <c r="H678" s="231"/>
      <c r="I678" s="232"/>
      <c r="J678" s="232"/>
    </row>
    <row r="679" spans="1:10" s="116" customFormat="1" ht="13.8" x14ac:dyDescent="0.3">
      <c r="A679" s="115"/>
      <c r="B679" s="112">
        <v>43236</v>
      </c>
      <c r="C679" s="116" t="s">
        <v>146</v>
      </c>
      <c r="D679" s="117">
        <v>808.3</v>
      </c>
      <c r="E679" s="117"/>
      <c r="F679" s="161"/>
      <c r="G679" s="233"/>
      <c r="H679" s="231"/>
      <c r="I679" s="232"/>
      <c r="J679" s="232"/>
    </row>
    <row r="680" spans="1:10" s="116" customFormat="1" ht="13.8" x14ac:dyDescent="0.3">
      <c r="A680" s="115"/>
      <c r="B680" s="112">
        <v>43236</v>
      </c>
      <c r="C680" s="116" t="s">
        <v>83</v>
      </c>
      <c r="D680" s="117"/>
      <c r="E680" s="117">
        <v>20</v>
      </c>
      <c r="F680" s="161"/>
      <c r="G680" s="233"/>
      <c r="H680" s="231"/>
      <c r="I680" s="232"/>
      <c r="J680" s="232"/>
    </row>
    <row r="681" spans="1:10" s="116" customFormat="1" ht="13.8" x14ac:dyDescent="0.3">
      <c r="A681" s="115"/>
      <c r="B681" s="112">
        <v>43237</v>
      </c>
      <c r="C681" s="116" t="s">
        <v>409</v>
      </c>
      <c r="D681" s="117"/>
      <c r="E681" s="117">
        <v>119</v>
      </c>
      <c r="F681" s="161"/>
      <c r="G681" s="233"/>
      <c r="H681" s="231"/>
      <c r="I681" s="232"/>
      <c r="J681" s="232"/>
    </row>
    <row r="682" spans="1:10" s="116" customFormat="1" ht="13.8" x14ac:dyDescent="0.3">
      <c r="A682" s="115"/>
      <c r="B682" s="112">
        <v>43235</v>
      </c>
      <c r="C682" s="116" t="s">
        <v>505</v>
      </c>
      <c r="D682" s="117"/>
      <c r="E682" s="117">
        <v>14.46</v>
      </c>
      <c r="F682" s="161"/>
      <c r="G682" s="233"/>
      <c r="H682" s="231"/>
      <c r="I682" s="232"/>
      <c r="J682" s="232"/>
    </row>
    <row r="683" spans="1:10" s="116" customFormat="1" ht="13.8" x14ac:dyDescent="0.3">
      <c r="A683" s="115"/>
      <c r="B683" s="112">
        <v>43237</v>
      </c>
      <c r="C683" s="116" t="s">
        <v>31</v>
      </c>
      <c r="D683" s="117">
        <v>2171.88</v>
      </c>
      <c r="E683" s="117"/>
      <c r="F683" s="161"/>
      <c r="H683" s="110"/>
    </row>
    <row r="684" spans="1:10" s="116" customFormat="1" ht="13.8" x14ac:dyDescent="0.3">
      <c r="A684" s="115"/>
      <c r="B684" s="112">
        <v>43237</v>
      </c>
      <c r="C684" s="116" t="s">
        <v>85</v>
      </c>
      <c r="D684" s="117"/>
      <c r="E684" s="117">
        <v>504</v>
      </c>
      <c r="F684" s="161"/>
      <c r="H684" s="110"/>
    </row>
    <row r="685" spans="1:10" s="116" customFormat="1" ht="13.8" x14ac:dyDescent="0.3">
      <c r="A685" s="115"/>
      <c r="B685" s="112">
        <v>43237</v>
      </c>
      <c r="C685" s="116" t="s">
        <v>122</v>
      </c>
      <c r="D685" s="117"/>
      <c r="E685" s="117">
        <v>5.99</v>
      </c>
      <c r="F685" s="161"/>
      <c r="H685" s="110"/>
    </row>
    <row r="686" spans="1:10" s="116" customFormat="1" ht="13.8" x14ac:dyDescent="0.3">
      <c r="A686" s="115"/>
      <c r="B686" s="112">
        <v>43237</v>
      </c>
      <c r="C686" s="116" t="s">
        <v>505</v>
      </c>
      <c r="D686" s="117"/>
      <c r="E686" s="117">
        <v>6.85</v>
      </c>
      <c r="F686" s="161"/>
      <c r="H686" s="110"/>
    </row>
    <row r="687" spans="1:10" s="116" customFormat="1" ht="13.8" x14ac:dyDescent="0.3">
      <c r="A687" s="115"/>
      <c r="B687" s="112">
        <v>43237</v>
      </c>
      <c r="C687" s="116" t="s">
        <v>516</v>
      </c>
      <c r="D687" s="117"/>
      <c r="E687" s="117">
        <v>23.49</v>
      </c>
      <c r="F687" s="161">
        <v>4115624172</v>
      </c>
      <c r="H687" s="110"/>
    </row>
    <row r="688" spans="1:10" s="116" customFormat="1" ht="13.8" x14ac:dyDescent="0.3">
      <c r="A688" s="115"/>
      <c r="B688" s="112">
        <v>43237</v>
      </c>
      <c r="C688" s="117" t="s">
        <v>60</v>
      </c>
      <c r="D688" s="117"/>
      <c r="E688" s="117">
        <v>500</v>
      </c>
      <c r="F688" s="161"/>
      <c r="H688" s="110"/>
    </row>
    <row r="689" spans="1:8" s="116" customFormat="1" ht="13.8" x14ac:dyDescent="0.3">
      <c r="A689" s="115"/>
      <c r="B689" s="112">
        <v>43237</v>
      </c>
      <c r="C689" s="116" t="s">
        <v>50</v>
      </c>
      <c r="D689" s="117"/>
      <c r="E689" s="117">
        <v>36.35</v>
      </c>
      <c r="F689" s="161"/>
      <c r="H689" s="110"/>
    </row>
    <row r="690" spans="1:8" s="116" customFormat="1" ht="13.8" x14ac:dyDescent="0.3">
      <c r="A690" s="115"/>
      <c r="B690" s="112">
        <v>43237</v>
      </c>
      <c r="C690" s="116" t="s">
        <v>93</v>
      </c>
      <c r="D690" s="117"/>
      <c r="E690" s="117">
        <v>33.03</v>
      </c>
      <c r="F690" s="161"/>
      <c r="H690" s="110"/>
    </row>
    <row r="691" spans="1:8" s="116" customFormat="1" ht="13.8" x14ac:dyDescent="0.3">
      <c r="A691" s="115"/>
      <c r="B691" s="112">
        <v>43237</v>
      </c>
      <c r="C691" s="116" t="s">
        <v>453</v>
      </c>
      <c r="D691" s="117"/>
      <c r="E691" s="117">
        <v>156.91999999999999</v>
      </c>
      <c r="F691" s="161"/>
      <c r="H691" s="110"/>
    </row>
    <row r="692" spans="1:8" s="116" customFormat="1" ht="13.8" x14ac:dyDescent="0.3">
      <c r="A692" s="115"/>
      <c r="B692" s="112">
        <v>43237</v>
      </c>
      <c r="C692" s="116" t="s">
        <v>766</v>
      </c>
      <c r="D692" s="117"/>
      <c r="E692" s="117">
        <v>29.26</v>
      </c>
      <c r="F692" s="161"/>
      <c r="H692" s="110"/>
    </row>
    <row r="693" spans="1:8" s="116" customFormat="1" ht="13.8" x14ac:dyDescent="0.3">
      <c r="A693" s="115"/>
      <c r="B693" s="112">
        <v>43237</v>
      </c>
      <c r="C693" s="116" t="s">
        <v>516</v>
      </c>
      <c r="D693" s="117"/>
      <c r="E693" s="117">
        <v>6.97</v>
      </c>
      <c r="F693" s="161"/>
      <c r="H693" s="110"/>
    </row>
    <row r="694" spans="1:8" s="116" customFormat="1" ht="13.8" x14ac:dyDescent="0.3">
      <c r="A694" s="115"/>
      <c r="B694" s="112">
        <v>43237</v>
      </c>
      <c r="C694" s="116" t="s">
        <v>516</v>
      </c>
      <c r="D694" s="117"/>
      <c r="E694" s="117">
        <v>15.99</v>
      </c>
      <c r="F694" s="161"/>
      <c r="H694" s="110"/>
    </row>
    <row r="695" spans="1:8" s="116" customFormat="1" ht="13.8" x14ac:dyDescent="0.3">
      <c r="A695" s="115"/>
      <c r="B695" s="112">
        <v>43237</v>
      </c>
      <c r="C695" s="116" t="s">
        <v>767</v>
      </c>
      <c r="D695" s="117"/>
      <c r="E695" s="117">
        <v>36.49</v>
      </c>
      <c r="F695" s="161"/>
      <c r="H695" s="110"/>
    </row>
    <row r="696" spans="1:8" s="116" customFormat="1" ht="13.8" x14ac:dyDescent="0.3">
      <c r="A696" s="115"/>
      <c r="B696" s="112">
        <v>43238</v>
      </c>
      <c r="C696" s="116" t="s">
        <v>52</v>
      </c>
      <c r="D696" s="117"/>
      <c r="E696" s="117">
        <v>26.37</v>
      </c>
      <c r="F696" s="161"/>
      <c r="H696" s="110"/>
    </row>
    <row r="697" spans="1:8" s="116" customFormat="1" ht="13.8" x14ac:dyDescent="0.3">
      <c r="A697" s="115"/>
      <c r="B697" s="112">
        <v>43239</v>
      </c>
      <c r="C697" s="116" t="s">
        <v>21</v>
      </c>
      <c r="D697" s="117"/>
      <c r="E697" s="117">
        <v>11.75</v>
      </c>
      <c r="F697" s="161"/>
      <c r="H697" s="110"/>
    </row>
    <row r="698" spans="1:8" s="116" customFormat="1" ht="13.8" x14ac:dyDescent="0.3">
      <c r="A698" s="115"/>
      <c r="B698" s="112">
        <v>43238</v>
      </c>
      <c r="C698" s="116" t="s">
        <v>150</v>
      </c>
      <c r="D698" s="117"/>
      <c r="E698" s="117">
        <v>8.99</v>
      </c>
      <c r="F698" s="161"/>
      <c r="H698" s="110"/>
    </row>
    <row r="699" spans="1:8" s="116" customFormat="1" ht="13.8" x14ac:dyDescent="0.3">
      <c r="A699" s="115"/>
      <c r="B699" s="112">
        <v>43238</v>
      </c>
      <c r="C699" s="116" t="s">
        <v>7</v>
      </c>
      <c r="D699" s="117"/>
      <c r="E699" s="117">
        <v>21.69</v>
      </c>
      <c r="F699" s="161"/>
      <c r="H699" s="110"/>
    </row>
    <row r="700" spans="1:8" s="116" customFormat="1" ht="13.8" x14ac:dyDescent="0.3">
      <c r="A700" s="115"/>
      <c r="B700" s="112">
        <v>43239</v>
      </c>
      <c r="C700" s="116" t="s">
        <v>8</v>
      </c>
      <c r="D700" s="117"/>
      <c r="E700" s="117">
        <v>8.2200000000000006</v>
      </c>
      <c r="F700" s="161"/>
      <c r="H700" s="110"/>
    </row>
    <row r="701" spans="1:8" s="116" customFormat="1" ht="13.8" x14ac:dyDescent="0.3">
      <c r="A701" s="115"/>
      <c r="B701" s="112">
        <v>43239</v>
      </c>
      <c r="C701" s="116" t="s">
        <v>516</v>
      </c>
      <c r="D701" s="117"/>
      <c r="E701" s="117">
        <v>24.91</v>
      </c>
      <c r="F701" s="161"/>
      <c r="H701" s="110"/>
    </row>
    <row r="702" spans="1:8" s="116" customFormat="1" ht="13.8" x14ac:dyDescent="0.3">
      <c r="A702" s="115"/>
      <c r="B702" s="112">
        <v>43239</v>
      </c>
      <c r="C702" s="116" t="s">
        <v>516</v>
      </c>
      <c r="D702" s="117"/>
      <c r="E702" s="117">
        <v>1.0900000000000001</v>
      </c>
      <c r="F702" s="161"/>
      <c r="H702" s="110"/>
    </row>
    <row r="703" spans="1:8" s="116" customFormat="1" ht="13.8" x14ac:dyDescent="0.3">
      <c r="A703" s="115"/>
      <c r="B703" s="112">
        <v>43240</v>
      </c>
      <c r="C703" s="116" t="s">
        <v>516</v>
      </c>
      <c r="D703" s="117"/>
      <c r="E703" s="117">
        <v>22.17</v>
      </c>
      <c r="F703" s="161"/>
      <c r="H703" s="110"/>
    </row>
    <row r="704" spans="1:8" s="116" customFormat="1" ht="13.8" x14ac:dyDescent="0.3">
      <c r="A704" s="115"/>
      <c r="B704" s="112">
        <v>43241</v>
      </c>
      <c r="C704" s="116" t="s">
        <v>72</v>
      </c>
      <c r="D704" s="117"/>
      <c r="E704" s="117">
        <v>54.94</v>
      </c>
      <c r="F704" s="161"/>
      <c r="H704" s="110"/>
    </row>
    <row r="705" spans="1:8" s="116" customFormat="1" ht="13.8" x14ac:dyDescent="0.3">
      <c r="A705" s="115"/>
      <c r="B705" s="112">
        <v>43241</v>
      </c>
      <c r="C705" s="116" t="s">
        <v>72</v>
      </c>
      <c r="D705" s="117"/>
      <c r="E705" s="117">
        <v>43.99</v>
      </c>
      <c r="F705" s="161"/>
      <c r="H705" s="110"/>
    </row>
    <row r="706" spans="1:8" s="116" customFormat="1" ht="13.8" x14ac:dyDescent="0.3">
      <c r="A706" s="115"/>
      <c r="B706" s="112">
        <v>43241</v>
      </c>
      <c r="C706" s="116" t="s">
        <v>72</v>
      </c>
      <c r="D706" s="117"/>
      <c r="E706" s="117">
        <v>15.78</v>
      </c>
      <c r="F706" s="161"/>
      <c r="H706" s="110"/>
    </row>
    <row r="707" spans="1:8" s="116" customFormat="1" ht="13.8" x14ac:dyDescent="0.3">
      <c r="A707" s="115"/>
      <c r="B707" s="112">
        <v>43238</v>
      </c>
      <c r="C707" s="116" t="s">
        <v>40</v>
      </c>
      <c r="D707" s="117"/>
      <c r="E707" s="117">
        <v>34.03</v>
      </c>
      <c r="F707" s="161"/>
      <c r="H707" s="110"/>
    </row>
    <row r="708" spans="1:8" s="116" customFormat="1" ht="13.8" x14ac:dyDescent="0.3">
      <c r="A708" s="115"/>
      <c r="B708" s="112">
        <v>43238</v>
      </c>
      <c r="C708" s="116" t="s">
        <v>538</v>
      </c>
      <c r="D708" s="117"/>
      <c r="E708" s="117">
        <v>35.979999999999997</v>
      </c>
      <c r="F708" s="161"/>
      <c r="H708" s="110"/>
    </row>
    <row r="709" spans="1:8" s="116" customFormat="1" ht="13.8" x14ac:dyDescent="0.3">
      <c r="A709" s="115"/>
      <c r="B709" s="112">
        <v>43238</v>
      </c>
      <c r="C709" s="116" t="s">
        <v>8</v>
      </c>
      <c r="D709" s="117"/>
      <c r="E709" s="117">
        <v>12.28</v>
      </c>
      <c r="F709" s="161"/>
      <c r="H709" s="110"/>
    </row>
    <row r="710" spans="1:8" s="116" customFormat="1" ht="13.8" x14ac:dyDescent="0.3">
      <c r="A710" s="115"/>
      <c r="B710" s="112">
        <v>43238</v>
      </c>
      <c r="C710" s="116" t="s">
        <v>516</v>
      </c>
      <c r="D710" s="117"/>
      <c r="E710" s="117">
        <v>5.77</v>
      </c>
      <c r="F710" s="161"/>
      <c r="H710" s="110"/>
    </row>
    <row r="711" spans="1:8" s="116" customFormat="1" ht="13.8" x14ac:dyDescent="0.3">
      <c r="A711" s="115"/>
      <c r="B711" s="112">
        <v>43238</v>
      </c>
      <c r="C711" s="116" t="s">
        <v>516</v>
      </c>
      <c r="D711" s="117"/>
      <c r="E711" s="117">
        <v>13.82</v>
      </c>
      <c r="F711" s="161"/>
      <c r="H711" s="110"/>
    </row>
    <row r="712" spans="1:8" s="116" customFormat="1" ht="13.8" x14ac:dyDescent="0.3">
      <c r="A712" s="115"/>
      <c r="B712" s="112">
        <v>43241</v>
      </c>
      <c r="C712" s="116" t="s">
        <v>122</v>
      </c>
      <c r="D712" s="117"/>
      <c r="E712" s="117">
        <v>2.99</v>
      </c>
      <c r="F712" s="161"/>
      <c r="H712" s="110"/>
    </row>
    <row r="713" spans="1:8" s="116" customFormat="1" ht="13.8" x14ac:dyDescent="0.3">
      <c r="A713" s="115"/>
      <c r="B713" s="112">
        <v>43241</v>
      </c>
      <c r="C713" s="116" t="s">
        <v>768</v>
      </c>
      <c r="D713" s="117"/>
      <c r="E713" s="117">
        <v>1.3</v>
      </c>
      <c r="F713" s="161"/>
      <c r="H713" s="110"/>
    </row>
    <row r="714" spans="1:8" s="116" customFormat="1" ht="13.8" x14ac:dyDescent="0.3">
      <c r="A714" s="115"/>
      <c r="B714" s="112">
        <v>43241</v>
      </c>
      <c r="C714" s="116" t="s">
        <v>768</v>
      </c>
      <c r="D714" s="117"/>
      <c r="E714" s="117">
        <v>1.7</v>
      </c>
      <c r="F714" s="161"/>
      <c r="H714" s="110"/>
    </row>
    <row r="715" spans="1:8" s="116" customFormat="1" ht="13.8" x14ac:dyDescent="0.3">
      <c r="A715" s="115"/>
      <c r="B715" s="112">
        <v>43241</v>
      </c>
      <c r="C715" s="116" t="s">
        <v>516</v>
      </c>
      <c r="D715" s="117"/>
      <c r="E715" s="117">
        <v>29.59</v>
      </c>
      <c r="F715" s="161"/>
      <c r="H715" s="110"/>
    </row>
    <row r="716" spans="1:8" s="116" customFormat="1" ht="13.8" x14ac:dyDescent="0.3">
      <c r="A716" s="115">
        <v>1379</v>
      </c>
      <c r="B716" s="112">
        <v>43240</v>
      </c>
      <c r="C716" s="116" t="s">
        <v>380</v>
      </c>
      <c r="D716" s="117"/>
      <c r="E716" s="117">
        <v>11.75</v>
      </c>
      <c r="F716" s="161"/>
      <c r="H716" s="110"/>
    </row>
    <row r="717" spans="1:8" s="116" customFormat="1" ht="13.8" x14ac:dyDescent="0.3">
      <c r="A717" s="115">
        <v>1378</v>
      </c>
      <c r="B717" s="112">
        <v>43240</v>
      </c>
      <c r="C717" s="116" t="s">
        <v>380</v>
      </c>
      <c r="D717" s="117"/>
      <c r="E717" s="117">
        <v>3.75</v>
      </c>
      <c r="F717" s="161"/>
      <c r="H717" s="110"/>
    </row>
    <row r="718" spans="1:8" s="116" customFormat="1" ht="13.8" x14ac:dyDescent="0.3">
      <c r="A718" s="115"/>
      <c r="B718" s="112">
        <v>43242</v>
      </c>
      <c r="C718" s="116" t="s">
        <v>21</v>
      </c>
      <c r="D718" s="117"/>
      <c r="E718" s="117">
        <v>27.7</v>
      </c>
      <c r="F718" s="161"/>
      <c r="H718" s="110"/>
    </row>
    <row r="719" spans="1:8" s="116" customFormat="1" ht="13.8" x14ac:dyDescent="0.3">
      <c r="A719" s="115"/>
      <c r="B719" s="112">
        <v>43242</v>
      </c>
      <c r="C719" s="116" t="s">
        <v>97</v>
      </c>
      <c r="D719" s="117"/>
      <c r="E719" s="117">
        <v>41.54</v>
      </c>
      <c r="F719" s="161"/>
      <c r="H719" s="110"/>
    </row>
    <row r="720" spans="1:8" s="116" customFormat="1" ht="13.8" x14ac:dyDescent="0.3">
      <c r="A720" s="115"/>
      <c r="B720" s="112">
        <v>43242</v>
      </c>
      <c r="C720" s="116" t="s">
        <v>148</v>
      </c>
      <c r="D720" s="117"/>
      <c r="E720" s="117">
        <v>35.659999999999997</v>
      </c>
      <c r="F720" s="161"/>
      <c r="H720" s="110"/>
    </row>
    <row r="721" spans="1:8" s="116" customFormat="1" ht="13.8" x14ac:dyDescent="0.3">
      <c r="A721" s="115"/>
      <c r="B721" s="112">
        <v>43242</v>
      </c>
      <c r="C721" s="116" t="s">
        <v>505</v>
      </c>
      <c r="D721" s="117"/>
      <c r="E721" s="117">
        <v>21.76</v>
      </c>
      <c r="F721" s="161"/>
      <c r="H721" s="110"/>
    </row>
    <row r="722" spans="1:8" s="116" customFormat="1" ht="13.8" x14ac:dyDescent="0.3">
      <c r="A722" s="115"/>
      <c r="B722" s="112">
        <v>43244</v>
      </c>
      <c r="C722" s="116" t="s">
        <v>52</v>
      </c>
      <c r="D722" s="117"/>
      <c r="E722" s="117">
        <v>30.11</v>
      </c>
      <c r="F722" s="161"/>
      <c r="H722" s="110"/>
    </row>
    <row r="723" spans="1:8" s="116" customFormat="1" ht="13.8" x14ac:dyDescent="0.3">
      <c r="A723" s="115"/>
      <c r="B723" s="112">
        <v>43243</v>
      </c>
      <c r="C723" s="116" t="s">
        <v>50</v>
      </c>
      <c r="D723" s="117"/>
      <c r="E723" s="117">
        <v>41.49</v>
      </c>
      <c r="F723" s="161"/>
      <c r="H723" s="110"/>
    </row>
    <row r="724" spans="1:8" s="116" customFormat="1" ht="13.8" x14ac:dyDescent="0.3">
      <c r="A724" s="115"/>
      <c r="B724" s="112">
        <v>43242</v>
      </c>
      <c r="C724" s="116" t="s">
        <v>8</v>
      </c>
      <c r="D724" s="117"/>
      <c r="E724" s="117">
        <v>2.39</v>
      </c>
      <c r="F724" s="161"/>
      <c r="H724" s="110"/>
    </row>
    <row r="725" spans="1:8" s="116" customFormat="1" ht="13.8" x14ac:dyDescent="0.3">
      <c r="A725" s="115"/>
      <c r="B725" s="112">
        <v>43244</v>
      </c>
      <c r="C725" s="116" t="s">
        <v>21</v>
      </c>
      <c r="D725" s="117"/>
      <c r="E725" s="117">
        <v>19.5</v>
      </c>
      <c r="F725" s="161"/>
      <c r="H725" s="110"/>
    </row>
    <row r="726" spans="1:8" s="116" customFormat="1" ht="13.8" x14ac:dyDescent="0.3">
      <c r="A726" s="115"/>
      <c r="B726" s="112">
        <v>43244</v>
      </c>
      <c r="C726" s="116" t="s">
        <v>8</v>
      </c>
      <c r="D726" s="117"/>
      <c r="E726" s="117">
        <v>7.8</v>
      </c>
      <c r="F726" s="161"/>
      <c r="H726" s="110"/>
    </row>
    <row r="727" spans="1:8" s="116" customFormat="1" ht="13.8" x14ac:dyDescent="0.3">
      <c r="A727" s="115"/>
      <c r="B727" s="112">
        <v>43243</v>
      </c>
      <c r="C727" s="116" t="s">
        <v>505</v>
      </c>
      <c r="D727" s="117"/>
      <c r="E727" s="117">
        <v>14.04</v>
      </c>
      <c r="F727" s="161"/>
      <c r="H727" s="110"/>
    </row>
    <row r="728" spans="1:8" s="116" customFormat="1" ht="13.8" x14ac:dyDescent="0.3">
      <c r="A728" s="115"/>
      <c r="B728" s="112">
        <v>43243</v>
      </c>
      <c r="C728" s="116" t="s">
        <v>72</v>
      </c>
      <c r="D728" s="117"/>
      <c r="E728" s="117">
        <v>26.21</v>
      </c>
      <c r="F728" s="161"/>
      <c r="H728" s="110"/>
    </row>
    <row r="729" spans="1:8" s="116" customFormat="1" ht="13.8" x14ac:dyDescent="0.3">
      <c r="A729" s="115"/>
      <c r="B729" s="112">
        <v>43238</v>
      </c>
      <c r="C729" s="116" t="s">
        <v>21</v>
      </c>
      <c r="D729" s="117"/>
      <c r="E729" s="117">
        <v>21.5</v>
      </c>
      <c r="F729" s="161"/>
      <c r="H729" s="110"/>
    </row>
    <row r="730" spans="1:8" s="116" customFormat="1" ht="13.8" x14ac:dyDescent="0.3">
      <c r="A730" s="115"/>
      <c r="B730" s="112">
        <v>43248</v>
      </c>
      <c r="C730" s="116" t="s">
        <v>40</v>
      </c>
      <c r="D730" s="117"/>
      <c r="E730" s="117">
        <v>36.979999999999997</v>
      </c>
      <c r="F730" s="161"/>
      <c r="H730" s="110"/>
    </row>
    <row r="731" spans="1:8" s="116" customFormat="1" ht="13.8" x14ac:dyDescent="0.3">
      <c r="A731" s="115"/>
      <c r="B731" s="112">
        <v>43245</v>
      </c>
      <c r="C731" s="116" t="s">
        <v>40</v>
      </c>
      <c r="D731" s="117"/>
      <c r="E731" s="117">
        <v>40.49</v>
      </c>
      <c r="F731" s="161"/>
      <c r="H731" s="110"/>
    </row>
    <row r="732" spans="1:8" s="116" customFormat="1" ht="13.8" x14ac:dyDescent="0.3">
      <c r="A732" s="115"/>
      <c r="B732" s="112">
        <v>43245</v>
      </c>
      <c r="C732" s="116" t="s">
        <v>162</v>
      </c>
      <c r="D732" s="117"/>
      <c r="E732" s="117">
        <v>5.79</v>
      </c>
      <c r="F732" s="161"/>
      <c r="H732" s="110"/>
    </row>
    <row r="733" spans="1:8" s="116" customFormat="1" ht="13.8" x14ac:dyDescent="0.3">
      <c r="A733" s="115"/>
      <c r="B733" s="112">
        <v>43245</v>
      </c>
      <c r="C733" s="116" t="s">
        <v>505</v>
      </c>
      <c r="D733" s="117"/>
      <c r="E733" s="117">
        <v>14.04</v>
      </c>
      <c r="F733" s="161"/>
      <c r="H733" s="110"/>
    </row>
    <row r="734" spans="1:8" s="116" customFormat="1" ht="13.8" x14ac:dyDescent="0.3">
      <c r="A734" s="115"/>
      <c r="B734" s="112">
        <v>43249</v>
      </c>
      <c r="C734" s="116" t="s">
        <v>505</v>
      </c>
      <c r="D734" s="117"/>
      <c r="E734" s="117">
        <v>14.04</v>
      </c>
      <c r="F734" s="161"/>
      <c r="H734" s="110"/>
    </row>
    <row r="735" spans="1:8" s="116" customFormat="1" ht="13.8" x14ac:dyDescent="0.3">
      <c r="A735" s="115"/>
      <c r="B735" s="112">
        <v>43247</v>
      </c>
      <c r="C735" s="116" t="s">
        <v>505</v>
      </c>
      <c r="D735" s="117"/>
      <c r="E735" s="117">
        <v>9.56</v>
      </c>
      <c r="F735" s="161"/>
      <c r="H735" s="110"/>
    </row>
    <row r="736" spans="1:8" s="116" customFormat="1" ht="13.8" x14ac:dyDescent="0.3">
      <c r="A736" s="115"/>
      <c r="B736" s="112">
        <v>43247</v>
      </c>
      <c r="C736" s="116" t="s">
        <v>97</v>
      </c>
      <c r="D736" s="117"/>
      <c r="E736" s="117">
        <v>12.94</v>
      </c>
      <c r="F736" s="161"/>
      <c r="H736" s="110"/>
    </row>
    <row r="737" spans="1:8" s="116" customFormat="1" ht="13.8" x14ac:dyDescent="0.3">
      <c r="A737" s="115"/>
      <c r="B737" s="112">
        <v>43247</v>
      </c>
      <c r="C737" s="116" t="s">
        <v>505</v>
      </c>
      <c r="D737" s="117"/>
      <c r="E737" s="117">
        <v>9.1199999999999992</v>
      </c>
      <c r="F737" s="161"/>
      <c r="H737" s="110"/>
    </row>
    <row r="738" spans="1:8" s="116" customFormat="1" ht="13.8" x14ac:dyDescent="0.3">
      <c r="A738" s="115"/>
      <c r="B738" s="112">
        <v>43246</v>
      </c>
      <c r="C738" s="116" t="s">
        <v>83</v>
      </c>
      <c r="D738" s="117"/>
      <c r="E738" s="117">
        <v>40</v>
      </c>
      <c r="F738" s="161"/>
      <c r="H738" s="110"/>
    </row>
    <row r="739" spans="1:8" s="116" customFormat="1" ht="13.8" x14ac:dyDescent="0.3">
      <c r="A739" s="115"/>
      <c r="B739" s="112">
        <v>43246</v>
      </c>
      <c r="C739" s="116" t="s">
        <v>505</v>
      </c>
      <c r="D739" s="117"/>
      <c r="E739" s="117">
        <v>7.94</v>
      </c>
      <c r="F739" s="161"/>
      <c r="H739" s="110"/>
    </row>
    <row r="740" spans="1:8" s="116" customFormat="1" ht="13.8" x14ac:dyDescent="0.3">
      <c r="A740" s="115"/>
      <c r="B740" s="112">
        <v>43246</v>
      </c>
      <c r="C740" s="116" t="s">
        <v>538</v>
      </c>
      <c r="D740" s="117"/>
      <c r="E740" s="117">
        <v>44.96</v>
      </c>
      <c r="F740" s="161"/>
      <c r="H740" s="110"/>
    </row>
    <row r="741" spans="1:8" s="116" customFormat="1" ht="13.8" x14ac:dyDescent="0.3">
      <c r="A741" s="115"/>
      <c r="B741" s="112">
        <v>43248</v>
      </c>
      <c r="C741" s="116" t="s">
        <v>516</v>
      </c>
      <c r="D741" s="117"/>
      <c r="E741" s="117">
        <v>7.94</v>
      </c>
      <c r="F741" s="161"/>
      <c r="H741" s="110"/>
    </row>
    <row r="742" spans="1:8" s="116" customFormat="1" ht="13.8" x14ac:dyDescent="0.3">
      <c r="A742" s="115"/>
      <c r="B742" s="112">
        <v>43249</v>
      </c>
      <c r="C742" s="116" t="s">
        <v>52</v>
      </c>
      <c r="D742" s="117"/>
      <c r="E742" s="117">
        <v>27.16</v>
      </c>
      <c r="F742" s="161"/>
      <c r="H742" s="110"/>
    </row>
    <row r="743" spans="1:8" s="116" customFormat="1" ht="13.8" x14ac:dyDescent="0.3">
      <c r="A743" s="115"/>
      <c r="B743" s="112">
        <v>43249</v>
      </c>
      <c r="C743" s="116" t="s">
        <v>31</v>
      </c>
      <c r="D743" s="117">
        <v>2301.02</v>
      </c>
      <c r="E743" s="117"/>
      <c r="F743" s="161"/>
      <c r="H743" s="110"/>
    </row>
    <row r="744" spans="1:8" s="116" customFormat="1" ht="13.8" x14ac:dyDescent="0.3">
      <c r="A744" s="115"/>
      <c r="B744" s="112">
        <v>43250</v>
      </c>
      <c r="C744" s="116" t="s">
        <v>516</v>
      </c>
      <c r="D744" s="117"/>
      <c r="E744" s="117">
        <v>3.7</v>
      </c>
      <c r="F744" s="161"/>
      <c r="H744" s="110"/>
    </row>
    <row r="745" spans="1:8" s="116" customFormat="1" ht="13.8" x14ac:dyDescent="0.3">
      <c r="A745" s="115"/>
      <c r="B745" s="112">
        <v>43250</v>
      </c>
      <c r="C745" s="116" t="s">
        <v>516</v>
      </c>
      <c r="D745" s="117"/>
      <c r="E745" s="117">
        <v>3.8</v>
      </c>
      <c r="F745" s="161"/>
      <c r="H745" s="110"/>
    </row>
    <row r="746" spans="1:8" s="116" customFormat="1" ht="13.8" x14ac:dyDescent="0.3">
      <c r="A746" s="115"/>
      <c r="B746" s="112">
        <v>43250</v>
      </c>
      <c r="C746" s="116" t="s">
        <v>8</v>
      </c>
      <c r="D746" s="117"/>
      <c r="E746" s="117">
        <v>5.3</v>
      </c>
      <c r="F746" s="161"/>
      <c r="H746" s="110"/>
    </row>
    <row r="747" spans="1:8" s="116" customFormat="1" ht="13.8" x14ac:dyDescent="0.3">
      <c r="A747" s="115"/>
      <c r="B747" s="112">
        <v>43250</v>
      </c>
      <c r="C747" s="116" t="s">
        <v>102</v>
      </c>
      <c r="D747" s="117"/>
      <c r="E747" s="117">
        <v>9.57</v>
      </c>
      <c r="F747" s="161"/>
      <c r="H747" s="110"/>
    </row>
    <row r="748" spans="1:8" s="116" customFormat="1" ht="13.8" x14ac:dyDescent="0.3">
      <c r="A748" s="115"/>
      <c r="B748" s="112">
        <v>43251</v>
      </c>
      <c r="C748" s="116" t="s">
        <v>92</v>
      </c>
      <c r="D748" s="117"/>
      <c r="E748" s="117">
        <v>45.93</v>
      </c>
      <c r="F748" s="161"/>
      <c r="H748" s="110"/>
    </row>
    <row r="749" spans="1:8" s="116" customFormat="1" ht="13.8" x14ac:dyDescent="0.3">
      <c r="A749" s="115"/>
      <c r="B749" s="112">
        <v>43251</v>
      </c>
      <c r="C749" s="116" t="s">
        <v>93</v>
      </c>
      <c r="D749" s="117"/>
      <c r="E749" s="117">
        <v>153.56</v>
      </c>
      <c r="F749" s="161"/>
      <c r="H749" s="110"/>
    </row>
    <row r="750" spans="1:8" s="116" customFormat="1" ht="13.8" x14ac:dyDescent="0.3">
      <c r="A750" s="115"/>
      <c r="B750" s="112">
        <v>43251</v>
      </c>
      <c r="C750" s="116" t="s">
        <v>8</v>
      </c>
      <c r="D750" s="117"/>
      <c r="E750" s="117">
        <v>6.07</v>
      </c>
      <c r="F750" s="161"/>
      <c r="H750" s="110"/>
    </row>
    <row r="751" spans="1:8" s="116" customFormat="1" ht="13.8" x14ac:dyDescent="0.3">
      <c r="A751" s="115"/>
      <c r="B751" s="112">
        <v>43251</v>
      </c>
      <c r="C751" s="116" t="s">
        <v>50</v>
      </c>
      <c r="D751" s="117"/>
      <c r="E751" s="117">
        <v>43.5</v>
      </c>
      <c r="F751" s="161"/>
      <c r="H751" s="110"/>
    </row>
    <row r="752" spans="1:8" s="116" customFormat="1" ht="13.8" x14ac:dyDescent="0.3">
      <c r="A752" s="115"/>
      <c r="B752" s="112">
        <v>43251</v>
      </c>
      <c r="C752" s="116" t="s">
        <v>516</v>
      </c>
      <c r="D752" s="117"/>
      <c r="E752" s="117">
        <v>5.77</v>
      </c>
      <c r="F752" s="161"/>
      <c r="H752" s="110"/>
    </row>
    <row r="753" spans="1:8" s="116" customFormat="1" ht="13.8" x14ac:dyDescent="0.3">
      <c r="A753" s="115"/>
      <c r="B753" s="112">
        <v>43250</v>
      </c>
      <c r="C753" s="116" t="s">
        <v>21</v>
      </c>
      <c r="D753" s="117"/>
      <c r="E753" s="117">
        <v>27.5</v>
      </c>
      <c r="F753" s="161"/>
      <c r="H753" s="110"/>
    </row>
    <row r="754" spans="1:8" s="116" customFormat="1" ht="13.8" x14ac:dyDescent="0.3">
      <c r="A754" s="115"/>
      <c r="B754" s="112">
        <v>43250</v>
      </c>
      <c r="C754" s="116" t="s">
        <v>21</v>
      </c>
      <c r="D754" s="117"/>
      <c r="E754" s="117">
        <v>16.600000000000001</v>
      </c>
      <c r="F754" s="161"/>
      <c r="H754" s="110"/>
    </row>
    <row r="755" spans="1:8" s="116" customFormat="1" ht="13.8" x14ac:dyDescent="0.3">
      <c r="A755" s="115"/>
      <c r="B755" s="112">
        <v>43251</v>
      </c>
      <c r="C755" s="116" t="s">
        <v>21</v>
      </c>
      <c r="D755" s="117"/>
      <c r="E755" s="117">
        <v>16</v>
      </c>
      <c r="F755" s="161"/>
      <c r="H755" s="110"/>
    </row>
    <row r="756" spans="1:8" s="116" customFormat="1" ht="13.8" x14ac:dyDescent="0.3">
      <c r="A756" s="115"/>
      <c r="B756" s="112">
        <v>43249</v>
      </c>
      <c r="C756" s="116" t="s">
        <v>50</v>
      </c>
      <c r="D756" s="117"/>
      <c r="E756" s="117">
        <v>23</v>
      </c>
      <c r="F756" s="161"/>
      <c r="H756" s="110"/>
    </row>
    <row r="757" spans="1:8" s="116" customFormat="1" ht="13.8" x14ac:dyDescent="0.3">
      <c r="A757" s="115"/>
      <c r="B757" s="112">
        <v>43249</v>
      </c>
      <c r="C757" s="116" t="s">
        <v>516</v>
      </c>
      <c r="D757" s="117"/>
      <c r="E757" s="117">
        <v>12.84</v>
      </c>
      <c r="F757" s="161"/>
      <c r="H757" s="110"/>
    </row>
    <row r="758" spans="1:8" s="116" customFormat="1" ht="13.8" x14ac:dyDescent="0.3">
      <c r="A758" s="115"/>
      <c r="B758" s="112">
        <v>43253</v>
      </c>
      <c r="C758" s="116" t="s">
        <v>148</v>
      </c>
      <c r="D758" s="117"/>
      <c r="E758" s="117">
        <v>26.95</v>
      </c>
      <c r="F758" s="161"/>
      <c r="H758" s="110"/>
    </row>
    <row r="759" spans="1:8" s="116" customFormat="1" ht="13.8" x14ac:dyDescent="0.3">
      <c r="A759" s="115"/>
      <c r="B759" s="112">
        <v>43251</v>
      </c>
      <c r="C759" s="116" t="s">
        <v>150</v>
      </c>
      <c r="D759" s="117"/>
      <c r="E759" s="117">
        <v>16.95</v>
      </c>
      <c r="F759" s="161"/>
      <c r="H759" s="110"/>
    </row>
    <row r="760" spans="1:8" s="116" customFormat="1" ht="13.8" x14ac:dyDescent="0.3">
      <c r="A760" s="115"/>
      <c r="B760" s="112">
        <v>43252</v>
      </c>
      <c r="C760" s="116" t="s">
        <v>7</v>
      </c>
      <c r="D760" s="117"/>
      <c r="E760" s="117">
        <v>18.48</v>
      </c>
      <c r="F760" s="161"/>
      <c r="H760" s="110"/>
    </row>
    <row r="761" spans="1:8" s="116" customFormat="1" ht="13.8" x14ac:dyDescent="0.3">
      <c r="A761" s="115"/>
      <c r="B761" s="112">
        <v>43253</v>
      </c>
      <c r="C761" s="116" t="s">
        <v>83</v>
      </c>
      <c r="D761" s="117"/>
      <c r="E761" s="117">
        <v>80</v>
      </c>
      <c r="F761" s="161"/>
      <c r="H761" s="110"/>
    </row>
    <row r="762" spans="1:8" s="116" customFormat="1" ht="13.8" x14ac:dyDescent="0.3">
      <c r="A762" s="115"/>
      <c r="B762" s="112">
        <v>43253</v>
      </c>
      <c r="C762" s="116" t="s">
        <v>516</v>
      </c>
      <c r="D762" s="117"/>
      <c r="E762" s="117">
        <v>13.03</v>
      </c>
      <c r="F762" s="161"/>
      <c r="H762" s="110"/>
    </row>
    <row r="763" spans="1:8" s="116" customFormat="1" ht="13.8" x14ac:dyDescent="0.3">
      <c r="A763" s="115"/>
      <c r="B763" s="112">
        <v>43252</v>
      </c>
      <c r="C763" s="116" t="s">
        <v>91</v>
      </c>
      <c r="D763" s="117"/>
      <c r="E763" s="117">
        <v>12.48</v>
      </c>
      <c r="F763" s="161"/>
      <c r="H763" s="110"/>
    </row>
    <row r="764" spans="1:8" s="116" customFormat="1" ht="13.8" x14ac:dyDescent="0.3">
      <c r="A764" s="115"/>
      <c r="B764" s="112">
        <v>43252</v>
      </c>
      <c r="C764" s="116" t="s">
        <v>380</v>
      </c>
      <c r="D764" s="117"/>
      <c r="E764" s="117">
        <v>22.5</v>
      </c>
      <c r="F764" s="161"/>
      <c r="H764" s="110"/>
    </row>
    <row r="765" spans="1:8" s="116" customFormat="1" ht="13.8" x14ac:dyDescent="0.3">
      <c r="A765" s="115">
        <v>1384</v>
      </c>
      <c r="B765" s="112">
        <v>43252</v>
      </c>
      <c r="C765" s="116" t="s">
        <v>670</v>
      </c>
      <c r="D765" s="117"/>
      <c r="E765" s="117">
        <v>4.5</v>
      </c>
      <c r="F765" s="161"/>
      <c r="H765" s="110"/>
    </row>
    <row r="766" spans="1:8" s="116" customFormat="1" ht="13.8" x14ac:dyDescent="0.3">
      <c r="A766" s="115"/>
      <c r="B766" s="112">
        <v>43251</v>
      </c>
      <c r="C766" s="116" t="s">
        <v>433</v>
      </c>
      <c r="D766" s="117"/>
      <c r="E766" s="117">
        <v>995.31</v>
      </c>
      <c r="F766" s="161"/>
      <c r="H766" s="110"/>
    </row>
    <row r="767" spans="1:8" s="116" customFormat="1" ht="13.8" x14ac:dyDescent="0.3">
      <c r="A767" s="115"/>
      <c r="B767" s="112">
        <v>43252</v>
      </c>
      <c r="C767" s="116" t="s">
        <v>148</v>
      </c>
      <c r="D767" s="117"/>
      <c r="E767" s="117">
        <v>49.2</v>
      </c>
      <c r="F767" s="161"/>
      <c r="H767" s="110"/>
    </row>
    <row r="768" spans="1:8" s="116" customFormat="1" ht="13.8" x14ac:dyDescent="0.3">
      <c r="A768" s="115"/>
      <c r="B768" s="112">
        <v>43250</v>
      </c>
      <c r="C768" s="116" t="s">
        <v>505</v>
      </c>
      <c r="D768" s="117"/>
      <c r="E768" s="117">
        <v>15.87</v>
      </c>
      <c r="F768" s="161"/>
      <c r="H768" s="110"/>
    </row>
    <row r="769" spans="1:8" s="116" customFormat="1" ht="13.8" x14ac:dyDescent="0.3">
      <c r="A769" s="115"/>
      <c r="B769" s="112">
        <v>43254</v>
      </c>
      <c r="C769" s="116" t="s">
        <v>89</v>
      </c>
      <c r="D769" s="117"/>
      <c r="E769" s="117">
        <v>554.1</v>
      </c>
      <c r="F769" s="161">
        <v>15428505513</v>
      </c>
      <c r="H769" s="110"/>
    </row>
    <row r="770" spans="1:8" s="116" customFormat="1" ht="13.8" x14ac:dyDescent="0.3">
      <c r="A770" s="115"/>
      <c r="B770" s="112">
        <v>43254</v>
      </c>
      <c r="C770" s="116" t="s">
        <v>576</v>
      </c>
      <c r="D770" s="117"/>
      <c r="E770" s="117">
        <v>64.849999999999994</v>
      </c>
      <c r="F770" s="161"/>
      <c r="H770" s="110"/>
    </row>
    <row r="771" spans="1:8" s="116" customFormat="1" ht="13.8" x14ac:dyDescent="0.3">
      <c r="A771" s="115"/>
      <c r="B771" s="112">
        <v>43254</v>
      </c>
      <c r="C771" s="116" t="s">
        <v>40</v>
      </c>
      <c r="D771" s="117"/>
      <c r="E771" s="117">
        <v>381.84</v>
      </c>
      <c r="F771" s="161"/>
      <c r="H771" s="110"/>
    </row>
    <row r="772" spans="1:8" s="116" customFormat="1" ht="13.8" x14ac:dyDescent="0.3">
      <c r="A772" s="115">
        <v>1381</v>
      </c>
      <c r="B772" s="112">
        <v>43249</v>
      </c>
      <c r="C772" s="116" t="s">
        <v>380</v>
      </c>
      <c r="D772" s="117"/>
      <c r="E772" s="117">
        <v>8</v>
      </c>
      <c r="F772" s="161"/>
      <c r="H772" s="110"/>
    </row>
    <row r="773" spans="1:8" s="116" customFormat="1" ht="13.8" x14ac:dyDescent="0.3">
      <c r="A773" s="115"/>
      <c r="B773" s="112">
        <v>43249</v>
      </c>
      <c r="C773" s="116" t="s">
        <v>97</v>
      </c>
      <c r="D773" s="117"/>
      <c r="E773" s="117">
        <v>45.96</v>
      </c>
      <c r="F773" s="161"/>
      <c r="H773" s="110"/>
    </row>
    <row r="774" spans="1:8" s="116" customFormat="1" ht="13.8" x14ac:dyDescent="0.3">
      <c r="A774" s="115"/>
      <c r="B774" s="112">
        <v>43249</v>
      </c>
      <c r="C774" s="116" t="s">
        <v>122</v>
      </c>
      <c r="D774" s="117"/>
      <c r="E774" s="117">
        <v>11.98</v>
      </c>
      <c r="F774" s="161"/>
      <c r="H774" s="110"/>
    </row>
    <row r="775" spans="1:8" s="116" customFormat="1" ht="13.8" x14ac:dyDescent="0.3">
      <c r="A775" s="115"/>
      <c r="B775" s="112">
        <v>43249</v>
      </c>
      <c r="C775" s="116" t="s">
        <v>769</v>
      </c>
      <c r="D775" s="117"/>
      <c r="E775" s="117">
        <v>42</v>
      </c>
      <c r="F775" s="161"/>
      <c r="H775" s="110"/>
    </row>
    <row r="776" spans="1:8" s="116" customFormat="1" ht="13.8" x14ac:dyDescent="0.3">
      <c r="A776" s="115"/>
      <c r="B776" s="112">
        <v>43249</v>
      </c>
      <c r="C776" s="116" t="s">
        <v>8</v>
      </c>
      <c r="D776" s="117"/>
      <c r="E776" s="117">
        <v>12.56</v>
      </c>
      <c r="F776" s="161"/>
      <c r="H776" s="110"/>
    </row>
    <row r="777" spans="1:8" s="116" customFormat="1" ht="13.8" x14ac:dyDescent="0.3">
      <c r="A777" s="115"/>
      <c r="B777" s="112">
        <v>43249</v>
      </c>
      <c r="C777" s="116" t="s">
        <v>505</v>
      </c>
      <c r="D777" s="117"/>
      <c r="E777" s="117">
        <v>16.02</v>
      </c>
      <c r="F777" s="161"/>
      <c r="H777" s="110"/>
    </row>
    <row r="778" spans="1:8" s="116" customFormat="1" ht="13.8" x14ac:dyDescent="0.3">
      <c r="A778" s="115"/>
      <c r="B778" s="112">
        <v>43256</v>
      </c>
      <c r="C778" s="116" t="s">
        <v>52</v>
      </c>
      <c r="D778" s="117"/>
      <c r="E778" s="117">
        <v>26.01</v>
      </c>
      <c r="F778" s="161"/>
      <c r="H778" s="110"/>
    </row>
    <row r="779" spans="1:8" s="116" customFormat="1" ht="13.8" x14ac:dyDescent="0.3">
      <c r="A779" s="115"/>
      <c r="B779" s="112">
        <v>43256</v>
      </c>
      <c r="C779" s="116" t="s">
        <v>83</v>
      </c>
      <c r="D779" s="117"/>
      <c r="E779" s="117">
        <v>20</v>
      </c>
      <c r="F779" s="161"/>
      <c r="H779" s="110"/>
    </row>
    <row r="780" spans="1:8" s="116" customFormat="1" ht="13.8" x14ac:dyDescent="0.3">
      <c r="A780" s="115">
        <v>1382</v>
      </c>
      <c r="B780" s="112">
        <v>43256</v>
      </c>
      <c r="C780" s="116" t="s">
        <v>380</v>
      </c>
      <c r="D780" s="117"/>
      <c r="E780" s="117">
        <v>15</v>
      </c>
      <c r="F780" s="161"/>
      <c r="H780" s="110"/>
    </row>
    <row r="781" spans="1:8" s="116" customFormat="1" ht="13.8" x14ac:dyDescent="0.3">
      <c r="A781" s="115"/>
      <c r="B781" s="112">
        <v>43256</v>
      </c>
      <c r="C781" s="116" t="s">
        <v>668</v>
      </c>
      <c r="D781" s="117"/>
      <c r="E781" s="117">
        <v>31.97</v>
      </c>
      <c r="F781" s="161"/>
      <c r="H781" s="110"/>
    </row>
    <row r="782" spans="1:8" s="116" customFormat="1" ht="13.8" x14ac:dyDescent="0.3">
      <c r="A782" s="115"/>
      <c r="B782" s="112">
        <v>43256</v>
      </c>
      <c r="C782" s="116" t="s">
        <v>97</v>
      </c>
      <c r="D782" s="117"/>
      <c r="E782" s="117">
        <v>10.96</v>
      </c>
      <c r="F782" s="161"/>
      <c r="H782" s="110"/>
    </row>
    <row r="783" spans="1:8" s="116" customFormat="1" ht="13.8" x14ac:dyDescent="0.3">
      <c r="A783" s="115"/>
      <c r="B783" s="112">
        <v>43256</v>
      </c>
      <c r="C783" s="116" t="s">
        <v>505</v>
      </c>
      <c r="D783" s="117"/>
      <c r="E783" s="117">
        <v>14.04</v>
      </c>
      <c r="F783" s="161"/>
      <c r="H783" s="110"/>
    </row>
    <row r="784" spans="1:8" s="116" customFormat="1" ht="13.8" x14ac:dyDescent="0.3">
      <c r="A784" s="115"/>
      <c r="B784" s="112">
        <v>43256</v>
      </c>
      <c r="C784" s="116" t="s">
        <v>8</v>
      </c>
      <c r="D784" s="117"/>
      <c r="E784" s="117">
        <v>5.62</v>
      </c>
      <c r="F784" s="161"/>
      <c r="H784" s="110"/>
    </row>
    <row r="785" spans="1:8" s="116" customFormat="1" ht="13.8" x14ac:dyDescent="0.3">
      <c r="A785" s="115">
        <v>1383</v>
      </c>
      <c r="B785" s="112">
        <v>43252</v>
      </c>
      <c r="C785" s="116" t="s">
        <v>715</v>
      </c>
      <c r="D785" s="117"/>
      <c r="E785" s="117">
        <v>65.5</v>
      </c>
      <c r="F785" s="161"/>
      <c r="H785" s="110"/>
    </row>
    <row r="786" spans="1:8" s="116" customFormat="1" ht="13.8" x14ac:dyDescent="0.3">
      <c r="A786" s="115"/>
      <c r="B786" s="112">
        <v>43256</v>
      </c>
      <c r="C786" s="116" t="s">
        <v>40</v>
      </c>
      <c r="D786" s="117"/>
      <c r="E786" s="117">
        <v>12.98</v>
      </c>
      <c r="F786" s="161"/>
      <c r="H786" s="110"/>
    </row>
    <row r="787" spans="1:8" s="116" customFormat="1" ht="13.8" x14ac:dyDescent="0.3">
      <c r="A787" s="115"/>
      <c r="B787" s="112">
        <v>43255</v>
      </c>
      <c r="C787" s="116" t="s">
        <v>505</v>
      </c>
      <c r="D787" s="117"/>
      <c r="E787" s="117">
        <v>10.01</v>
      </c>
      <c r="F787" s="161"/>
      <c r="H787" s="110"/>
    </row>
    <row r="788" spans="1:8" s="116" customFormat="1" ht="13.8" x14ac:dyDescent="0.3">
      <c r="A788" s="115"/>
      <c r="B788" s="112">
        <v>43255</v>
      </c>
      <c r="C788" s="116" t="s">
        <v>505</v>
      </c>
      <c r="D788" s="117"/>
      <c r="E788" s="117">
        <v>11.84</v>
      </c>
      <c r="F788" s="161"/>
      <c r="H788" s="110"/>
    </row>
    <row r="789" spans="1:8" s="116" customFormat="1" ht="13.8" x14ac:dyDescent="0.3">
      <c r="A789" s="115"/>
      <c r="B789" s="112">
        <v>43255</v>
      </c>
      <c r="C789" s="116" t="s">
        <v>516</v>
      </c>
      <c r="D789" s="117"/>
      <c r="E789" s="117">
        <v>15.77</v>
      </c>
      <c r="F789" s="161"/>
      <c r="H789" s="110"/>
    </row>
    <row r="790" spans="1:8" s="116" customFormat="1" ht="13.8" x14ac:dyDescent="0.3">
      <c r="A790" s="115"/>
      <c r="B790" s="112">
        <v>43256</v>
      </c>
      <c r="C790" s="116" t="s">
        <v>21</v>
      </c>
      <c r="D790" s="117"/>
      <c r="E790" s="117">
        <v>20.95</v>
      </c>
      <c r="F790" s="161"/>
      <c r="H790" s="110"/>
    </row>
    <row r="791" spans="1:8" s="116" customFormat="1" ht="13.8" x14ac:dyDescent="0.3">
      <c r="A791" s="115"/>
      <c r="B791" s="112">
        <v>43255</v>
      </c>
      <c r="C791" s="116" t="s">
        <v>516</v>
      </c>
      <c r="D791" s="117"/>
      <c r="E791" s="117">
        <v>14.26</v>
      </c>
      <c r="F791" s="161"/>
      <c r="H791" s="110"/>
    </row>
    <row r="792" spans="1:8" s="116" customFormat="1" ht="13.8" x14ac:dyDescent="0.3">
      <c r="A792" s="115"/>
      <c r="B792" s="112">
        <v>43257</v>
      </c>
      <c r="C792" s="116" t="s">
        <v>45</v>
      </c>
      <c r="D792" s="117"/>
      <c r="E792" s="117">
        <v>79.959999999999994</v>
      </c>
      <c r="F792" s="161" t="s">
        <v>770</v>
      </c>
      <c r="H792" s="110"/>
    </row>
    <row r="793" spans="1:8" s="116" customFormat="1" ht="13.8" x14ac:dyDescent="0.3">
      <c r="A793" s="115"/>
      <c r="B793" s="112">
        <v>43258</v>
      </c>
      <c r="C793" s="116" t="s">
        <v>516</v>
      </c>
      <c r="D793" s="117"/>
      <c r="E793" s="117">
        <v>8.27</v>
      </c>
      <c r="F793" s="161"/>
      <c r="H793" s="110"/>
    </row>
    <row r="794" spans="1:8" s="116" customFormat="1" ht="13.8" x14ac:dyDescent="0.3">
      <c r="A794" s="115">
        <v>1385</v>
      </c>
      <c r="B794" s="112">
        <v>43253</v>
      </c>
      <c r="C794" s="116" t="s">
        <v>771</v>
      </c>
      <c r="D794" s="117"/>
      <c r="E794" s="117">
        <v>22.5</v>
      </c>
      <c r="F794" s="161"/>
      <c r="H794" s="110"/>
    </row>
    <row r="795" spans="1:8" s="116" customFormat="1" ht="13.8" x14ac:dyDescent="0.3">
      <c r="A795" s="115"/>
      <c r="B795" s="112">
        <v>43258</v>
      </c>
      <c r="C795" s="116" t="s">
        <v>516</v>
      </c>
      <c r="D795" s="117"/>
      <c r="E795" s="117">
        <v>16.55</v>
      </c>
      <c r="F795" s="161"/>
      <c r="H795" s="110"/>
    </row>
    <row r="796" spans="1:8" s="116" customFormat="1" ht="13.8" x14ac:dyDescent="0.3">
      <c r="A796" s="115"/>
      <c r="B796" s="112">
        <v>43258</v>
      </c>
      <c r="C796" s="116" t="s">
        <v>21</v>
      </c>
      <c r="D796" s="117"/>
      <c r="E796" s="117">
        <v>21</v>
      </c>
      <c r="F796" s="161"/>
      <c r="H796" s="110"/>
    </row>
    <row r="797" spans="1:8" s="116" customFormat="1" ht="13.8" x14ac:dyDescent="0.3">
      <c r="A797" s="115"/>
      <c r="B797" s="112">
        <v>43260</v>
      </c>
      <c r="C797" s="116" t="s">
        <v>52</v>
      </c>
      <c r="D797" s="117"/>
      <c r="E797" s="117">
        <v>24.24</v>
      </c>
      <c r="F797" s="161"/>
      <c r="H797" s="110"/>
    </row>
    <row r="798" spans="1:8" s="116" customFormat="1" ht="13.8" x14ac:dyDescent="0.3">
      <c r="A798" s="115"/>
      <c r="B798" s="112">
        <v>43260</v>
      </c>
      <c r="C798" s="116" t="s">
        <v>93</v>
      </c>
      <c r="D798" s="117"/>
      <c r="E798" s="117">
        <v>103.09</v>
      </c>
      <c r="F798" s="161"/>
      <c r="H798" s="110"/>
    </row>
    <row r="799" spans="1:8" s="116" customFormat="1" ht="13.8" x14ac:dyDescent="0.3">
      <c r="A799" s="115"/>
      <c r="B799" s="112">
        <v>43260</v>
      </c>
      <c r="C799" s="116" t="s">
        <v>772</v>
      </c>
      <c r="D799" s="117"/>
      <c r="E799" s="117">
        <v>31.58</v>
      </c>
      <c r="F799" s="161"/>
      <c r="H799" s="110"/>
    </row>
    <row r="800" spans="1:8" s="116" customFormat="1" ht="13.8" x14ac:dyDescent="0.3">
      <c r="A800" s="115"/>
      <c r="B800" s="112">
        <v>43260</v>
      </c>
      <c r="C800" s="116" t="s">
        <v>92</v>
      </c>
      <c r="D800" s="117"/>
      <c r="E800" s="117">
        <v>7.52</v>
      </c>
      <c r="F800" s="161"/>
      <c r="H800" s="110"/>
    </row>
    <row r="801" spans="1:8" s="116" customFormat="1" ht="13.8" x14ac:dyDescent="0.3">
      <c r="A801" s="115"/>
      <c r="B801" s="112">
        <v>43260</v>
      </c>
      <c r="C801" s="116" t="s">
        <v>148</v>
      </c>
      <c r="D801" s="117"/>
      <c r="E801" s="117">
        <v>21.97</v>
      </c>
      <c r="F801" s="161"/>
      <c r="H801" s="110"/>
    </row>
    <row r="802" spans="1:8" s="116" customFormat="1" ht="13.8" x14ac:dyDescent="0.3">
      <c r="A802" s="115"/>
      <c r="B802" s="112">
        <v>43260</v>
      </c>
      <c r="C802" s="116" t="s">
        <v>576</v>
      </c>
      <c r="D802" s="117"/>
      <c r="E802" s="117">
        <v>4.99</v>
      </c>
      <c r="F802" s="161"/>
      <c r="H802" s="110"/>
    </row>
    <row r="803" spans="1:8" s="116" customFormat="1" ht="13.8" x14ac:dyDescent="0.3">
      <c r="A803" s="115"/>
      <c r="B803" s="112">
        <v>43260</v>
      </c>
      <c r="C803" s="116" t="s">
        <v>516</v>
      </c>
      <c r="D803" s="117"/>
      <c r="E803" s="117">
        <v>6.85</v>
      </c>
      <c r="F803" s="161"/>
      <c r="H803" s="110"/>
    </row>
    <row r="804" spans="1:8" s="116" customFormat="1" ht="13.8" x14ac:dyDescent="0.3">
      <c r="A804" s="115"/>
      <c r="B804" s="112">
        <v>43260</v>
      </c>
      <c r="C804" s="116" t="s">
        <v>7</v>
      </c>
      <c r="D804" s="117"/>
      <c r="E804" s="117">
        <v>8.67</v>
      </c>
      <c r="F804" s="161"/>
      <c r="H804" s="110"/>
    </row>
    <row r="805" spans="1:8" s="116" customFormat="1" ht="13.8" x14ac:dyDescent="0.3">
      <c r="A805" s="115"/>
      <c r="B805" s="112">
        <v>43260</v>
      </c>
      <c r="C805" s="116" t="s">
        <v>8</v>
      </c>
      <c r="D805" s="117"/>
      <c r="E805" s="117">
        <v>11.48</v>
      </c>
      <c r="F805" s="161"/>
      <c r="H805" s="110"/>
    </row>
    <row r="806" spans="1:8" s="116" customFormat="1" ht="13.8" x14ac:dyDescent="0.3">
      <c r="A806" s="115"/>
      <c r="B806" s="112">
        <v>43261</v>
      </c>
      <c r="C806" s="116" t="s">
        <v>516</v>
      </c>
      <c r="D806" s="117"/>
      <c r="E806" s="117">
        <v>4.3600000000000003</v>
      </c>
      <c r="F806" s="161"/>
      <c r="H806" s="110"/>
    </row>
    <row r="807" spans="1:8" s="116" customFormat="1" ht="13.8" x14ac:dyDescent="0.3">
      <c r="A807" s="115"/>
      <c r="B807" s="112">
        <v>43260</v>
      </c>
      <c r="C807" s="116" t="s">
        <v>380</v>
      </c>
      <c r="D807" s="117"/>
      <c r="E807" s="117">
        <v>43.15</v>
      </c>
      <c r="F807" s="161"/>
      <c r="H807" s="110"/>
    </row>
    <row r="808" spans="1:8" s="116" customFormat="1" ht="13.8" x14ac:dyDescent="0.3">
      <c r="A808" s="115"/>
      <c r="B808" s="112">
        <v>43260</v>
      </c>
      <c r="C808" s="116" t="s">
        <v>21</v>
      </c>
      <c r="D808" s="117"/>
      <c r="E808" s="117">
        <v>29.12</v>
      </c>
      <c r="F808" s="161"/>
      <c r="H808" s="110"/>
    </row>
    <row r="809" spans="1:8" s="116" customFormat="1" ht="13.8" x14ac:dyDescent="0.3">
      <c r="A809" s="115"/>
      <c r="B809" s="112">
        <v>43260</v>
      </c>
      <c r="C809" s="116" t="s">
        <v>516</v>
      </c>
      <c r="D809" s="117"/>
      <c r="E809" s="117">
        <v>21.88</v>
      </c>
      <c r="F809" s="161"/>
      <c r="H809" s="110"/>
    </row>
    <row r="810" spans="1:8" s="116" customFormat="1" ht="13.8" x14ac:dyDescent="0.3">
      <c r="A810" s="115"/>
      <c r="B810" s="112">
        <v>43262</v>
      </c>
      <c r="C810" s="116" t="s">
        <v>150</v>
      </c>
      <c r="D810" s="117"/>
      <c r="E810" s="117">
        <v>20.11</v>
      </c>
      <c r="F810" s="161"/>
      <c r="H810" s="110"/>
    </row>
    <row r="811" spans="1:8" s="116" customFormat="1" ht="13.8" x14ac:dyDescent="0.3">
      <c r="A811" s="115"/>
      <c r="B811" s="112">
        <v>43262</v>
      </c>
      <c r="C811" s="116" t="s">
        <v>516</v>
      </c>
      <c r="D811" s="117"/>
      <c r="E811" s="117">
        <v>16.55</v>
      </c>
      <c r="F811" s="161"/>
      <c r="H811" s="110"/>
    </row>
    <row r="812" spans="1:8" s="116" customFormat="1" ht="13.8" x14ac:dyDescent="0.3">
      <c r="A812" s="115"/>
      <c r="B812" s="112">
        <v>43262</v>
      </c>
      <c r="C812" s="116" t="s">
        <v>516</v>
      </c>
      <c r="D812" s="117"/>
      <c r="E812" s="117">
        <v>2.71</v>
      </c>
      <c r="F812" s="161"/>
      <c r="H812" s="110"/>
    </row>
    <row r="813" spans="1:8" s="116" customFormat="1" ht="13.8" x14ac:dyDescent="0.3">
      <c r="A813" s="115">
        <v>1386</v>
      </c>
      <c r="B813" s="112">
        <v>43258</v>
      </c>
      <c r="C813" s="116" t="s">
        <v>380</v>
      </c>
      <c r="D813" s="117"/>
      <c r="E813" s="117">
        <v>17.100000000000001</v>
      </c>
      <c r="F813" s="161"/>
      <c r="H813" s="110"/>
    </row>
    <row r="814" spans="1:8" s="116" customFormat="1" ht="13.8" x14ac:dyDescent="0.3">
      <c r="A814" s="115"/>
      <c r="B814" s="112">
        <v>43262</v>
      </c>
      <c r="C814" s="116" t="s">
        <v>56</v>
      </c>
      <c r="D814" s="117"/>
      <c r="E814" s="117">
        <v>18.27</v>
      </c>
      <c r="F814" s="161"/>
      <c r="H814" s="110"/>
    </row>
    <row r="815" spans="1:8" s="116" customFormat="1" ht="13.8" x14ac:dyDescent="0.3">
      <c r="A815" s="115"/>
      <c r="B815" s="112">
        <v>43263</v>
      </c>
      <c r="C815" s="117" t="s">
        <v>679</v>
      </c>
      <c r="D815" s="117">
        <v>1500</v>
      </c>
      <c r="E815" s="117"/>
      <c r="F815" s="161"/>
      <c r="H815" s="110"/>
    </row>
    <row r="816" spans="1:8" s="116" customFormat="1" ht="13.8" x14ac:dyDescent="0.3">
      <c r="A816" s="115"/>
      <c r="B816" s="112">
        <v>43265</v>
      </c>
      <c r="C816" s="151" t="s">
        <v>31</v>
      </c>
      <c r="D816" s="117">
        <v>2171.88</v>
      </c>
      <c r="E816" s="117"/>
      <c r="F816" s="161"/>
      <c r="H816" s="110"/>
    </row>
    <row r="817" spans="1:8" s="116" customFormat="1" ht="13.8" x14ac:dyDescent="0.3">
      <c r="A817" s="115"/>
      <c r="B817" s="112">
        <v>43265</v>
      </c>
      <c r="C817" s="116" t="s">
        <v>773</v>
      </c>
      <c r="D817" s="117"/>
      <c r="E817" s="117">
        <v>25.09</v>
      </c>
      <c r="F817" s="161"/>
      <c r="H817" s="110"/>
    </row>
    <row r="818" spans="1:8" s="116" customFormat="1" ht="13.8" x14ac:dyDescent="0.3">
      <c r="A818" s="115"/>
      <c r="B818" s="112">
        <v>43264</v>
      </c>
      <c r="C818" s="116" t="s">
        <v>8</v>
      </c>
      <c r="D818" s="117"/>
      <c r="E818" s="117">
        <v>8.33</v>
      </c>
      <c r="F818" s="161"/>
      <c r="H818" s="110"/>
    </row>
    <row r="819" spans="1:8" s="116" customFormat="1" ht="13.8" x14ac:dyDescent="0.3">
      <c r="A819" s="115"/>
      <c r="B819" s="112">
        <v>43264</v>
      </c>
      <c r="C819" s="116" t="s">
        <v>92</v>
      </c>
      <c r="D819" s="117"/>
      <c r="E819" s="117">
        <v>60.91</v>
      </c>
      <c r="F819" s="161"/>
      <c r="H819" s="110"/>
    </row>
    <row r="820" spans="1:8" s="116" customFormat="1" ht="13.8" x14ac:dyDescent="0.3">
      <c r="A820" s="115"/>
      <c r="B820" s="112">
        <v>43264</v>
      </c>
      <c r="C820" s="116" t="s">
        <v>8</v>
      </c>
      <c r="D820" s="117"/>
      <c r="E820" s="117">
        <v>9.35</v>
      </c>
      <c r="F820" s="161"/>
      <c r="H820" s="110"/>
    </row>
    <row r="821" spans="1:8" s="116" customFormat="1" ht="13.8" x14ac:dyDescent="0.3">
      <c r="A821" s="115"/>
      <c r="B821" s="112">
        <v>43264</v>
      </c>
      <c r="C821" s="116" t="s">
        <v>505</v>
      </c>
      <c r="D821" s="117"/>
      <c r="E821" s="117">
        <v>12.63</v>
      </c>
      <c r="F821" s="161"/>
      <c r="H821" s="110"/>
    </row>
    <row r="822" spans="1:8" s="116" customFormat="1" ht="13.8" x14ac:dyDescent="0.3">
      <c r="A822" s="115"/>
      <c r="B822" s="112">
        <v>43264</v>
      </c>
      <c r="C822" s="116" t="s">
        <v>8</v>
      </c>
      <c r="D822" s="117"/>
      <c r="E822" s="117">
        <v>5.62</v>
      </c>
      <c r="F822" s="161"/>
      <c r="H822" s="110"/>
    </row>
    <row r="823" spans="1:8" s="116" customFormat="1" ht="13.8" x14ac:dyDescent="0.3">
      <c r="A823" s="115"/>
      <c r="B823" s="112">
        <v>43265</v>
      </c>
      <c r="C823" s="116" t="s">
        <v>234</v>
      </c>
      <c r="D823" s="117"/>
      <c r="E823" s="117">
        <v>239.65</v>
      </c>
      <c r="F823" s="161">
        <v>15753984</v>
      </c>
      <c r="H823" s="110"/>
    </row>
    <row r="824" spans="1:8" s="116" customFormat="1" ht="13.8" x14ac:dyDescent="0.3">
      <c r="A824" s="115"/>
      <c r="B824" s="112">
        <v>43265</v>
      </c>
      <c r="C824" s="116" t="s">
        <v>619</v>
      </c>
      <c r="D824" s="117"/>
      <c r="E824" s="117">
        <v>97.23</v>
      </c>
      <c r="F824" s="161"/>
      <c r="H824" s="110"/>
    </row>
    <row r="825" spans="1:8" s="116" customFormat="1" ht="13.8" x14ac:dyDescent="0.3">
      <c r="A825" s="115"/>
      <c r="B825" s="112">
        <v>43266</v>
      </c>
      <c r="C825" s="116" t="s">
        <v>704</v>
      </c>
      <c r="D825" s="117"/>
      <c r="E825" s="117">
        <v>200.69</v>
      </c>
      <c r="F825" s="161"/>
      <c r="H825" s="110"/>
    </row>
    <row r="826" spans="1:8" s="116" customFormat="1" ht="13.8" x14ac:dyDescent="0.3">
      <c r="A826" s="115"/>
      <c r="B826" s="112">
        <v>43266</v>
      </c>
      <c r="C826" s="116" t="s">
        <v>774</v>
      </c>
      <c r="D826" s="117"/>
      <c r="E826" s="117">
        <v>400</v>
      </c>
      <c r="F826" s="161"/>
      <c r="H826" s="110"/>
    </row>
    <row r="827" spans="1:8" s="116" customFormat="1" ht="13.8" x14ac:dyDescent="0.3">
      <c r="A827" s="115"/>
      <c r="B827" s="112">
        <v>43264</v>
      </c>
      <c r="C827" s="116" t="s">
        <v>7</v>
      </c>
      <c r="D827" s="117"/>
      <c r="E827" s="117">
        <v>8.67</v>
      </c>
      <c r="F827" s="161"/>
      <c r="H827" s="110"/>
    </row>
    <row r="828" spans="1:8" s="116" customFormat="1" ht="13.8" x14ac:dyDescent="0.3">
      <c r="A828" s="115"/>
      <c r="B828" s="112">
        <v>43265</v>
      </c>
      <c r="C828" s="116" t="s">
        <v>42</v>
      </c>
      <c r="D828" s="117"/>
      <c r="E828" s="117">
        <v>263.89</v>
      </c>
      <c r="F828" s="161"/>
      <c r="H828" s="110"/>
    </row>
    <row r="829" spans="1:8" s="116" customFormat="1" ht="13.8" x14ac:dyDescent="0.3">
      <c r="A829" s="115"/>
      <c r="B829" s="112">
        <v>43266</v>
      </c>
      <c r="C829" s="116" t="s">
        <v>321</v>
      </c>
      <c r="D829" s="117"/>
      <c r="E829" s="117">
        <v>225.15</v>
      </c>
      <c r="F829" s="161">
        <v>4392914941</v>
      </c>
      <c r="H829" s="110"/>
    </row>
    <row r="830" spans="1:8" s="116" customFormat="1" ht="13.8" x14ac:dyDescent="0.3">
      <c r="A830" s="115"/>
      <c r="B830" s="112">
        <v>43266</v>
      </c>
      <c r="C830" s="116" t="s">
        <v>485</v>
      </c>
      <c r="D830" s="117"/>
      <c r="E830" s="117">
        <v>73.62</v>
      </c>
      <c r="F830" s="230" t="s">
        <v>775</v>
      </c>
      <c r="H830" s="110"/>
    </row>
    <row r="831" spans="1:8" s="116" customFormat="1" ht="13.8" x14ac:dyDescent="0.3">
      <c r="A831" s="115"/>
      <c r="B831" s="112">
        <v>43266</v>
      </c>
      <c r="C831" s="116" t="s">
        <v>505</v>
      </c>
      <c r="D831" s="117"/>
      <c r="E831" s="117">
        <v>6.85</v>
      </c>
      <c r="F831" s="161"/>
      <c r="H831" s="110"/>
    </row>
    <row r="832" spans="1:8" s="116" customFormat="1" ht="13.8" x14ac:dyDescent="0.3">
      <c r="A832" s="115"/>
      <c r="B832" s="112">
        <v>43266</v>
      </c>
      <c r="C832" s="116" t="s">
        <v>7</v>
      </c>
      <c r="D832" s="117"/>
      <c r="E832" s="117">
        <v>30.36</v>
      </c>
      <c r="F832" s="161"/>
      <c r="H832" s="110"/>
    </row>
    <row r="833" spans="1:8" s="116" customFormat="1" ht="13.8" x14ac:dyDescent="0.3">
      <c r="A833" s="115"/>
      <c r="B833" s="112">
        <v>43266</v>
      </c>
      <c r="C833" s="116" t="s">
        <v>8</v>
      </c>
      <c r="D833" s="117"/>
      <c r="E833" s="117">
        <v>16.940000000000001</v>
      </c>
      <c r="F833" s="161"/>
      <c r="H833" s="110"/>
    </row>
    <row r="834" spans="1:8" s="116" customFormat="1" ht="13.8" x14ac:dyDescent="0.3">
      <c r="A834" s="115"/>
      <c r="B834" s="112">
        <v>43266</v>
      </c>
      <c r="C834" s="116" t="s">
        <v>505</v>
      </c>
      <c r="D834" s="117"/>
      <c r="E834" s="117">
        <v>19.260000000000002</v>
      </c>
      <c r="F834" s="161"/>
      <c r="H834" s="110"/>
    </row>
    <row r="835" spans="1:8" s="116" customFormat="1" ht="13.8" x14ac:dyDescent="0.3">
      <c r="A835" s="115"/>
      <c r="B835" s="112">
        <v>43266</v>
      </c>
      <c r="C835" s="116" t="s">
        <v>21</v>
      </c>
      <c r="D835" s="117"/>
      <c r="E835" s="117">
        <v>9</v>
      </c>
      <c r="F835" s="161"/>
      <c r="H835" s="110"/>
    </row>
    <row r="836" spans="1:8" s="116" customFormat="1" ht="13.8" x14ac:dyDescent="0.3">
      <c r="A836" s="115"/>
      <c r="B836" s="112">
        <v>43266</v>
      </c>
      <c r="C836" s="116" t="s">
        <v>397</v>
      </c>
      <c r="D836" s="117"/>
      <c r="E836" s="117">
        <v>80</v>
      </c>
      <c r="F836" s="161"/>
      <c r="H836" s="110"/>
    </row>
    <row r="837" spans="1:8" s="116" customFormat="1" ht="13.8" x14ac:dyDescent="0.3">
      <c r="A837" s="115"/>
      <c r="B837" s="112">
        <v>43267</v>
      </c>
      <c r="C837" s="116" t="s">
        <v>505</v>
      </c>
      <c r="D837" s="117"/>
      <c r="E837" s="117">
        <v>9.69</v>
      </c>
      <c r="F837" s="161"/>
      <c r="H837" s="110"/>
    </row>
    <row r="838" spans="1:8" s="116" customFormat="1" ht="13.8" x14ac:dyDescent="0.3">
      <c r="A838" s="115"/>
      <c r="B838" s="112">
        <v>43267</v>
      </c>
      <c r="C838" s="116" t="s">
        <v>505</v>
      </c>
      <c r="D838" s="117"/>
      <c r="E838" s="117">
        <v>9.4600000000000009</v>
      </c>
      <c r="F838" s="161"/>
      <c r="H838" s="110"/>
    </row>
    <row r="839" spans="1:8" s="116" customFormat="1" ht="13.8" x14ac:dyDescent="0.3">
      <c r="A839" s="115"/>
      <c r="B839" s="112">
        <v>43267</v>
      </c>
      <c r="C839" s="116" t="s">
        <v>516</v>
      </c>
      <c r="D839" s="117"/>
      <c r="E839" s="117">
        <v>6.41</v>
      </c>
      <c r="F839" s="161"/>
      <c r="H839" s="110"/>
    </row>
    <row r="840" spans="1:8" s="116" customFormat="1" ht="13.8" x14ac:dyDescent="0.3">
      <c r="A840" s="115"/>
      <c r="B840" s="112">
        <v>43265</v>
      </c>
      <c r="C840" s="116" t="s">
        <v>52</v>
      </c>
      <c r="D840" s="117"/>
      <c r="E840" s="117">
        <v>39.58</v>
      </c>
      <c r="F840" s="161"/>
      <c r="H840" s="110"/>
    </row>
    <row r="841" spans="1:8" s="116" customFormat="1" ht="13.8" x14ac:dyDescent="0.3">
      <c r="A841" s="115"/>
      <c r="B841" s="112">
        <v>43265</v>
      </c>
      <c r="C841" s="116" t="s">
        <v>432</v>
      </c>
      <c r="D841" s="117"/>
      <c r="E841" s="117">
        <v>19.989999999999998</v>
      </c>
      <c r="F841" s="161"/>
      <c r="H841" s="110"/>
    </row>
    <row r="842" spans="1:8" s="116" customFormat="1" ht="13.8" x14ac:dyDescent="0.3">
      <c r="A842" s="115"/>
      <c r="B842" s="112">
        <v>43266</v>
      </c>
      <c r="C842" s="116" t="s">
        <v>56</v>
      </c>
      <c r="D842" s="117"/>
      <c r="E842" s="117">
        <v>5.99</v>
      </c>
      <c r="F842" s="161"/>
      <c r="H842" s="110"/>
    </row>
    <row r="843" spans="1:8" s="116" customFormat="1" ht="13.8" x14ac:dyDescent="0.3">
      <c r="A843" s="115">
        <v>1687</v>
      </c>
      <c r="B843" s="112">
        <v>43263</v>
      </c>
      <c r="C843" s="116" t="s">
        <v>380</v>
      </c>
      <c r="D843" s="117"/>
      <c r="E843" s="117">
        <v>8</v>
      </c>
      <c r="F843" s="161"/>
      <c r="H843" s="110"/>
    </row>
    <row r="844" spans="1:8" s="116" customFormat="1" ht="13.8" x14ac:dyDescent="0.3">
      <c r="A844" s="115"/>
      <c r="B844" s="112">
        <v>43270</v>
      </c>
      <c r="C844" s="116" t="s">
        <v>72</v>
      </c>
      <c r="D844" s="117"/>
      <c r="E844" s="117">
        <v>8.25</v>
      </c>
      <c r="F844" s="161"/>
      <c r="H844" s="110"/>
    </row>
    <row r="845" spans="1:8" s="116" customFormat="1" ht="13.8" x14ac:dyDescent="0.3">
      <c r="A845" s="115"/>
      <c r="B845" s="112">
        <v>43269</v>
      </c>
      <c r="C845" s="116" t="s">
        <v>40</v>
      </c>
      <c r="D845" s="117"/>
      <c r="E845" s="117">
        <v>95.49</v>
      </c>
      <c r="F845" s="161"/>
      <c r="H845" s="110"/>
    </row>
    <row r="846" spans="1:8" s="116" customFormat="1" ht="13.8" x14ac:dyDescent="0.3">
      <c r="A846" s="115"/>
      <c r="B846" s="112">
        <v>43269</v>
      </c>
      <c r="C846" s="116" t="s">
        <v>72</v>
      </c>
      <c r="D846" s="117"/>
      <c r="E846" s="117">
        <v>7.2</v>
      </c>
      <c r="F846" s="161"/>
      <c r="H846" s="110"/>
    </row>
    <row r="847" spans="1:8" s="116" customFormat="1" ht="13.8" x14ac:dyDescent="0.3">
      <c r="A847" s="115"/>
      <c r="B847" s="112">
        <v>43269</v>
      </c>
      <c r="C847" s="116" t="s">
        <v>763</v>
      </c>
      <c r="D847" s="117"/>
      <c r="E847" s="117">
        <v>5</v>
      </c>
      <c r="F847" s="161"/>
      <c r="H847" s="110"/>
    </row>
    <row r="848" spans="1:8" s="116" customFormat="1" ht="13.8" x14ac:dyDescent="0.3">
      <c r="A848" s="115"/>
      <c r="B848" s="112">
        <v>43269</v>
      </c>
      <c r="C848" s="116" t="s">
        <v>776</v>
      </c>
      <c r="D848" s="117"/>
      <c r="E848" s="117">
        <v>10.95</v>
      </c>
      <c r="F848" s="161"/>
      <c r="H848" s="110"/>
    </row>
    <row r="849" spans="1:8" s="116" customFormat="1" ht="13.8" x14ac:dyDescent="0.3">
      <c r="A849" s="115"/>
      <c r="B849" s="112">
        <v>43269</v>
      </c>
      <c r="C849" s="116" t="s">
        <v>516</v>
      </c>
      <c r="D849" s="117"/>
      <c r="E849" s="117">
        <v>5.99</v>
      </c>
      <c r="F849" s="161"/>
      <c r="H849" s="110"/>
    </row>
    <row r="850" spans="1:8" s="116" customFormat="1" ht="13.8" x14ac:dyDescent="0.3">
      <c r="A850" s="115"/>
      <c r="B850" s="112">
        <v>43271</v>
      </c>
      <c r="C850" s="116" t="s">
        <v>146</v>
      </c>
      <c r="D850" s="117">
        <v>808.3</v>
      </c>
      <c r="E850" s="117"/>
      <c r="F850" s="161"/>
      <c r="H850" s="110"/>
    </row>
    <row r="851" spans="1:8" s="116" customFormat="1" ht="13.8" x14ac:dyDescent="0.3">
      <c r="A851" s="115"/>
      <c r="B851" s="112">
        <v>43271</v>
      </c>
      <c r="C851" s="116" t="s">
        <v>52</v>
      </c>
      <c r="D851" s="117"/>
      <c r="E851" s="117">
        <v>25.38</v>
      </c>
      <c r="F851" s="161"/>
      <c r="H851" s="110"/>
    </row>
    <row r="852" spans="1:8" s="116" customFormat="1" ht="13.8" x14ac:dyDescent="0.3">
      <c r="A852" s="115"/>
      <c r="B852" s="112">
        <v>43271</v>
      </c>
      <c r="C852" s="116" t="s">
        <v>83</v>
      </c>
      <c r="D852" s="117"/>
      <c r="E852" s="117">
        <v>23</v>
      </c>
      <c r="F852" s="161"/>
      <c r="H852" s="110"/>
    </row>
    <row r="853" spans="1:8" s="116" customFormat="1" ht="13.8" x14ac:dyDescent="0.3">
      <c r="A853" s="115"/>
      <c r="B853" s="112">
        <v>43270</v>
      </c>
      <c r="C853" s="116" t="s">
        <v>516</v>
      </c>
      <c r="D853" s="117"/>
      <c r="E853" s="117">
        <v>16.21</v>
      </c>
      <c r="F853" s="161"/>
      <c r="H853" s="110"/>
    </row>
    <row r="854" spans="1:8" s="116" customFormat="1" ht="13.8" x14ac:dyDescent="0.3">
      <c r="A854" s="115"/>
      <c r="B854" s="112">
        <v>43270</v>
      </c>
      <c r="C854" s="116" t="s">
        <v>83</v>
      </c>
      <c r="D854" s="117"/>
      <c r="E854" s="117">
        <v>40</v>
      </c>
      <c r="F854" s="161"/>
      <c r="H854" s="110"/>
    </row>
    <row r="855" spans="1:8" s="116" customFormat="1" ht="13.8" x14ac:dyDescent="0.3">
      <c r="A855" s="115"/>
      <c r="B855" s="112">
        <v>43270</v>
      </c>
      <c r="C855" s="116" t="s">
        <v>40</v>
      </c>
      <c r="D855" s="117"/>
      <c r="E855" s="117">
        <v>145.97999999999999</v>
      </c>
      <c r="F855" s="161"/>
      <c r="H855" s="110"/>
    </row>
    <row r="856" spans="1:8" s="116" customFormat="1" ht="13.8" x14ac:dyDescent="0.3">
      <c r="A856" s="115"/>
      <c r="B856" s="112">
        <v>43272</v>
      </c>
      <c r="C856" s="116" t="s">
        <v>53</v>
      </c>
      <c r="D856" s="117"/>
      <c r="E856" s="117">
        <v>53.55</v>
      </c>
      <c r="F856" s="161"/>
      <c r="H856" s="110"/>
    </row>
    <row r="857" spans="1:8" s="116" customFormat="1" ht="13.8" x14ac:dyDescent="0.3">
      <c r="A857" s="115"/>
      <c r="B857" s="112">
        <v>43272</v>
      </c>
      <c r="C857" s="116" t="s">
        <v>53</v>
      </c>
      <c r="D857" s="117"/>
      <c r="E857" s="117">
        <v>3.15</v>
      </c>
      <c r="F857" s="161"/>
      <c r="H857" s="110"/>
    </row>
    <row r="858" spans="1:8" s="116" customFormat="1" ht="13.8" x14ac:dyDescent="0.3">
      <c r="A858" s="115"/>
      <c r="B858" s="112">
        <v>43270</v>
      </c>
      <c r="C858" s="116" t="s">
        <v>516</v>
      </c>
      <c r="D858" s="117"/>
      <c r="E858" s="117">
        <v>16.850000000000001</v>
      </c>
      <c r="F858" s="161"/>
      <c r="H858" s="110"/>
    </row>
    <row r="859" spans="1:8" s="116" customFormat="1" ht="13.8" x14ac:dyDescent="0.3">
      <c r="A859" s="115"/>
      <c r="B859" s="112">
        <v>43273</v>
      </c>
      <c r="C859" s="116" t="s">
        <v>516</v>
      </c>
      <c r="D859" s="117"/>
      <c r="E859" s="117">
        <v>8.27</v>
      </c>
      <c r="F859" s="161"/>
      <c r="H859" s="110"/>
    </row>
    <row r="860" spans="1:8" s="116" customFormat="1" ht="13.8" x14ac:dyDescent="0.3">
      <c r="A860" s="115"/>
      <c r="B860" s="112">
        <v>43273</v>
      </c>
      <c r="C860" s="116" t="s">
        <v>150</v>
      </c>
      <c r="D860" s="117"/>
      <c r="E860" s="117">
        <v>8.99</v>
      </c>
      <c r="F860" s="161"/>
      <c r="H860" s="110"/>
    </row>
    <row r="861" spans="1:8" s="116" customFormat="1" ht="13.8" x14ac:dyDescent="0.3">
      <c r="A861" s="115"/>
      <c r="B861" s="112">
        <v>43270</v>
      </c>
      <c r="C861" s="116" t="s">
        <v>21</v>
      </c>
      <c r="D861" s="117"/>
      <c r="E861" s="117">
        <v>17</v>
      </c>
      <c r="F861" s="161"/>
      <c r="H861" s="110"/>
    </row>
    <row r="862" spans="1:8" s="116" customFormat="1" ht="13.8" x14ac:dyDescent="0.3">
      <c r="A862" s="115"/>
      <c r="B862" s="112">
        <v>43272</v>
      </c>
      <c r="C862" s="116" t="s">
        <v>8</v>
      </c>
      <c r="D862" s="117"/>
      <c r="E862" s="117">
        <v>4.12</v>
      </c>
      <c r="F862" s="161"/>
      <c r="H862" s="110"/>
    </row>
    <row r="863" spans="1:8" s="116" customFormat="1" ht="13.8" x14ac:dyDescent="0.3">
      <c r="A863" s="115"/>
      <c r="B863" s="112">
        <v>43270</v>
      </c>
      <c r="C863" s="116" t="s">
        <v>8</v>
      </c>
      <c r="D863" s="117"/>
      <c r="E863" s="117">
        <v>10</v>
      </c>
      <c r="F863" s="161"/>
      <c r="H863" s="110"/>
    </row>
    <row r="864" spans="1:8" s="116" customFormat="1" ht="13.8" x14ac:dyDescent="0.3">
      <c r="A864" s="115"/>
      <c r="B864" s="112">
        <v>43272</v>
      </c>
      <c r="C864" s="116" t="s">
        <v>505</v>
      </c>
      <c r="D864" s="117"/>
      <c r="E864" s="117">
        <v>6.09</v>
      </c>
      <c r="F864" s="161"/>
      <c r="H864" s="110"/>
    </row>
    <row r="865" spans="1:8" s="116" customFormat="1" ht="13.8" x14ac:dyDescent="0.3">
      <c r="A865" s="115"/>
      <c r="B865" s="112">
        <v>43272</v>
      </c>
      <c r="C865" s="116" t="s">
        <v>21</v>
      </c>
      <c r="D865" s="117"/>
      <c r="E865" s="117">
        <v>17.5</v>
      </c>
      <c r="F865" s="161"/>
      <c r="H865" s="110"/>
    </row>
    <row r="866" spans="1:8" s="116" customFormat="1" ht="13.8" x14ac:dyDescent="0.3">
      <c r="A866" s="115" t="s">
        <v>427</v>
      </c>
      <c r="B866" s="112">
        <v>43271</v>
      </c>
      <c r="C866" s="116" t="s">
        <v>144</v>
      </c>
      <c r="D866" s="117"/>
      <c r="E866" s="117">
        <v>3</v>
      </c>
      <c r="F866" s="161"/>
      <c r="H866" s="110"/>
    </row>
    <row r="867" spans="1:8" s="116" customFormat="1" ht="13.8" x14ac:dyDescent="0.3">
      <c r="A867" s="115"/>
      <c r="B867" s="112">
        <v>43270</v>
      </c>
      <c r="C867" s="116" t="s">
        <v>505</v>
      </c>
      <c r="D867" s="117"/>
      <c r="E867" s="117">
        <v>16.21</v>
      </c>
      <c r="F867" s="161"/>
      <c r="H867" s="110"/>
    </row>
    <row r="868" spans="1:8" s="116" customFormat="1" ht="13.8" x14ac:dyDescent="0.3">
      <c r="A868" s="115"/>
      <c r="B868" s="112">
        <v>43273</v>
      </c>
      <c r="C868" s="116" t="s">
        <v>505</v>
      </c>
      <c r="D868" s="117"/>
      <c r="E868" s="117">
        <v>16.55</v>
      </c>
      <c r="F868" s="161"/>
      <c r="H868" s="110"/>
    </row>
    <row r="869" spans="1:8" s="116" customFormat="1" ht="13.8" x14ac:dyDescent="0.3">
      <c r="A869" s="115"/>
      <c r="B869" s="112">
        <v>43275</v>
      </c>
      <c r="C869" s="116" t="s">
        <v>400</v>
      </c>
      <c r="D869" s="117"/>
      <c r="E869" s="117">
        <v>9.9</v>
      </c>
      <c r="F869" s="161"/>
      <c r="H869" s="110"/>
    </row>
    <row r="870" spans="1:8" s="116" customFormat="1" ht="13.8" x14ac:dyDescent="0.3">
      <c r="A870" s="115"/>
      <c r="B870" s="112">
        <v>43274</v>
      </c>
      <c r="C870" s="116" t="s">
        <v>505</v>
      </c>
      <c r="D870" s="117"/>
      <c r="E870" s="117">
        <v>6.95</v>
      </c>
      <c r="F870" s="161"/>
      <c r="H870" s="110"/>
    </row>
    <row r="871" spans="1:8" s="116" customFormat="1" ht="13.8" x14ac:dyDescent="0.3">
      <c r="A871" s="115"/>
      <c r="B871" s="112">
        <v>43274</v>
      </c>
      <c r="C871" s="116" t="s">
        <v>538</v>
      </c>
      <c r="D871" s="117"/>
      <c r="E871" s="117">
        <v>56.97</v>
      </c>
      <c r="F871" s="161"/>
      <c r="H871" s="110"/>
    </row>
    <row r="872" spans="1:8" s="116" customFormat="1" ht="13.8" x14ac:dyDescent="0.3">
      <c r="A872" s="115"/>
      <c r="B872" s="112">
        <v>43274</v>
      </c>
      <c r="C872" s="116" t="s">
        <v>93</v>
      </c>
      <c r="D872" s="117"/>
      <c r="E872" s="117">
        <v>14.52</v>
      </c>
      <c r="F872" s="161"/>
      <c r="H872" s="110"/>
    </row>
    <row r="873" spans="1:8" s="116" customFormat="1" ht="13.8" x14ac:dyDescent="0.3">
      <c r="A873" s="115"/>
      <c r="B873" s="112">
        <v>43274</v>
      </c>
      <c r="C873" s="116" t="s">
        <v>114</v>
      </c>
      <c r="D873" s="117"/>
      <c r="E873" s="117">
        <v>18.149999999999999</v>
      </c>
      <c r="F873" s="161"/>
      <c r="H873" s="110"/>
    </row>
    <row r="874" spans="1:8" s="116" customFormat="1" ht="13.8" x14ac:dyDescent="0.3">
      <c r="A874" s="115"/>
      <c r="B874" s="112">
        <v>43274</v>
      </c>
      <c r="C874" s="116" t="s">
        <v>505</v>
      </c>
      <c r="D874" s="117"/>
      <c r="E874" s="117">
        <v>3.16</v>
      </c>
      <c r="F874" s="161"/>
      <c r="H874" s="110"/>
    </row>
    <row r="875" spans="1:8" s="116" customFormat="1" ht="13.8" x14ac:dyDescent="0.3">
      <c r="A875" s="115"/>
      <c r="B875" s="112">
        <v>43275</v>
      </c>
      <c r="C875" s="116" t="s">
        <v>93</v>
      </c>
      <c r="D875" s="117"/>
      <c r="E875" s="117">
        <v>11.06</v>
      </c>
      <c r="F875" s="161"/>
      <c r="H875" s="110"/>
    </row>
    <row r="876" spans="1:8" s="116" customFormat="1" ht="13.8" x14ac:dyDescent="0.3">
      <c r="A876" s="115"/>
      <c r="B876" s="112">
        <v>43275</v>
      </c>
      <c r="C876" s="116" t="s">
        <v>114</v>
      </c>
      <c r="D876" s="117"/>
      <c r="E876" s="117">
        <v>8.7100000000000009</v>
      </c>
      <c r="F876" s="161"/>
      <c r="H876" s="110"/>
    </row>
    <row r="877" spans="1:8" s="116" customFormat="1" ht="13.8" x14ac:dyDescent="0.3">
      <c r="A877" s="115"/>
      <c r="B877" s="112">
        <v>43274</v>
      </c>
      <c r="C877" s="116" t="s">
        <v>505</v>
      </c>
      <c r="D877" s="117"/>
      <c r="E877" s="117">
        <v>6.41</v>
      </c>
      <c r="F877" s="161"/>
      <c r="H877" s="110"/>
    </row>
    <row r="878" spans="1:8" s="116" customFormat="1" ht="13.8" x14ac:dyDescent="0.3">
      <c r="A878" s="115"/>
      <c r="B878" s="112">
        <v>43275</v>
      </c>
      <c r="C878" s="116" t="s">
        <v>59</v>
      </c>
      <c r="D878" s="117"/>
      <c r="E878" s="117">
        <v>20</v>
      </c>
      <c r="F878" s="161"/>
      <c r="H878" s="110"/>
    </row>
    <row r="879" spans="1:8" s="116" customFormat="1" ht="13.8" x14ac:dyDescent="0.3">
      <c r="A879" s="115"/>
      <c r="B879" s="112">
        <v>43275</v>
      </c>
      <c r="C879" s="116" t="s">
        <v>59</v>
      </c>
      <c r="D879" s="117"/>
      <c r="E879" s="117">
        <v>4.5</v>
      </c>
      <c r="F879" s="161"/>
      <c r="H879" s="110"/>
    </row>
    <row r="880" spans="1:8" s="116" customFormat="1" ht="13.8" x14ac:dyDescent="0.3">
      <c r="A880" s="115"/>
      <c r="B880" s="112">
        <v>43275</v>
      </c>
      <c r="C880" s="116" t="s">
        <v>505</v>
      </c>
      <c r="D880" s="117"/>
      <c r="E880" s="117">
        <v>16.55</v>
      </c>
      <c r="F880" s="161"/>
      <c r="H880" s="110"/>
    </row>
    <row r="881" spans="1:8" s="116" customFormat="1" ht="13.8" x14ac:dyDescent="0.3">
      <c r="A881" s="115"/>
      <c r="B881" s="112">
        <v>43276</v>
      </c>
      <c r="C881" s="116" t="s">
        <v>52</v>
      </c>
      <c r="D881" s="117"/>
      <c r="E881" s="117">
        <v>25.33</v>
      </c>
      <c r="F881" s="161"/>
      <c r="H881" s="110"/>
    </row>
    <row r="882" spans="1:8" s="116" customFormat="1" ht="13.8" x14ac:dyDescent="0.3">
      <c r="A882" s="115"/>
      <c r="B882" s="112">
        <v>43276</v>
      </c>
      <c r="C882" s="116" t="s">
        <v>505</v>
      </c>
      <c r="D882" s="117"/>
      <c r="E882" s="117">
        <v>24.06</v>
      </c>
      <c r="F882" s="161"/>
      <c r="H882" s="110"/>
    </row>
    <row r="883" spans="1:8" s="116" customFormat="1" ht="13.8" x14ac:dyDescent="0.3">
      <c r="A883" s="115"/>
      <c r="B883" s="112">
        <v>43276</v>
      </c>
      <c r="C883" s="116" t="s">
        <v>52</v>
      </c>
      <c r="D883" s="117"/>
      <c r="E883" s="117">
        <v>40.82</v>
      </c>
      <c r="F883" s="161"/>
      <c r="H883" s="110"/>
    </row>
    <row r="884" spans="1:8" s="116" customFormat="1" ht="13.8" x14ac:dyDescent="0.3">
      <c r="A884" s="115"/>
      <c r="B884" s="112">
        <v>43276</v>
      </c>
      <c r="C884" s="116" t="s">
        <v>8</v>
      </c>
      <c r="D884" s="117"/>
      <c r="E884" s="117">
        <v>0.98</v>
      </c>
      <c r="F884" s="161"/>
      <c r="H884" s="110"/>
    </row>
    <row r="885" spans="1:8" s="116" customFormat="1" ht="13.8" x14ac:dyDescent="0.3">
      <c r="A885" s="115"/>
      <c r="B885" s="112">
        <v>43278</v>
      </c>
      <c r="C885" s="116" t="s">
        <v>778</v>
      </c>
      <c r="D885" s="117">
        <v>2171.87</v>
      </c>
      <c r="E885" s="117"/>
      <c r="F885" s="161"/>
      <c r="H885" s="110"/>
    </row>
    <row r="886" spans="1:8" s="116" customFormat="1" ht="13.8" x14ac:dyDescent="0.3">
      <c r="A886" s="115"/>
      <c r="B886" s="112">
        <v>43277</v>
      </c>
      <c r="C886" s="116" t="s">
        <v>8</v>
      </c>
      <c r="D886" s="117"/>
      <c r="E886" s="117">
        <v>4.87</v>
      </c>
      <c r="F886" s="161"/>
      <c r="H886" s="110"/>
    </row>
    <row r="887" spans="1:8" s="116" customFormat="1" ht="13.8" x14ac:dyDescent="0.3">
      <c r="A887" s="115"/>
      <c r="B887" s="112">
        <v>43277</v>
      </c>
      <c r="C887" s="116" t="s">
        <v>777</v>
      </c>
      <c r="D887" s="117"/>
      <c r="E887" s="117">
        <v>12.9</v>
      </c>
      <c r="F887" s="161"/>
      <c r="H887" s="110"/>
    </row>
    <row r="888" spans="1:8" s="116" customFormat="1" ht="13.8" x14ac:dyDescent="0.3">
      <c r="A888" s="115"/>
      <c r="B888" s="112">
        <v>43277</v>
      </c>
      <c r="C888" s="116" t="s">
        <v>566</v>
      </c>
      <c r="D888" s="117"/>
      <c r="E888" s="117">
        <v>14.98</v>
      </c>
      <c r="F888" s="161"/>
      <c r="H888" s="110"/>
    </row>
    <row r="889" spans="1:8" s="116" customFormat="1" ht="13.8" x14ac:dyDescent="0.3">
      <c r="A889" s="115"/>
      <c r="B889" s="112">
        <v>43277</v>
      </c>
      <c r="C889" s="116" t="s">
        <v>505</v>
      </c>
      <c r="D889" s="117"/>
      <c r="E889" s="117">
        <v>10.55</v>
      </c>
      <c r="F889" s="161"/>
      <c r="H889" s="110"/>
    </row>
    <row r="890" spans="1:8" s="116" customFormat="1" ht="13.8" x14ac:dyDescent="0.3">
      <c r="A890" s="115"/>
      <c r="B890" s="112">
        <v>43277</v>
      </c>
      <c r="C890" s="116" t="s">
        <v>93</v>
      </c>
      <c r="D890" s="117"/>
      <c r="E890" s="117">
        <v>38.92</v>
      </c>
      <c r="F890" s="161"/>
      <c r="H890" s="110"/>
    </row>
    <row r="891" spans="1:8" s="116" customFormat="1" ht="13.8" x14ac:dyDescent="0.3">
      <c r="A891" s="115"/>
      <c r="B891" s="112">
        <v>43278</v>
      </c>
      <c r="C891" s="116" t="s">
        <v>122</v>
      </c>
      <c r="D891" s="117"/>
      <c r="E891" s="117">
        <v>11.98</v>
      </c>
      <c r="F891" s="161"/>
      <c r="H891" s="110"/>
    </row>
    <row r="892" spans="1:8" s="116" customFormat="1" ht="13.8" x14ac:dyDescent="0.3">
      <c r="A892" s="115"/>
      <c r="B892" s="112">
        <v>43277</v>
      </c>
      <c r="C892" s="116" t="s">
        <v>516</v>
      </c>
      <c r="D892" s="117"/>
      <c r="E892" s="117">
        <v>6.41</v>
      </c>
      <c r="F892" s="161"/>
      <c r="H892" s="110"/>
    </row>
    <row r="893" spans="1:8" s="116" customFormat="1" ht="13.8" x14ac:dyDescent="0.3">
      <c r="A893" s="115"/>
      <c r="B893" s="112">
        <v>43276</v>
      </c>
      <c r="C893" s="116" t="s">
        <v>516</v>
      </c>
      <c r="D893" s="117"/>
      <c r="E893" s="117">
        <v>17.93</v>
      </c>
      <c r="F893" s="161"/>
      <c r="H893" s="110"/>
    </row>
    <row r="894" spans="1:8" s="116" customFormat="1" ht="13.8" x14ac:dyDescent="0.3">
      <c r="A894" s="115"/>
      <c r="B894" s="112">
        <v>43275</v>
      </c>
      <c r="C894" s="116" t="s">
        <v>7</v>
      </c>
      <c r="D894" s="117"/>
      <c r="E894" s="117">
        <v>15.21</v>
      </c>
      <c r="F894" s="161"/>
      <c r="H894" s="110"/>
    </row>
    <row r="895" spans="1:8" s="116" customFormat="1" ht="13.8" x14ac:dyDescent="0.3">
      <c r="A895" s="115"/>
      <c r="B895" s="112">
        <v>43280</v>
      </c>
      <c r="C895" s="116" t="s">
        <v>409</v>
      </c>
      <c r="D895" s="117"/>
      <c r="E895" s="117">
        <v>4.97</v>
      </c>
      <c r="F895" s="161"/>
      <c r="H895" s="110"/>
    </row>
    <row r="896" spans="1:8" s="116" customFormat="1" ht="13.8" x14ac:dyDescent="0.3">
      <c r="A896" s="115"/>
      <c r="B896" s="112">
        <v>43281</v>
      </c>
      <c r="C896" s="116" t="s">
        <v>516</v>
      </c>
      <c r="D896" s="117"/>
      <c r="E896" s="117">
        <v>7.94</v>
      </c>
      <c r="F896" s="161"/>
      <c r="H896" s="110"/>
    </row>
    <row r="897" spans="1:8" s="116" customFormat="1" ht="13.8" x14ac:dyDescent="0.3">
      <c r="A897" s="115"/>
      <c r="B897" s="112">
        <v>43281</v>
      </c>
      <c r="C897" s="116" t="s">
        <v>52</v>
      </c>
      <c r="D897" s="117"/>
      <c r="E897" s="117">
        <v>25.99</v>
      </c>
      <c r="F897" s="161"/>
      <c r="H897" s="110"/>
    </row>
    <row r="898" spans="1:8" s="116" customFormat="1" ht="13.8" x14ac:dyDescent="0.3">
      <c r="A898" s="115"/>
      <c r="B898" s="112">
        <v>43282</v>
      </c>
      <c r="C898" s="116" t="s">
        <v>433</v>
      </c>
      <c r="D898" s="117"/>
      <c r="E898" s="117">
        <v>995.31</v>
      </c>
      <c r="F898" s="161"/>
      <c r="H898" s="110"/>
    </row>
    <row r="899" spans="1:8" s="116" customFormat="1" ht="13.8" x14ac:dyDescent="0.3">
      <c r="A899" s="115"/>
      <c r="B899" s="112">
        <v>43284</v>
      </c>
      <c r="C899" s="116" t="s">
        <v>89</v>
      </c>
      <c r="D899" s="117"/>
      <c r="E899" s="117">
        <v>554.1</v>
      </c>
      <c r="F899" s="161">
        <v>18423674135</v>
      </c>
      <c r="H899" s="110"/>
    </row>
    <row r="900" spans="1:8" s="116" customFormat="1" ht="13.8" x14ac:dyDescent="0.3">
      <c r="A900" s="115"/>
      <c r="B900" s="112">
        <v>43282</v>
      </c>
      <c r="C900" s="116" t="s">
        <v>7</v>
      </c>
      <c r="D900" s="117"/>
      <c r="E900" s="117">
        <v>16.79</v>
      </c>
      <c r="F900" s="161"/>
      <c r="H900" s="110"/>
    </row>
    <row r="901" spans="1:8" s="116" customFormat="1" ht="13.8" x14ac:dyDescent="0.3">
      <c r="A901" s="115"/>
      <c r="B901" s="112">
        <v>43282</v>
      </c>
      <c r="C901" s="116" t="s">
        <v>21</v>
      </c>
      <c r="D901" s="117"/>
      <c r="E901" s="117">
        <v>17</v>
      </c>
      <c r="F901" s="161"/>
      <c r="H901" s="110"/>
    </row>
    <row r="902" spans="1:8" s="116" customFormat="1" ht="13.8" x14ac:dyDescent="0.3">
      <c r="A902" s="115"/>
      <c r="B902" s="112">
        <v>43282</v>
      </c>
      <c r="C902" s="116" t="s">
        <v>8</v>
      </c>
      <c r="D902" s="117"/>
      <c r="E902" s="117">
        <v>6.92</v>
      </c>
      <c r="F902" s="161"/>
      <c r="H902" s="110"/>
    </row>
    <row r="903" spans="1:8" s="116" customFormat="1" ht="13.8" x14ac:dyDescent="0.3">
      <c r="A903" s="115"/>
      <c r="B903" s="112">
        <v>43282</v>
      </c>
      <c r="C903" s="116" t="s">
        <v>516</v>
      </c>
      <c r="D903" s="117"/>
      <c r="E903" s="117">
        <v>7.07</v>
      </c>
      <c r="F903" s="161"/>
      <c r="H903" s="110"/>
    </row>
    <row r="904" spans="1:8" s="116" customFormat="1" ht="13.8" x14ac:dyDescent="0.3">
      <c r="A904" s="115"/>
      <c r="B904" s="112">
        <v>43282</v>
      </c>
      <c r="C904" s="116" t="s">
        <v>516</v>
      </c>
      <c r="D904" s="117"/>
      <c r="E904" s="117">
        <v>6.41</v>
      </c>
      <c r="F904" s="161"/>
      <c r="H904" s="110"/>
    </row>
    <row r="905" spans="1:8" s="116" customFormat="1" ht="13.8" x14ac:dyDescent="0.3">
      <c r="A905" s="115"/>
      <c r="B905" s="112">
        <v>43283</v>
      </c>
      <c r="C905" s="116" t="s">
        <v>21</v>
      </c>
      <c r="D905" s="117"/>
      <c r="E905" s="117">
        <v>37</v>
      </c>
      <c r="F905" s="161"/>
      <c r="H905" s="110"/>
    </row>
    <row r="906" spans="1:8" s="116" customFormat="1" ht="13.8" x14ac:dyDescent="0.3">
      <c r="A906" s="115"/>
      <c r="B906" s="112">
        <v>43283</v>
      </c>
      <c r="C906" s="116" t="s">
        <v>97</v>
      </c>
      <c r="D906" s="117"/>
      <c r="E906" s="117">
        <v>44.81</v>
      </c>
      <c r="F906" s="161"/>
      <c r="H906" s="110"/>
    </row>
    <row r="907" spans="1:8" s="116" customFormat="1" ht="13.8" x14ac:dyDescent="0.3">
      <c r="A907" s="115"/>
      <c r="B907" s="112">
        <v>43283</v>
      </c>
      <c r="C907" s="116" t="s">
        <v>21</v>
      </c>
      <c r="D907" s="117"/>
      <c r="E907" s="117">
        <v>35.25</v>
      </c>
      <c r="F907" s="161"/>
      <c r="H907" s="110"/>
    </row>
    <row r="908" spans="1:8" s="116" customFormat="1" ht="13.8" x14ac:dyDescent="0.3">
      <c r="A908" s="115"/>
      <c r="B908" s="112">
        <v>43283</v>
      </c>
      <c r="C908" s="116" t="s">
        <v>148</v>
      </c>
      <c r="D908" s="117"/>
      <c r="E908" s="117">
        <v>118.92</v>
      </c>
      <c r="F908" s="161"/>
      <c r="H908" s="110"/>
    </row>
    <row r="909" spans="1:8" s="116" customFormat="1" ht="13.8" x14ac:dyDescent="0.3">
      <c r="A909" s="115"/>
      <c r="B909" s="112">
        <v>43279</v>
      </c>
      <c r="C909" s="116" t="s">
        <v>40</v>
      </c>
      <c r="D909" s="117"/>
      <c r="E909" s="117">
        <v>434.66</v>
      </c>
      <c r="F909" s="161"/>
      <c r="H909" s="110"/>
    </row>
    <row r="910" spans="1:8" s="116" customFormat="1" ht="13.8" x14ac:dyDescent="0.3">
      <c r="A910" s="115"/>
      <c r="B910" s="112">
        <v>43279</v>
      </c>
      <c r="C910" s="116" t="s">
        <v>505</v>
      </c>
      <c r="D910" s="117"/>
      <c r="E910" s="117">
        <v>6.19</v>
      </c>
      <c r="F910" s="161"/>
      <c r="H910" s="110"/>
    </row>
    <row r="911" spans="1:8" s="116" customFormat="1" ht="13.8" x14ac:dyDescent="0.3">
      <c r="A911" s="115"/>
      <c r="B911" s="112">
        <v>43279</v>
      </c>
      <c r="C911" s="116" t="s">
        <v>505</v>
      </c>
      <c r="D911" s="117"/>
      <c r="E911" s="117">
        <v>5.33</v>
      </c>
      <c r="F911" s="161"/>
      <c r="H911" s="110"/>
    </row>
    <row r="912" spans="1:8" s="116" customFormat="1" ht="13.8" x14ac:dyDescent="0.3">
      <c r="A912" s="115"/>
      <c r="B912" s="112">
        <v>43279</v>
      </c>
      <c r="C912" s="116" t="s">
        <v>505</v>
      </c>
      <c r="D912" s="117"/>
      <c r="E912" s="117">
        <v>26.87</v>
      </c>
      <c r="F912" s="161"/>
      <c r="H912" s="110"/>
    </row>
    <row r="913" spans="1:8" s="116" customFormat="1" ht="13.8" x14ac:dyDescent="0.3">
      <c r="A913" s="115"/>
      <c r="B913" s="112">
        <v>43279</v>
      </c>
      <c r="C913" s="116" t="s">
        <v>505</v>
      </c>
      <c r="D913" s="117"/>
      <c r="E913" s="117">
        <v>14.37</v>
      </c>
      <c r="F913" s="161"/>
      <c r="H913" s="110"/>
    </row>
    <row r="914" spans="1:8" s="116" customFormat="1" ht="13.8" x14ac:dyDescent="0.3">
      <c r="A914" s="115"/>
      <c r="B914" s="112">
        <v>43279</v>
      </c>
      <c r="C914" s="116" t="s">
        <v>21</v>
      </c>
      <c r="D914" s="117"/>
      <c r="E914" s="117">
        <v>68.2</v>
      </c>
      <c r="F914" s="161"/>
      <c r="H914" s="110"/>
    </row>
    <row r="915" spans="1:8" s="116" customFormat="1" ht="13.8" x14ac:dyDescent="0.3">
      <c r="A915" s="115"/>
      <c r="B915" s="112">
        <v>43279</v>
      </c>
      <c r="C915" s="116" t="s">
        <v>8</v>
      </c>
      <c r="D915" s="117"/>
      <c r="E915" s="117">
        <v>5.0999999999999996</v>
      </c>
      <c r="F915" s="161"/>
      <c r="H915" s="110"/>
    </row>
    <row r="916" spans="1:8" s="116" customFormat="1" ht="13.8" x14ac:dyDescent="0.3">
      <c r="A916" s="115"/>
      <c r="B916" s="112">
        <v>43284</v>
      </c>
      <c r="C916" s="116" t="s">
        <v>25</v>
      </c>
      <c r="D916" s="117"/>
      <c r="E916" s="117">
        <v>41.68</v>
      </c>
      <c r="F916" s="161"/>
      <c r="H916" s="110"/>
    </row>
    <row r="917" spans="1:8" s="116" customFormat="1" ht="13.8" x14ac:dyDescent="0.3">
      <c r="A917" s="115"/>
      <c r="B917" s="112">
        <v>43284</v>
      </c>
      <c r="C917" s="116" t="s">
        <v>93</v>
      </c>
      <c r="D917" s="117"/>
      <c r="E917" s="117">
        <v>16.41</v>
      </c>
      <c r="F917" s="161"/>
      <c r="H917" s="110"/>
    </row>
    <row r="918" spans="1:8" s="116" customFormat="1" ht="13.8" x14ac:dyDescent="0.3">
      <c r="A918" s="115"/>
      <c r="B918" s="112">
        <v>43284</v>
      </c>
      <c r="C918" s="116" t="s">
        <v>505</v>
      </c>
      <c r="D918" s="117"/>
      <c r="E918" s="117">
        <v>9.15</v>
      </c>
      <c r="F918" s="161"/>
      <c r="H918" s="110"/>
    </row>
    <row r="919" spans="1:8" s="116" customFormat="1" ht="13.8" x14ac:dyDescent="0.3">
      <c r="A919" s="115"/>
      <c r="B919" s="112">
        <v>43284</v>
      </c>
      <c r="C919" s="116" t="s">
        <v>505</v>
      </c>
      <c r="D919" s="117"/>
      <c r="E919" s="117">
        <v>3.15</v>
      </c>
      <c r="F919" s="161"/>
      <c r="H919" s="110"/>
    </row>
    <row r="920" spans="1:8" s="116" customFormat="1" ht="13.8" x14ac:dyDescent="0.3">
      <c r="A920" s="115"/>
      <c r="B920" s="112">
        <v>43288</v>
      </c>
      <c r="C920" s="116" t="s">
        <v>505</v>
      </c>
      <c r="D920" s="117"/>
      <c r="E920" s="117">
        <v>7.94</v>
      </c>
      <c r="F920" s="161"/>
      <c r="H920" s="110"/>
    </row>
    <row r="921" spans="1:8" s="116" customFormat="1" ht="13.8" x14ac:dyDescent="0.3">
      <c r="A921" s="115"/>
      <c r="B921" s="112">
        <v>43289</v>
      </c>
      <c r="C921" s="116" t="s">
        <v>52</v>
      </c>
      <c r="D921" s="117"/>
      <c r="E921" s="117">
        <v>26.87</v>
      </c>
      <c r="F921" s="161"/>
      <c r="H921" s="110"/>
    </row>
    <row r="922" spans="1:8" s="116" customFormat="1" ht="13.8" x14ac:dyDescent="0.3">
      <c r="A922" s="115"/>
      <c r="B922" s="112">
        <v>43289</v>
      </c>
      <c r="C922" s="116" t="s">
        <v>505</v>
      </c>
      <c r="D922" s="117"/>
      <c r="E922" s="117">
        <v>4.67</v>
      </c>
      <c r="F922" s="161"/>
      <c r="H922" s="110"/>
    </row>
    <row r="923" spans="1:8" s="116" customFormat="1" ht="13.8" x14ac:dyDescent="0.3">
      <c r="A923" s="115"/>
      <c r="B923" s="112">
        <v>43289</v>
      </c>
      <c r="C923" s="116" t="s">
        <v>93</v>
      </c>
      <c r="D923" s="117"/>
      <c r="E923" s="117">
        <v>3.06</v>
      </c>
      <c r="F923" s="161"/>
      <c r="H923" s="110"/>
    </row>
    <row r="924" spans="1:8" s="116" customFormat="1" ht="13.8" x14ac:dyDescent="0.3">
      <c r="A924" s="115"/>
      <c r="B924" s="112">
        <v>43290</v>
      </c>
      <c r="C924" s="116" t="s">
        <v>428</v>
      </c>
      <c r="D924" s="117"/>
      <c r="E924" s="117">
        <v>119</v>
      </c>
      <c r="F924" s="161"/>
      <c r="H924" s="110"/>
    </row>
    <row r="925" spans="1:8" s="116" customFormat="1" ht="13.8" x14ac:dyDescent="0.3">
      <c r="A925" s="115"/>
      <c r="B925" s="112">
        <v>43290</v>
      </c>
      <c r="C925" s="117" t="s">
        <v>679</v>
      </c>
      <c r="D925" s="117">
        <v>500</v>
      </c>
      <c r="E925" s="117"/>
      <c r="F925" s="161"/>
      <c r="H925" s="110"/>
    </row>
    <row r="926" spans="1:8" s="116" customFormat="1" ht="13.8" x14ac:dyDescent="0.3">
      <c r="A926" s="115"/>
      <c r="B926" s="112">
        <v>43290</v>
      </c>
      <c r="C926" s="116" t="s">
        <v>40</v>
      </c>
      <c r="D926" s="117"/>
      <c r="E926" s="117">
        <v>34.43</v>
      </c>
      <c r="F926" s="161"/>
      <c r="H926" s="110"/>
    </row>
    <row r="927" spans="1:8" s="116" customFormat="1" ht="13.8" x14ac:dyDescent="0.3">
      <c r="A927" s="115"/>
      <c r="B927" s="112">
        <v>43293</v>
      </c>
      <c r="C927" s="116" t="s">
        <v>505</v>
      </c>
      <c r="D927" s="117"/>
      <c r="E927" s="117">
        <v>3.15</v>
      </c>
      <c r="F927" s="161"/>
      <c r="H927" s="110"/>
    </row>
    <row r="928" spans="1:8" s="116" customFormat="1" ht="13.8" x14ac:dyDescent="0.3">
      <c r="A928" s="115"/>
      <c r="B928" s="112">
        <v>43293</v>
      </c>
      <c r="C928" s="116" t="s">
        <v>31</v>
      </c>
      <c r="D928" s="117">
        <v>2171.87</v>
      </c>
      <c r="E928" s="117"/>
      <c r="F928" s="161"/>
      <c r="H928" s="110"/>
    </row>
    <row r="929" spans="1:8" s="116" customFormat="1" ht="13.8" x14ac:dyDescent="0.3">
      <c r="A929" s="115"/>
      <c r="B929" s="112">
        <v>43296</v>
      </c>
      <c r="C929" s="116" t="s">
        <v>619</v>
      </c>
      <c r="D929" s="117"/>
      <c r="E929" s="117">
        <v>97.23</v>
      </c>
      <c r="F929" s="161"/>
      <c r="H929" s="110"/>
    </row>
    <row r="930" spans="1:8" s="116" customFormat="1" ht="13.8" x14ac:dyDescent="0.3">
      <c r="A930" s="115"/>
      <c r="B930" s="112">
        <v>43300</v>
      </c>
      <c r="C930" s="116" t="s">
        <v>704</v>
      </c>
      <c r="D930" s="117"/>
      <c r="E930" s="117">
        <v>200.69</v>
      </c>
      <c r="F930" s="161"/>
      <c r="H930" s="110"/>
    </row>
    <row r="931" spans="1:8" s="116" customFormat="1" ht="13.8" x14ac:dyDescent="0.3">
      <c r="A931" s="115"/>
      <c r="B931" s="112">
        <v>43293</v>
      </c>
      <c r="C931" s="116" t="s">
        <v>234</v>
      </c>
      <c r="D931" s="117"/>
      <c r="E931" s="117">
        <v>239.65</v>
      </c>
      <c r="F931" s="161">
        <v>16224088</v>
      </c>
      <c r="H931" s="110"/>
    </row>
    <row r="932" spans="1:8" s="116" customFormat="1" ht="13.8" x14ac:dyDescent="0.3">
      <c r="A932" s="115"/>
      <c r="B932" s="112">
        <v>43293</v>
      </c>
      <c r="C932" s="116" t="s">
        <v>649</v>
      </c>
      <c r="D932" s="117"/>
      <c r="E932" s="117">
        <v>35</v>
      </c>
      <c r="F932" s="161">
        <v>115171749</v>
      </c>
      <c r="H932" s="110"/>
    </row>
    <row r="933" spans="1:8" s="116" customFormat="1" ht="13.8" x14ac:dyDescent="0.3">
      <c r="A933" s="115"/>
      <c r="B933" s="112">
        <v>43293</v>
      </c>
      <c r="C933" s="116" t="s">
        <v>42</v>
      </c>
      <c r="D933" s="117"/>
      <c r="E933" s="117">
        <v>263.89</v>
      </c>
      <c r="F933" s="161" t="s">
        <v>779</v>
      </c>
      <c r="H933" s="110"/>
    </row>
    <row r="934" spans="1:8" s="116" customFormat="1" ht="13.8" x14ac:dyDescent="0.3">
      <c r="A934" s="115"/>
      <c r="B934" s="112">
        <v>43293</v>
      </c>
      <c r="C934" s="116" t="s">
        <v>46</v>
      </c>
      <c r="D934" s="117"/>
      <c r="E934" s="117">
        <v>20</v>
      </c>
      <c r="F934" s="161"/>
      <c r="H934" s="110"/>
    </row>
    <row r="935" spans="1:8" s="116" customFormat="1" ht="13.8" x14ac:dyDescent="0.3">
      <c r="A935" s="115"/>
      <c r="B935" s="112">
        <v>43293</v>
      </c>
      <c r="C935" s="116" t="s">
        <v>485</v>
      </c>
      <c r="D935" s="117"/>
      <c r="E935" s="117">
        <v>88.39</v>
      </c>
      <c r="F935" s="161">
        <v>87220352071218</v>
      </c>
      <c r="H935" s="110"/>
    </row>
    <row r="936" spans="1:8" s="116" customFormat="1" ht="13.8" x14ac:dyDescent="0.3">
      <c r="A936" s="115"/>
      <c r="B936" s="112">
        <v>43293</v>
      </c>
      <c r="C936" s="116" t="s">
        <v>40</v>
      </c>
      <c r="D936" s="117"/>
      <c r="E936" s="117">
        <v>25.92</v>
      </c>
      <c r="F936" s="161"/>
      <c r="H936" s="110"/>
    </row>
    <row r="937" spans="1:8" s="116" customFormat="1" ht="13.8" x14ac:dyDescent="0.3">
      <c r="A937" s="115"/>
      <c r="B937" s="112">
        <v>43293</v>
      </c>
      <c r="C937" s="116" t="s">
        <v>505</v>
      </c>
      <c r="D937" s="117"/>
      <c r="E937" s="117">
        <v>12.58</v>
      </c>
      <c r="F937" s="161"/>
      <c r="H937" s="110"/>
    </row>
    <row r="938" spans="1:8" s="116" customFormat="1" ht="13.8" x14ac:dyDescent="0.3">
      <c r="A938" s="115"/>
      <c r="B938" s="112">
        <v>43293</v>
      </c>
      <c r="C938" s="116" t="s">
        <v>148</v>
      </c>
      <c r="D938" s="117"/>
      <c r="E938" s="117">
        <v>40.98</v>
      </c>
      <c r="F938" s="161"/>
      <c r="H938" s="110"/>
    </row>
    <row r="939" spans="1:8" s="116" customFormat="1" ht="13.8" x14ac:dyDescent="0.3">
      <c r="A939" s="115"/>
      <c r="B939" s="112">
        <v>43293</v>
      </c>
      <c r="C939" s="116" t="s">
        <v>56</v>
      </c>
      <c r="D939" s="117"/>
      <c r="E939" s="117">
        <v>43.47</v>
      </c>
      <c r="F939" s="161"/>
      <c r="H939" s="110"/>
    </row>
    <row r="940" spans="1:8" s="116" customFormat="1" ht="13.8" x14ac:dyDescent="0.3">
      <c r="A940" s="115"/>
      <c r="B940" s="112">
        <v>43293</v>
      </c>
      <c r="C940" s="116" t="s">
        <v>52</v>
      </c>
      <c r="D940" s="117"/>
      <c r="E940" s="117">
        <v>26.67</v>
      </c>
      <c r="F940" s="161"/>
      <c r="H940" s="110"/>
    </row>
    <row r="941" spans="1:8" s="116" customFormat="1" ht="13.8" x14ac:dyDescent="0.3">
      <c r="A941" s="115"/>
      <c r="B941" s="112">
        <v>43293</v>
      </c>
      <c r="C941" s="116" t="s">
        <v>516</v>
      </c>
      <c r="D941" s="117"/>
      <c r="E941" s="117">
        <v>6.41</v>
      </c>
      <c r="F941" s="161"/>
      <c r="H941" s="110"/>
    </row>
    <row r="942" spans="1:8" s="116" customFormat="1" ht="13.8" x14ac:dyDescent="0.3">
      <c r="A942" s="115"/>
      <c r="B942" s="112">
        <v>43295</v>
      </c>
      <c r="C942" s="116" t="s">
        <v>96</v>
      </c>
      <c r="D942" s="117"/>
      <c r="E942" s="117">
        <v>40</v>
      </c>
      <c r="F942" s="161"/>
      <c r="H942" s="110"/>
    </row>
    <row r="943" spans="1:8" s="116" customFormat="1" ht="13.8" x14ac:dyDescent="0.3">
      <c r="A943" s="115"/>
      <c r="B943" s="112">
        <v>43295</v>
      </c>
      <c r="C943" s="116" t="s">
        <v>516</v>
      </c>
      <c r="D943" s="117"/>
      <c r="E943" s="117">
        <v>19.7</v>
      </c>
      <c r="F943" s="161"/>
      <c r="H943" s="110"/>
    </row>
    <row r="944" spans="1:8" s="116" customFormat="1" ht="13.8" x14ac:dyDescent="0.3">
      <c r="A944" s="115"/>
      <c r="B944" s="112">
        <v>43295</v>
      </c>
      <c r="C944" s="116" t="s">
        <v>8</v>
      </c>
      <c r="D944" s="117"/>
      <c r="E944" s="117">
        <v>10.63</v>
      </c>
      <c r="F944" s="161"/>
      <c r="H944" s="110"/>
    </row>
    <row r="945" spans="1:8" s="116" customFormat="1" ht="13.8" x14ac:dyDescent="0.3">
      <c r="A945" s="115"/>
      <c r="B945" s="112">
        <v>43294</v>
      </c>
      <c r="C945" s="116" t="s">
        <v>7</v>
      </c>
      <c r="D945" s="117"/>
      <c r="E945" s="117">
        <v>8.94</v>
      </c>
      <c r="F945" s="161"/>
      <c r="H945" s="110"/>
    </row>
    <row r="946" spans="1:8" s="116" customFormat="1" ht="13.8" x14ac:dyDescent="0.3">
      <c r="A946" s="115"/>
      <c r="B946" s="112">
        <v>43294</v>
      </c>
      <c r="C946" s="116" t="s">
        <v>516</v>
      </c>
      <c r="D946" s="117"/>
      <c r="E946" s="117">
        <v>8.3699999999999992</v>
      </c>
      <c r="F946" s="161"/>
      <c r="H946" s="110"/>
    </row>
    <row r="947" spans="1:8" s="116" customFormat="1" ht="13.8" x14ac:dyDescent="0.3">
      <c r="A947" s="115"/>
      <c r="B947" s="112">
        <v>43294</v>
      </c>
      <c r="C947" s="116" t="s">
        <v>150</v>
      </c>
      <c r="D947" s="117"/>
      <c r="E947" s="117">
        <v>12.86</v>
      </c>
      <c r="F947" s="161"/>
      <c r="H947" s="110"/>
    </row>
    <row r="948" spans="1:8" s="116" customFormat="1" ht="13.8" x14ac:dyDescent="0.3">
      <c r="A948" s="115"/>
      <c r="B948" s="112">
        <v>43296</v>
      </c>
      <c r="C948" s="116" t="s">
        <v>83</v>
      </c>
      <c r="D948" s="117"/>
      <c r="E948" s="117">
        <v>40</v>
      </c>
      <c r="F948" s="161"/>
      <c r="H948" s="110"/>
    </row>
    <row r="949" spans="1:8" s="116" customFormat="1" ht="13.8" x14ac:dyDescent="0.3">
      <c r="A949" s="115"/>
      <c r="B949" s="112">
        <v>43296</v>
      </c>
      <c r="C949" s="116" t="s">
        <v>40</v>
      </c>
      <c r="D949" s="117"/>
      <c r="E949" s="117">
        <v>28.39</v>
      </c>
      <c r="F949" s="161"/>
      <c r="H949" s="110"/>
    </row>
    <row r="950" spans="1:8" s="116" customFormat="1" ht="13.8" x14ac:dyDescent="0.3">
      <c r="A950" s="115"/>
      <c r="B950" s="112">
        <v>43296</v>
      </c>
      <c r="C950" s="116" t="s">
        <v>40</v>
      </c>
      <c r="D950" s="117"/>
      <c r="E950" s="117">
        <v>37.22</v>
      </c>
      <c r="F950" s="161"/>
      <c r="H950" s="110"/>
    </row>
    <row r="951" spans="1:8" s="116" customFormat="1" ht="13.8" x14ac:dyDescent="0.3">
      <c r="A951" s="115"/>
      <c r="B951" s="112">
        <v>43296</v>
      </c>
      <c r="C951" s="116" t="s">
        <v>516</v>
      </c>
      <c r="D951" s="117"/>
      <c r="E951" s="117">
        <v>4.8899999999999997</v>
      </c>
      <c r="F951" s="161"/>
      <c r="H951" s="110"/>
    </row>
    <row r="952" spans="1:8" s="116" customFormat="1" ht="13.8" x14ac:dyDescent="0.3">
      <c r="A952" s="115"/>
      <c r="B952" s="112">
        <v>43296</v>
      </c>
      <c r="C952" s="116" t="s">
        <v>516</v>
      </c>
      <c r="D952" s="117"/>
      <c r="E952" s="117">
        <v>7.5</v>
      </c>
      <c r="F952" s="161"/>
      <c r="H952" s="110"/>
    </row>
    <row r="953" spans="1:8" s="116" customFormat="1" ht="13.8" x14ac:dyDescent="0.3">
      <c r="A953" s="115"/>
      <c r="B953" s="112">
        <v>43296</v>
      </c>
      <c r="C953" s="116" t="s">
        <v>516</v>
      </c>
      <c r="D953" s="117"/>
      <c r="E953" s="117">
        <v>9.0299999999999994</v>
      </c>
      <c r="F953" s="161"/>
      <c r="H953" s="110"/>
    </row>
    <row r="954" spans="1:8" s="116" customFormat="1" ht="13.8" x14ac:dyDescent="0.3">
      <c r="A954" s="115"/>
      <c r="B954" s="112">
        <v>43296</v>
      </c>
      <c r="C954" s="116" t="s">
        <v>45</v>
      </c>
      <c r="D954" s="117"/>
      <c r="E954" s="117">
        <v>50</v>
      </c>
      <c r="F954" s="161" t="s">
        <v>780</v>
      </c>
      <c r="H954" s="110"/>
    </row>
    <row r="955" spans="1:8" s="116" customFormat="1" ht="13.8" x14ac:dyDescent="0.3">
      <c r="A955" s="115"/>
      <c r="B955" s="112">
        <v>43297</v>
      </c>
      <c r="C955" s="116" t="s">
        <v>93</v>
      </c>
      <c r="D955" s="117"/>
      <c r="E955" s="117">
        <v>12.88</v>
      </c>
      <c r="F955" s="161"/>
      <c r="H955" s="110"/>
    </row>
    <row r="956" spans="1:8" s="116" customFormat="1" ht="13.8" x14ac:dyDescent="0.3">
      <c r="A956" s="115"/>
      <c r="B956" s="112">
        <v>43298</v>
      </c>
      <c r="C956" s="116" t="s">
        <v>122</v>
      </c>
      <c r="D956" s="117"/>
      <c r="E956" s="117">
        <v>15.98</v>
      </c>
      <c r="F956" s="161"/>
      <c r="H956" s="110"/>
    </row>
    <row r="957" spans="1:8" s="116" customFormat="1" ht="13.8" x14ac:dyDescent="0.3">
      <c r="A957" s="115"/>
      <c r="B957" s="112">
        <v>43298</v>
      </c>
      <c r="C957" s="116" t="s">
        <v>40</v>
      </c>
      <c r="D957" s="117"/>
      <c r="E957" s="117">
        <v>278.56</v>
      </c>
      <c r="F957" s="161"/>
      <c r="H957" s="110"/>
    </row>
    <row r="958" spans="1:8" s="116" customFormat="1" ht="13.8" x14ac:dyDescent="0.3">
      <c r="A958" s="115"/>
      <c r="B958" s="112">
        <v>43298</v>
      </c>
      <c r="C958" s="116" t="s">
        <v>21</v>
      </c>
      <c r="D958" s="117"/>
      <c r="E958" s="117">
        <v>10.7</v>
      </c>
      <c r="F958" s="161"/>
      <c r="H958" s="110"/>
    </row>
    <row r="959" spans="1:8" s="116" customFormat="1" ht="13.8" x14ac:dyDescent="0.3">
      <c r="A959" s="115"/>
      <c r="B959" s="112">
        <v>43298</v>
      </c>
      <c r="C959" s="116" t="s">
        <v>52</v>
      </c>
      <c r="D959" s="117"/>
      <c r="E959" s="117">
        <v>23.51</v>
      </c>
      <c r="F959" s="161"/>
      <c r="H959" s="110"/>
    </row>
    <row r="960" spans="1:8" s="116" customFormat="1" ht="13.8" x14ac:dyDescent="0.3">
      <c r="A960" s="115"/>
      <c r="B960" s="112">
        <v>43298</v>
      </c>
      <c r="C960" s="116" t="s">
        <v>505</v>
      </c>
      <c r="D960" s="117"/>
      <c r="E960" s="117">
        <v>6.97</v>
      </c>
      <c r="F960" s="161"/>
      <c r="H960" s="110"/>
    </row>
    <row r="961" spans="1:8" s="116" customFormat="1" ht="13.8" x14ac:dyDescent="0.3">
      <c r="A961" s="115"/>
      <c r="B961" s="112">
        <v>43298</v>
      </c>
      <c r="C961" s="116" t="s">
        <v>7</v>
      </c>
      <c r="D961" s="117"/>
      <c r="E961" s="117">
        <v>17.11</v>
      </c>
      <c r="F961" s="161"/>
      <c r="H961" s="110"/>
    </row>
    <row r="962" spans="1:8" s="116" customFormat="1" ht="13.8" x14ac:dyDescent="0.3">
      <c r="A962" s="115"/>
      <c r="B962" s="112">
        <v>43298</v>
      </c>
      <c r="C962" s="116" t="s">
        <v>21</v>
      </c>
      <c r="D962" s="117"/>
      <c r="E962" s="117">
        <v>31.75</v>
      </c>
      <c r="F962" s="161"/>
      <c r="H962" s="110"/>
    </row>
    <row r="963" spans="1:8" s="116" customFormat="1" ht="13.8" x14ac:dyDescent="0.3">
      <c r="A963" s="115"/>
      <c r="B963" s="112">
        <v>43298</v>
      </c>
      <c r="C963" s="116" t="s">
        <v>505</v>
      </c>
      <c r="D963" s="117"/>
      <c r="E963" s="117">
        <v>17.95</v>
      </c>
      <c r="F963" s="161"/>
      <c r="H963" s="110"/>
    </row>
    <row r="964" spans="1:8" s="116" customFormat="1" ht="13.8" x14ac:dyDescent="0.3">
      <c r="A964" s="115"/>
      <c r="B964" s="112">
        <v>43299</v>
      </c>
      <c r="C964" s="116" t="s">
        <v>146</v>
      </c>
      <c r="D964" s="117">
        <v>808.3</v>
      </c>
      <c r="E964" s="117"/>
      <c r="F964" s="161"/>
      <c r="H964" s="110"/>
    </row>
    <row r="965" spans="1:8" s="116" customFormat="1" ht="13.8" x14ac:dyDescent="0.3">
      <c r="A965" s="115"/>
      <c r="B965" s="112">
        <v>43299</v>
      </c>
      <c r="C965" s="116" t="s">
        <v>321</v>
      </c>
      <c r="D965" s="117"/>
      <c r="E965" s="117">
        <v>120</v>
      </c>
      <c r="F965" s="161"/>
      <c r="H965" s="110"/>
    </row>
    <row r="966" spans="1:8" s="116" customFormat="1" ht="13.8" x14ac:dyDescent="0.3">
      <c r="A966" s="115"/>
      <c r="B966" s="112">
        <v>43299</v>
      </c>
      <c r="C966" s="116" t="s">
        <v>428</v>
      </c>
      <c r="D966" s="117"/>
      <c r="E966" s="117">
        <v>26.82</v>
      </c>
      <c r="F966" s="161"/>
      <c r="H966" s="110"/>
    </row>
    <row r="967" spans="1:8" s="116" customFormat="1" ht="13.8" x14ac:dyDescent="0.3">
      <c r="A967" s="115"/>
      <c r="B967" s="112">
        <v>43298</v>
      </c>
      <c r="C967" s="116" t="s">
        <v>4</v>
      </c>
      <c r="D967" s="117">
        <v>100</v>
      </c>
      <c r="E967" s="117"/>
      <c r="F967" s="161"/>
      <c r="H967" s="110"/>
    </row>
    <row r="968" spans="1:8" s="116" customFormat="1" ht="13.8" x14ac:dyDescent="0.3">
      <c r="A968" s="115"/>
      <c r="B968" s="112">
        <v>43300</v>
      </c>
      <c r="C968" s="116" t="s">
        <v>321</v>
      </c>
      <c r="D968" s="117"/>
      <c r="E968" s="117">
        <v>124.64</v>
      </c>
      <c r="F968" s="161" t="s">
        <v>781</v>
      </c>
      <c r="H968" s="110"/>
    </row>
    <row r="969" spans="1:8" s="116" customFormat="1" ht="13.8" x14ac:dyDescent="0.3">
      <c r="A969" s="115"/>
      <c r="B969" s="112">
        <v>43299</v>
      </c>
      <c r="C969" s="116" t="s">
        <v>546</v>
      </c>
      <c r="D969" s="117"/>
      <c r="E969" s="117">
        <v>12.38</v>
      </c>
      <c r="F969" s="161"/>
      <c r="H969" s="110"/>
    </row>
    <row r="970" spans="1:8" s="116" customFormat="1" ht="13.8" x14ac:dyDescent="0.3">
      <c r="A970" s="115"/>
      <c r="B970" s="112">
        <v>43299</v>
      </c>
      <c r="C970" s="116" t="s">
        <v>52</v>
      </c>
      <c r="D970" s="117"/>
      <c r="E970" s="117">
        <v>45.21</v>
      </c>
      <c r="F970" s="161"/>
      <c r="H970" s="110"/>
    </row>
    <row r="971" spans="1:8" s="116" customFormat="1" ht="13.8" x14ac:dyDescent="0.3">
      <c r="A971" s="115"/>
      <c r="B971" s="112">
        <v>43300</v>
      </c>
      <c r="C971" s="116" t="s">
        <v>40</v>
      </c>
      <c r="D971" s="117"/>
      <c r="E971" s="117">
        <v>49.84</v>
      </c>
      <c r="F971" s="161"/>
      <c r="H971" s="110"/>
    </row>
    <row r="972" spans="1:8" s="116" customFormat="1" ht="13.8" x14ac:dyDescent="0.3">
      <c r="A972" s="115"/>
      <c r="B972" s="112">
        <v>43301</v>
      </c>
      <c r="C972" s="116" t="s">
        <v>505</v>
      </c>
      <c r="D972" s="117"/>
      <c r="E972" s="117">
        <v>2.82</v>
      </c>
      <c r="F972" s="161"/>
      <c r="H972" s="110"/>
    </row>
    <row r="973" spans="1:8" s="116" customFormat="1" ht="13.8" x14ac:dyDescent="0.3">
      <c r="A973" s="115"/>
      <c r="B973" s="112">
        <v>43301</v>
      </c>
      <c r="C973" s="116" t="s">
        <v>505</v>
      </c>
      <c r="D973" s="117"/>
      <c r="E973" s="117">
        <v>14.09</v>
      </c>
      <c r="F973" s="161"/>
      <c r="H973" s="110"/>
    </row>
    <row r="974" spans="1:8" s="116" customFormat="1" ht="13.8" x14ac:dyDescent="0.3">
      <c r="A974" s="115"/>
      <c r="B974" s="112">
        <v>43301</v>
      </c>
      <c r="C974" s="116" t="s">
        <v>566</v>
      </c>
      <c r="D974" s="117"/>
      <c r="E974" s="117">
        <v>19.809999999999999</v>
      </c>
      <c r="F974" s="161"/>
      <c r="H974" s="110"/>
    </row>
    <row r="975" spans="1:8" s="116" customFormat="1" ht="13.8" x14ac:dyDescent="0.3">
      <c r="A975" s="115"/>
      <c r="B975" s="112">
        <v>43302</v>
      </c>
      <c r="C975" s="116" t="s">
        <v>505</v>
      </c>
      <c r="D975" s="117"/>
      <c r="E975" s="117">
        <v>14.46</v>
      </c>
      <c r="F975" s="161"/>
      <c r="H975" s="110"/>
    </row>
    <row r="976" spans="1:8" s="116" customFormat="1" ht="13.8" x14ac:dyDescent="0.3">
      <c r="A976" s="115"/>
      <c r="B976" s="112">
        <v>43302</v>
      </c>
      <c r="C976" s="116" t="s">
        <v>8</v>
      </c>
      <c r="D976" s="117"/>
      <c r="E976" s="117">
        <v>11.04</v>
      </c>
      <c r="F976" s="161"/>
      <c r="H976" s="110"/>
    </row>
    <row r="977" spans="1:8" s="116" customFormat="1" ht="13.8" x14ac:dyDescent="0.3">
      <c r="A977" s="115"/>
      <c r="B977" s="112">
        <v>43302</v>
      </c>
      <c r="C977" s="116" t="s">
        <v>505</v>
      </c>
      <c r="D977" s="117"/>
      <c r="E977" s="117">
        <v>18.61</v>
      </c>
      <c r="F977" s="161"/>
      <c r="H977" s="110"/>
    </row>
    <row r="978" spans="1:8" s="116" customFormat="1" ht="13.8" x14ac:dyDescent="0.3">
      <c r="A978" s="115"/>
      <c r="B978" s="112">
        <v>43302</v>
      </c>
      <c r="C978" s="116" t="s">
        <v>114</v>
      </c>
      <c r="D978" s="117"/>
      <c r="E978" s="117">
        <v>23.26</v>
      </c>
      <c r="F978" s="161"/>
      <c r="H978" s="110"/>
    </row>
    <row r="979" spans="1:8" s="116" customFormat="1" ht="13.8" x14ac:dyDescent="0.3">
      <c r="A979" s="115"/>
      <c r="B979" s="112">
        <v>43302</v>
      </c>
      <c r="C979" s="116" t="s">
        <v>538</v>
      </c>
      <c r="D979" s="117"/>
      <c r="E979" s="117">
        <v>0.47</v>
      </c>
      <c r="F979" s="161"/>
      <c r="H979" s="110"/>
    </row>
    <row r="980" spans="1:8" s="116" customFormat="1" ht="13.8" x14ac:dyDescent="0.3">
      <c r="A980" s="115"/>
      <c r="B980" s="112">
        <v>43303</v>
      </c>
      <c r="C980" s="116" t="s">
        <v>93</v>
      </c>
      <c r="D980" s="117"/>
      <c r="E980" s="117">
        <v>73.48</v>
      </c>
      <c r="F980" s="161"/>
      <c r="H980" s="110"/>
    </row>
    <row r="981" spans="1:8" s="116" customFormat="1" ht="13.8" x14ac:dyDescent="0.3">
      <c r="A981" s="115"/>
      <c r="B981" s="112">
        <v>43303</v>
      </c>
      <c r="C981" s="116" t="s">
        <v>99</v>
      </c>
      <c r="D981" s="117"/>
      <c r="E981" s="117">
        <v>45.13</v>
      </c>
      <c r="F981" s="161"/>
      <c r="H981" s="110"/>
    </row>
    <row r="982" spans="1:8" s="116" customFormat="1" ht="13.8" x14ac:dyDescent="0.3">
      <c r="A982" s="115"/>
      <c r="B982" s="112">
        <v>43303</v>
      </c>
      <c r="C982" s="116" t="s">
        <v>505</v>
      </c>
      <c r="D982" s="117"/>
      <c r="E982" s="117">
        <v>3.15</v>
      </c>
      <c r="F982" s="161"/>
      <c r="H982" s="110"/>
    </row>
    <row r="983" spans="1:8" s="116" customFormat="1" ht="13.8" x14ac:dyDescent="0.3">
      <c r="A983" s="115"/>
      <c r="B983" s="112">
        <v>43303</v>
      </c>
      <c r="C983" s="116" t="s">
        <v>7</v>
      </c>
      <c r="D983" s="117"/>
      <c r="E983" s="117">
        <v>18.399999999999999</v>
      </c>
      <c r="F983" s="161"/>
      <c r="H983" s="110"/>
    </row>
    <row r="984" spans="1:8" s="116" customFormat="1" ht="13.8" x14ac:dyDescent="0.3">
      <c r="A984" s="115"/>
      <c r="B984" s="112">
        <v>43304</v>
      </c>
      <c r="C984" s="116" t="s">
        <v>81</v>
      </c>
      <c r="D984" s="117"/>
      <c r="E984" s="117">
        <v>23.85</v>
      </c>
      <c r="F984" s="161"/>
      <c r="H984" s="110"/>
    </row>
    <row r="985" spans="1:8" s="116" customFormat="1" ht="13.8" x14ac:dyDescent="0.3">
      <c r="A985" s="115"/>
      <c r="B985" s="112">
        <v>43303</v>
      </c>
      <c r="C985" s="116" t="s">
        <v>782</v>
      </c>
      <c r="D985" s="117"/>
      <c r="E985" s="117">
        <v>39.99</v>
      </c>
      <c r="F985" s="161"/>
      <c r="H985" s="110"/>
    </row>
    <row r="986" spans="1:8" s="116" customFormat="1" ht="13.8" x14ac:dyDescent="0.3">
      <c r="A986" s="115"/>
      <c r="B986" s="112">
        <v>43303</v>
      </c>
      <c r="C986" s="116" t="s">
        <v>783</v>
      </c>
      <c r="D986" s="117"/>
      <c r="E986" s="117">
        <v>15</v>
      </c>
      <c r="F986" s="161"/>
      <c r="H986" s="110"/>
    </row>
    <row r="987" spans="1:8" s="116" customFormat="1" ht="13.8" x14ac:dyDescent="0.3">
      <c r="A987" s="115">
        <v>1389</v>
      </c>
      <c r="B987" s="112">
        <v>43286</v>
      </c>
      <c r="C987" s="116" t="s">
        <v>769</v>
      </c>
      <c r="D987" s="117"/>
      <c r="E987" s="117">
        <v>13</v>
      </c>
      <c r="F987" s="161"/>
      <c r="H987" s="110"/>
    </row>
    <row r="988" spans="1:8" s="116" customFormat="1" ht="13.8" x14ac:dyDescent="0.3">
      <c r="A988" s="115"/>
      <c r="B988" s="112">
        <v>43304</v>
      </c>
      <c r="C988" s="116" t="s">
        <v>516</v>
      </c>
      <c r="D988" s="117"/>
      <c r="E988" s="117">
        <v>11.21</v>
      </c>
      <c r="F988" s="161"/>
      <c r="H988" s="110"/>
    </row>
    <row r="989" spans="1:8" s="116" customFormat="1" ht="13.8" x14ac:dyDescent="0.3">
      <c r="A989" s="115"/>
      <c r="B989" s="112">
        <v>43304</v>
      </c>
      <c r="C989" s="116" t="s">
        <v>40</v>
      </c>
      <c r="D989" s="117"/>
      <c r="E989" s="117">
        <v>40.46</v>
      </c>
      <c r="F989" s="161"/>
      <c r="H989" s="110"/>
    </row>
    <row r="990" spans="1:8" s="116" customFormat="1" ht="13.8" x14ac:dyDescent="0.3">
      <c r="A990" s="115"/>
      <c r="B990" s="112">
        <v>43305</v>
      </c>
      <c r="C990" s="116" t="s">
        <v>516</v>
      </c>
      <c r="D990" s="117"/>
      <c r="E990" s="117">
        <v>6.68</v>
      </c>
      <c r="F990" s="161"/>
      <c r="H990" s="110"/>
    </row>
    <row r="991" spans="1:8" s="116" customFormat="1" ht="13.8" x14ac:dyDescent="0.3">
      <c r="A991" s="115"/>
      <c r="B991" s="112">
        <v>43305</v>
      </c>
      <c r="C991" s="116" t="s">
        <v>516</v>
      </c>
      <c r="D991" s="117"/>
      <c r="E991" s="117">
        <v>12.19</v>
      </c>
      <c r="F991" s="161"/>
      <c r="H991" s="110"/>
    </row>
    <row r="992" spans="1:8" s="116" customFormat="1" ht="13.8" x14ac:dyDescent="0.3">
      <c r="A992" s="115"/>
      <c r="B992" s="112">
        <v>43304</v>
      </c>
      <c r="C992" s="116" t="s">
        <v>52</v>
      </c>
      <c r="D992" s="117"/>
      <c r="E992" s="117">
        <v>37.64</v>
      </c>
      <c r="F992" s="161"/>
      <c r="H992" s="110"/>
    </row>
    <row r="993" spans="1:8" s="116" customFormat="1" ht="13.8" x14ac:dyDescent="0.3">
      <c r="A993" s="115"/>
      <c r="B993" s="112">
        <v>43303</v>
      </c>
      <c r="C993" s="116" t="s">
        <v>93</v>
      </c>
      <c r="D993" s="117"/>
      <c r="E993" s="117">
        <v>36.92</v>
      </c>
      <c r="F993" s="161"/>
      <c r="H993" s="110"/>
    </row>
    <row r="994" spans="1:8" s="116" customFormat="1" ht="13.8" x14ac:dyDescent="0.3">
      <c r="A994" s="115"/>
      <c r="B994" s="112">
        <v>43305</v>
      </c>
      <c r="C994" s="116" t="s">
        <v>8</v>
      </c>
      <c r="D994" s="117"/>
      <c r="E994" s="117">
        <v>9.5399999999999991</v>
      </c>
      <c r="F994" s="161"/>
      <c r="H994" s="110"/>
    </row>
    <row r="995" spans="1:8" s="116" customFormat="1" ht="13.8" x14ac:dyDescent="0.3">
      <c r="A995" s="115"/>
      <c r="B995" s="112">
        <v>43304</v>
      </c>
      <c r="C995" s="116" t="s">
        <v>8</v>
      </c>
      <c r="D995" s="117"/>
      <c r="E995" s="117">
        <v>13.78</v>
      </c>
      <c r="F995" s="161"/>
      <c r="H995" s="110"/>
    </row>
    <row r="996" spans="1:8" s="116" customFormat="1" ht="13.8" x14ac:dyDescent="0.3">
      <c r="A996" s="115"/>
      <c r="B996" s="112">
        <v>43304</v>
      </c>
      <c r="C996" s="116" t="s">
        <v>516</v>
      </c>
      <c r="D996" s="117"/>
      <c r="E996" s="117">
        <v>10.56</v>
      </c>
      <c r="F996" s="161"/>
      <c r="H996" s="110"/>
    </row>
    <row r="997" spans="1:8" s="116" customFormat="1" ht="13.8" x14ac:dyDescent="0.3">
      <c r="A997" s="115"/>
      <c r="B997" s="112">
        <v>43307</v>
      </c>
      <c r="C997" s="116" t="s">
        <v>31</v>
      </c>
      <c r="D997" s="117">
        <v>2171.88</v>
      </c>
      <c r="E997" s="117"/>
      <c r="F997" s="161"/>
      <c r="H997" s="110"/>
    </row>
    <row r="998" spans="1:8" s="116" customFormat="1" ht="13.8" x14ac:dyDescent="0.3">
      <c r="A998" s="115"/>
      <c r="B998" s="112">
        <v>43306</v>
      </c>
      <c r="C998" s="116" t="s">
        <v>516</v>
      </c>
      <c r="D998" s="117"/>
      <c r="E998" s="117">
        <v>14.14</v>
      </c>
      <c r="F998" s="161"/>
      <c r="H998" s="110"/>
    </row>
    <row r="999" spans="1:8" s="116" customFormat="1" ht="13.8" x14ac:dyDescent="0.3">
      <c r="A999" s="115"/>
      <c r="B999" s="112">
        <v>43306</v>
      </c>
      <c r="C999" s="116" t="s">
        <v>8</v>
      </c>
      <c r="D999" s="117"/>
      <c r="E999" s="117">
        <v>16.14</v>
      </c>
      <c r="F999" s="161"/>
      <c r="H999" s="110"/>
    </row>
    <row r="1000" spans="1:8" s="116" customFormat="1" ht="13.8" x14ac:dyDescent="0.3">
      <c r="A1000" s="115"/>
      <c r="B1000" s="112">
        <v>43306</v>
      </c>
      <c r="C1000" s="116" t="s">
        <v>21</v>
      </c>
      <c r="D1000" s="117"/>
      <c r="E1000" s="117">
        <v>21.54</v>
      </c>
      <c r="F1000" s="161"/>
      <c r="H1000" s="110"/>
    </row>
    <row r="1001" spans="1:8" s="116" customFormat="1" ht="13.8" x14ac:dyDescent="0.3">
      <c r="A1001" s="115"/>
      <c r="B1001" s="112">
        <v>43306</v>
      </c>
      <c r="C1001" s="116" t="s">
        <v>428</v>
      </c>
      <c r="D1001" s="117"/>
      <c r="E1001" s="117">
        <v>19.45</v>
      </c>
      <c r="F1001" s="161"/>
      <c r="H1001" s="110"/>
    </row>
    <row r="1002" spans="1:8" s="116" customFormat="1" ht="13.8" x14ac:dyDescent="0.3">
      <c r="A1002" s="115"/>
      <c r="B1002" s="112">
        <v>43307</v>
      </c>
      <c r="C1002" s="116" t="s">
        <v>89</v>
      </c>
      <c r="D1002" s="117"/>
      <c r="E1002" s="117">
        <v>554.1</v>
      </c>
      <c r="F1002" s="161">
        <v>20724296456</v>
      </c>
      <c r="H1002" s="110"/>
    </row>
    <row r="1003" spans="1:8" s="116" customFormat="1" ht="13.8" x14ac:dyDescent="0.3">
      <c r="A1003" s="115"/>
      <c r="B1003" s="112">
        <v>43313</v>
      </c>
      <c r="C1003" s="116" t="s">
        <v>433</v>
      </c>
      <c r="D1003" s="117"/>
      <c r="E1003" s="117">
        <v>995.31</v>
      </c>
      <c r="F1003" s="161"/>
      <c r="H1003" s="110"/>
    </row>
    <row r="1004" spans="1:8" s="116" customFormat="1" ht="13.8" x14ac:dyDescent="0.3">
      <c r="A1004" s="115"/>
      <c r="B1004" s="112">
        <v>43308</v>
      </c>
      <c r="C1004" s="116" t="s">
        <v>649</v>
      </c>
      <c r="D1004" s="117"/>
      <c r="E1004" s="117">
        <v>40</v>
      </c>
      <c r="F1004" s="161">
        <v>116302253</v>
      </c>
      <c r="H1004" s="110"/>
    </row>
    <row r="1005" spans="1:8" s="116" customFormat="1" ht="13.8" x14ac:dyDescent="0.3">
      <c r="A1005" s="115"/>
      <c r="B1005" s="112">
        <v>43307</v>
      </c>
      <c r="C1005" s="116" t="s">
        <v>45</v>
      </c>
      <c r="D1005" s="117"/>
      <c r="E1005" s="117">
        <v>50</v>
      </c>
      <c r="F1005" s="161" t="s">
        <v>784</v>
      </c>
      <c r="H1005" s="110"/>
    </row>
    <row r="1006" spans="1:8" s="116" customFormat="1" ht="13.8" x14ac:dyDescent="0.3">
      <c r="A1006" s="115"/>
      <c r="B1006" s="112">
        <v>43307</v>
      </c>
      <c r="C1006" s="116" t="s">
        <v>46</v>
      </c>
      <c r="D1006" s="117"/>
      <c r="E1006" s="117">
        <v>20</v>
      </c>
      <c r="F1006" s="161">
        <v>40838090860</v>
      </c>
      <c r="H1006" s="110"/>
    </row>
    <row r="1007" spans="1:8" s="116" customFormat="1" ht="13.8" x14ac:dyDescent="0.3">
      <c r="A1007" s="115"/>
      <c r="B1007" s="112">
        <v>43307</v>
      </c>
      <c r="C1007" s="116" t="s">
        <v>8</v>
      </c>
      <c r="D1007" s="117"/>
      <c r="E1007" s="117">
        <v>11.92</v>
      </c>
      <c r="F1007" s="161"/>
      <c r="H1007" s="110"/>
    </row>
    <row r="1008" spans="1:8" s="116" customFormat="1" ht="13.8" x14ac:dyDescent="0.3">
      <c r="A1008" s="115"/>
      <c r="B1008" s="112">
        <v>43307</v>
      </c>
      <c r="C1008" s="116" t="s">
        <v>505</v>
      </c>
      <c r="D1008" s="117"/>
      <c r="E1008" s="117">
        <v>7.61</v>
      </c>
      <c r="F1008" s="161"/>
      <c r="H1008" s="110"/>
    </row>
    <row r="1009" spans="1:8" s="116" customFormat="1" ht="13.8" x14ac:dyDescent="0.3">
      <c r="A1009" s="115"/>
      <c r="B1009" s="112">
        <v>43308</v>
      </c>
      <c r="C1009" s="116" t="s">
        <v>745</v>
      </c>
      <c r="D1009" s="117"/>
      <c r="E1009" s="117">
        <v>20</v>
      </c>
      <c r="F1009" s="161"/>
      <c r="H1009" s="110"/>
    </row>
    <row r="1010" spans="1:8" s="116" customFormat="1" ht="13.8" x14ac:dyDescent="0.3">
      <c r="A1010" s="115"/>
      <c r="B1010" s="112">
        <v>43308</v>
      </c>
      <c r="C1010" s="116" t="s">
        <v>8</v>
      </c>
      <c r="D1010" s="117"/>
      <c r="E1010" s="117">
        <v>12.08</v>
      </c>
      <c r="F1010" s="161"/>
      <c r="H1010" s="110"/>
    </row>
    <row r="1011" spans="1:8" s="116" customFormat="1" ht="13.8" x14ac:dyDescent="0.3">
      <c r="A1011" s="115"/>
      <c r="B1011" s="112">
        <v>43308</v>
      </c>
      <c r="C1011" s="116" t="s">
        <v>409</v>
      </c>
      <c r="D1011" s="117"/>
      <c r="E1011" s="117">
        <v>4.45</v>
      </c>
      <c r="F1011" s="161"/>
      <c r="H1011" s="110"/>
    </row>
    <row r="1012" spans="1:8" s="116" customFormat="1" ht="13.8" x14ac:dyDescent="0.3">
      <c r="A1012" s="115"/>
      <c r="B1012" s="112">
        <v>43308</v>
      </c>
      <c r="C1012" s="116" t="s">
        <v>93</v>
      </c>
      <c r="D1012" s="117"/>
      <c r="E1012" s="117">
        <v>13.44</v>
      </c>
      <c r="F1012" s="161"/>
      <c r="H1012" s="110"/>
    </row>
    <row r="1013" spans="1:8" s="116" customFormat="1" ht="13.8" x14ac:dyDescent="0.3">
      <c r="A1013" s="115"/>
      <c r="B1013" s="112">
        <v>43308</v>
      </c>
      <c r="C1013" s="116" t="s">
        <v>758</v>
      </c>
      <c r="D1013" s="117"/>
      <c r="E1013" s="117">
        <v>46.92</v>
      </c>
      <c r="F1013" s="161"/>
      <c r="H1013" s="110"/>
    </row>
    <row r="1014" spans="1:8" s="116" customFormat="1" ht="13.8" x14ac:dyDescent="0.3">
      <c r="A1014" s="115"/>
      <c r="B1014" s="112">
        <v>43308</v>
      </c>
      <c r="C1014" s="116" t="s">
        <v>608</v>
      </c>
      <c r="D1014" s="117"/>
      <c r="E1014" s="117">
        <v>8.0399999999999991</v>
      </c>
      <c r="F1014" s="161"/>
      <c r="H1014" s="110"/>
    </row>
    <row r="1015" spans="1:8" s="116" customFormat="1" ht="13.8" x14ac:dyDescent="0.3">
      <c r="A1015" s="115"/>
      <c r="B1015" s="112">
        <v>43308</v>
      </c>
      <c r="C1015" s="116" t="s">
        <v>8</v>
      </c>
      <c r="D1015" s="117"/>
      <c r="E1015" s="117">
        <v>8.0299999999999994</v>
      </c>
      <c r="F1015" s="161"/>
      <c r="H1015" s="110"/>
    </row>
    <row r="1016" spans="1:8" s="116" customFormat="1" ht="13.8" x14ac:dyDescent="0.3">
      <c r="A1016" s="115"/>
      <c r="B1016" s="112">
        <v>43308</v>
      </c>
      <c r="C1016" s="116" t="s">
        <v>505</v>
      </c>
      <c r="D1016" s="117"/>
      <c r="E1016" s="117">
        <v>8.3800000000000008</v>
      </c>
      <c r="F1016" s="161"/>
      <c r="H1016" s="110"/>
    </row>
    <row r="1017" spans="1:8" s="116" customFormat="1" ht="13.8" x14ac:dyDescent="0.3">
      <c r="A1017" s="115"/>
      <c r="B1017" s="112">
        <v>43308</v>
      </c>
      <c r="C1017" s="116" t="s">
        <v>785</v>
      </c>
      <c r="D1017" s="117"/>
      <c r="E1017" s="117">
        <v>56.3</v>
      </c>
      <c r="F1017" s="161"/>
      <c r="H1017" s="110"/>
    </row>
    <row r="1018" spans="1:8" s="116" customFormat="1" ht="13.8" x14ac:dyDescent="0.3">
      <c r="A1018" s="115"/>
      <c r="B1018" s="112">
        <v>43308</v>
      </c>
      <c r="C1018" s="116" t="s">
        <v>505</v>
      </c>
      <c r="D1018" s="117"/>
      <c r="E1018" s="117">
        <v>6.63</v>
      </c>
      <c r="F1018" s="161"/>
      <c r="H1018" s="110"/>
    </row>
    <row r="1019" spans="1:8" s="116" customFormat="1" ht="13.8" x14ac:dyDescent="0.3">
      <c r="A1019" s="115"/>
      <c r="B1019" s="112">
        <v>43309</v>
      </c>
      <c r="C1019" s="116" t="s">
        <v>8</v>
      </c>
      <c r="D1019" s="117"/>
      <c r="E1019" s="117">
        <v>13.98</v>
      </c>
      <c r="F1019" s="161"/>
      <c r="H1019" s="110"/>
    </row>
    <row r="1020" spans="1:8" s="116" customFormat="1" ht="13.8" x14ac:dyDescent="0.3">
      <c r="A1020" s="115"/>
      <c r="B1020" s="112">
        <v>43309</v>
      </c>
      <c r="C1020" s="116" t="s">
        <v>786</v>
      </c>
      <c r="D1020" s="117"/>
      <c r="E1020" s="117">
        <v>60</v>
      </c>
      <c r="F1020" s="161"/>
      <c r="H1020" s="110"/>
    </row>
    <row r="1021" spans="1:8" s="116" customFormat="1" ht="13.8" x14ac:dyDescent="0.3">
      <c r="A1021" s="115"/>
      <c r="B1021" s="112">
        <v>43310</v>
      </c>
      <c r="C1021" s="116" t="s">
        <v>50</v>
      </c>
      <c r="D1021" s="117"/>
      <c r="E1021" s="117">
        <v>26.95</v>
      </c>
      <c r="F1021" s="161"/>
      <c r="H1021" s="110"/>
    </row>
    <row r="1022" spans="1:8" s="116" customFormat="1" ht="13.8" x14ac:dyDescent="0.3">
      <c r="A1022" s="115"/>
      <c r="B1022" s="112">
        <v>43310</v>
      </c>
      <c r="C1022" s="116" t="s">
        <v>150</v>
      </c>
      <c r="D1022" s="117"/>
      <c r="E1022" s="117">
        <v>6.38</v>
      </c>
      <c r="F1022" s="161"/>
      <c r="H1022" s="110"/>
    </row>
    <row r="1023" spans="1:8" s="116" customFormat="1" ht="13.8" x14ac:dyDescent="0.3">
      <c r="A1023" s="115"/>
      <c r="B1023" s="112">
        <v>43311</v>
      </c>
      <c r="C1023" s="116" t="s">
        <v>505</v>
      </c>
      <c r="D1023" s="117"/>
      <c r="E1023" s="117">
        <v>8.3800000000000008</v>
      </c>
      <c r="F1023" s="161"/>
      <c r="H1023" s="110"/>
    </row>
    <row r="1024" spans="1:8" s="116" customFormat="1" ht="13.8" x14ac:dyDescent="0.3">
      <c r="A1024" s="115"/>
      <c r="B1024" s="112">
        <v>43311</v>
      </c>
      <c r="C1024" s="116" t="s">
        <v>40</v>
      </c>
      <c r="D1024" s="117"/>
      <c r="E1024" s="117">
        <v>311.83999999999997</v>
      </c>
      <c r="F1024" s="161"/>
      <c r="H1024" s="110"/>
    </row>
    <row r="1025" spans="1:8" s="116" customFormat="1" ht="13.8" x14ac:dyDescent="0.3">
      <c r="A1025" s="115"/>
      <c r="B1025" s="112">
        <v>43308</v>
      </c>
      <c r="C1025" s="116" t="s">
        <v>787</v>
      </c>
      <c r="D1025" s="117"/>
      <c r="E1025" s="117">
        <v>1</v>
      </c>
      <c r="F1025" s="161"/>
      <c r="H1025" s="110"/>
    </row>
    <row r="1026" spans="1:8" s="116" customFormat="1" ht="13.8" x14ac:dyDescent="0.3">
      <c r="A1026" s="115"/>
      <c r="B1026" s="112">
        <v>43308</v>
      </c>
      <c r="C1026" s="116" t="s">
        <v>122</v>
      </c>
      <c r="D1026" s="117"/>
      <c r="E1026" s="117">
        <v>11.98</v>
      </c>
      <c r="F1026" s="161"/>
      <c r="H1026" s="110"/>
    </row>
    <row r="1027" spans="1:8" s="116" customFormat="1" ht="13.8" x14ac:dyDescent="0.3">
      <c r="A1027" s="115"/>
      <c r="B1027" s="112">
        <v>43318</v>
      </c>
      <c r="C1027" s="116" t="s">
        <v>763</v>
      </c>
      <c r="D1027" s="117"/>
      <c r="E1027" s="117">
        <v>39.979999999999997</v>
      </c>
      <c r="F1027" s="161"/>
      <c r="H1027" s="110"/>
    </row>
    <row r="1028" spans="1:8" s="116" customFormat="1" ht="13.8" x14ac:dyDescent="0.3">
      <c r="A1028" s="115"/>
      <c r="B1028" s="112">
        <v>43318</v>
      </c>
      <c r="C1028" s="116" t="s">
        <v>4</v>
      </c>
      <c r="D1028" s="117">
        <v>60</v>
      </c>
      <c r="E1028" s="117"/>
      <c r="F1028" s="161"/>
      <c r="H1028" s="110"/>
    </row>
    <row r="1029" spans="1:8" s="116" customFormat="1" ht="13.8" x14ac:dyDescent="0.3">
      <c r="A1029" s="115"/>
      <c r="B1029" s="112">
        <v>43321</v>
      </c>
      <c r="C1029" s="116" t="s">
        <v>31</v>
      </c>
      <c r="D1029" s="117">
        <v>2171.87</v>
      </c>
      <c r="E1029" s="117"/>
      <c r="F1029" s="161"/>
      <c r="H1029" s="110"/>
    </row>
    <row r="1030" spans="1:8" s="116" customFormat="1" ht="13.8" x14ac:dyDescent="0.3">
      <c r="A1030" s="115"/>
      <c r="B1030" s="112">
        <v>43321</v>
      </c>
      <c r="C1030" s="116" t="s">
        <v>619</v>
      </c>
      <c r="D1030" s="117"/>
      <c r="E1030" s="117">
        <v>97.23</v>
      </c>
      <c r="F1030" s="161"/>
      <c r="H1030" s="110"/>
    </row>
    <row r="1031" spans="1:8" s="116" customFormat="1" ht="13.8" x14ac:dyDescent="0.3">
      <c r="A1031" s="115"/>
      <c r="B1031" s="112">
        <v>43321</v>
      </c>
      <c r="C1031" s="116" t="s">
        <v>42</v>
      </c>
      <c r="D1031" s="117"/>
      <c r="E1031" s="117">
        <v>263.70999999999998</v>
      </c>
      <c r="F1031" s="161" t="s">
        <v>788</v>
      </c>
      <c r="H1031" s="110"/>
    </row>
    <row r="1032" spans="1:8" s="116" customFormat="1" ht="13.8" x14ac:dyDescent="0.3">
      <c r="A1032" s="115"/>
      <c r="B1032" s="112">
        <v>43340</v>
      </c>
      <c r="C1032" s="116" t="s">
        <v>321</v>
      </c>
      <c r="D1032" s="117"/>
      <c r="E1032" s="117">
        <v>266.63</v>
      </c>
      <c r="F1032" s="161">
        <v>2688230622</v>
      </c>
      <c r="H1032" s="110"/>
    </row>
    <row r="1033" spans="1:8" s="116" customFormat="1" ht="13.8" x14ac:dyDescent="0.3">
      <c r="A1033" s="115"/>
      <c r="B1033" s="112">
        <v>43321</v>
      </c>
      <c r="C1033" s="116" t="s">
        <v>485</v>
      </c>
      <c r="D1033" s="117"/>
      <c r="E1033" s="117">
        <v>151.35</v>
      </c>
      <c r="F1033" s="161">
        <v>22125714423</v>
      </c>
      <c r="H1033" s="110"/>
    </row>
    <row r="1034" spans="1:8" s="116" customFormat="1" ht="13.8" x14ac:dyDescent="0.3">
      <c r="A1034" s="115"/>
      <c r="B1034" s="112">
        <v>43321</v>
      </c>
      <c r="C1034" s="116" t="s">
        <v>704</v>
      </c>
      <c r="D1034" s="117"/>
      <c r="E1034" s="117">
        <v>200.69</v>
      </c>
      <c r="F1034" s="161"/>
      <c r="H1034" s="110"/>
    </row>
    <row r="1035" spans="1:8" s="116" customFormat="1" ht="13.8" x14ac:dyDescent="0.3">
      <c r="A1035" s="115"/>
      <c r="B1035" s="112">
        <v>43321</v>
      </c>
      <c r="C1035" s="116" t="s">
        <v>46</v>
      </c>
      <c r="D1035" s="117"/>
      <c r="E1035" s="117">
        <v>20</v>
      </c>
      <c r="F1035" s="161">
        <v>62957</v>
      </c>
      <c r="H1035" s="110"/>
    </row>
    <row r="1036" spans="1:8" s="116" customFormat="1" ht="13.8" x14ac:dyDescent="0.3">
      <c r="A1036" s="115"/>
      <c r="B1036" s="112">
        <v>43323</v>
      </c>
      <c r="C1036" s="116" t="s">
        <v>234</v>
      </c>
      <c r="D1036" s="117"/>
      <c r="E1036" s="117">
        <v>239.65</v>
      </c>
      <c r="F1036" s="161"/>
      <c r="H1036" s="110"/>
    </row>
    <row r="1037" spans="1:8" s="116" customFormat="1" ht="13.8" x14ac:dyDescent="0.3">
      <c r="A1037" s="115"/>
      <c r="B1037" s="112">
        <v>43322</v>
      </c>
      <c r="C1037" s="116" t="s">
        <v>50</v>
      </c>
      <c r="D1037" s="117"/>
      <c r="E1037" s="117">
        <v>36.549999999999997</v>
      </c>
      <c r="F1037" s="161"/>
      <c r="H1037" s="110"/>
    </row>
    <row r="1038" spans="1:8" s="116" customFormat="1" ht="13.8" x14ac:dyDescent="0.3">
      <c r="A1038" s="115"/>
      <c r="B1038" s="112">
        <v>43322</v>
      </c>
      <c r="C1038" s="116" t="s">
        <v>617</v>
      </c>
      <c r="D1038" s="117"/>
      <c r="E1038" s="117">
        <v>88</v>
      </c>
      <c r="F1038" s="161"/>
      <c r="H1038" s="110"/>
    </row>
    <row r="1039" spans="1:8" s="116" customFormat="1" ht="13.8" x14ac:dyDescent="0.3">
      <c r="A1039" s="115"/>
      <c r="B1039" s="112">
        <v>43322</v>
      </c>
      <c r="C1039" s="116" t="s">
        <v>617</v>
      </c>
      <c r="D1039" s="117"/>
      <c r="E1039" s="117">
        <v>3</v>
      </c>
      <c r="F1039" s="161"/>
      <c r="H1039" s="110"/>
    </row>
    <row r="1040" spans="1:8" s="116" customFormat="1" ht="13.8" x14ac:dyDescent="0.3">
      <c r="A1040" s="115"/>
      <c r="B1040" s="112">
        <v>43322</v>
      </c>
      <c r="C1040" s="116" t="s">
        <v>617</v>
      </c>
      <c r="D1040" s="117"/>
      <c r="E1040" s="117">
        <v>26.5</v>
      </c>
      <c r="F1040" s="161"/>
      <c r="H1040" s="110"/>
    </row>
    <row r="1041" spans="1:8" s="116" customFormat="1" ht="13.8" x14ac:dyDescent="0.3">
      <c r="A1041" s="115"/>
      <c r="B1041" s="112">
        <v>43322</v>
      </c>
      <c r="C1041" s="116" t="s">
        <v>618</v>
      </c>
      <c r="D1041" s="117"/>
      <c r="E1041" s="117">
        <v>2.1800000000000002</v>
      </c>
      <c r="F1041" s="161"/>
      <c r="H1041" s="110"/>
    </row>
    <row r="1042" spans="1:8" s="116" customFormat="1" ht="13.8" x14ac:dyDescent="0.3">
      <c r="A1042" s="115"/>
      <c r="B1042" s="112">
        <v>43322</v>
      </c>
      <c r="C1042" s="116" t="s">
        <v>617</v>
      </c>
      <c r="D1042" s="117"/>
      <c r="E1042" s="117">
        <v>33.33</v>
      </c>
      <c r="F1042" s="161"/>
      <c r="H1042" s="110"/>
    </row>
    <row r="1043" spans="1:8" s="116" customFormat="1" ht="13.8" x14ac:dyDescent="0.3">
      <c r="A1043" s="115"/>
      <c r="B1043" s="112">
        <v>43322</v>
      </c>
      <c r="C1043" s="116" t="s">
        <v>516</v>
      </c>
      <c r="D1043" s="117"/>
      <c r="E1043" s="117">
        <v>10.68</v>
      </c>
      <c r="F1043" s="161"/>
      <c r="H1043" s="110"/>
    </row>
    <row r="1044" spans="1:8" s="116" customFormat="1" ht="13.8" x14ac:dyDescent="0.3">
      <c r="A1044" s="115"/>
      <c r="B1044" s="112">
        <v>43322</v>
      </c>
      <c r="C1044" s="116" t="s">
        <v>148</v>
      </c>
      <c r="D1044" s="117"/>
      <c r="E1044" s="117">
        <v>12.99</v>
      </c>
      <c r="F1044" s="161"/>
      <c r="H1044" s="110"/>
    </row>
    <row r="1045" spans="1:8" s="116" customFormat="1" ht="13.8" x14ac:dyDescent="0.3">
      <c r="A1045" s="115"/>
      <c r="B1045" s="112">
        <v>43321</v>
      </c>
      <c r="C1045" s="116" t="s">
        <v>40</v>
      </c>
      <c r="D1045" s="117"/>
      <c r="E1045" s="117">
        <v>9.99</v>
      </c>
      <c r="F1045" s="161"/>
      <c r="H1045" s="110"/>
    </row>
    <row r="1046" spans="1:8" s="116" customFormat="1" ht="13.8" x14ac:dyDescent="0.3">
      <c r="A1046" s="115"/>
      <c r="B1046" s="112">
        <v>43321</v>
      </c>
      <c r="C1046" s="116" t="s">
        <v>505</v>
      </c>
      <c r="D1046" s="117"/>
      <c r="E1046" s="117">
        <v>14.37</v>
      </c>
      <c r="F1046" s="161"/>
      <c r="H1046" s="110"/>
    </row>
    <row r="1047" spans="1:8" s="116" customFormat="1" ht="13.8" x14ac:dyDescent="0.3">
      <c r="A1047" s="115"/>
      <c r="B1047" s="112">
        <v>43321</v>
      </c>
      <c r="C1047" s="116" t="s">
        <v>40</v>
      </c>
      <c r="D1047" s="117"/>
      <c r="E1047" s="117">
        <v>58.39</v>
      </c>
      <c r="F1047" s="161"/>
      <c r="H1047" s="110"/>
    </row>
    <row r="1048" spans="1:8" s="116" customFormat="1" ht="13.8" x14ac:dyDescent="0.3">
      <c r="A1048" s="115"/>
      <c r="B1048" s="112">
        <v>43323</v>
      </c>
      <c r="C1048" s="116" t="s">
        <v>505</v>
      </c>
      <c r="D1048" s="117"/>
      <c r="E1048" s="117">
        <v>29.4</v>
      </c>
      <c r="F1048" s="161"/>
      <c r="H1048" s="110"/>
    </row>
    <row r="1049" spans="1:8" s="116" customFormat="1" ht="13.8" x14ac:dyDescent="0.3">
      <c r="A1049" s="115"/>
      <c r="B1049" s="112">
        <v>43323</v>
      </c>
      <c r="C1049" s="116" t="s">
        <v>40</v>
      </c>
      <c r="D1049" s="117"/>
      <c r="E1049" s="117">
        <v>194.57</v>
      </c>
      <c r="F1049" s="161"/>
      <c r="H1049" s="110"/>
    </row>
    <row r="1050" spans="1:8" s="116" customFormat="1" ht="13.8" x14ac:dyDescent="0.3">
      <c r="A1050" s="115"/>
      <c r="B1050" s="112">
        <v>43323</v>
      </c>
      <c r="C1050" s="116" t="s">
        <v>21</v>
      </c>
      <c r="D1050" s="117"/>
      <c r="E1050" s="117">
        <v>47.55</v>
      </c>
      <c r="F1050" s="161"/>
      <c r="H1050" s="110"/>
    </row>
    <row r="1051" spans="1:8" s="116" customFormat="1" ht="13.8" x14ac:dyDescent="0.3">
      <c r="A1051" s="115"/>
      <c r="B1051" s="112">
        <v>43324</v>
      </c>
      <c r="C1051" s="116" t="s">
        <v>700</v>
      </c>
      <c r="D1051" s="117"/>
      <c r="E1051" s="117">
        <v>51.97</v>
      </c>
      <c r="F1051" s="161"/>
      <c r="H1051" s="110"/>
    </row>
    <row r="1052" spans="1:8" s="116" customFormat="1" ht="13.8" x14ac:dyDescent="0.3">
      <c r="A1052" s="115"/>
      <c r="B1052" s="112">
        <v>43324</v>
      </c>
      <c r="C1052" s="116" t="s">
        <v>682</v>
      </c>
      <c r="D1052" s="117"/>
      <c r="E1052" s="117">
        <v>20</v>
      </c>
      <c r="F1052" s="161"/>
      <c r="H1052" s="110"/>
    </row>
    <row r="1053" spans="1:8" s="116" customFormat="1" ht="13.8" x14ac:dyDescent="0.3">
      <c r="A1053" s="115"/>
      <c r="B1053" s="112">
        <v>43324</v>
      </c>
      <c r="C1053" s="116" t="s">
        <v>99</v>
      </c>
      <c r="D1053" s="117"/>
      <c r="E1053" s="117">
        <v>41.26</v>
      </c>
      <c r="F1053" s="161"/>
      <c r="H1053" s="110"/>
    </row>
    <row r="1054" spans="1:8" s="116" customFormat="1" ht="13.8" x14ac:dyDescent="0.3">
      <c r="A1054" s="115"/>
      <c r="B1054" s="112">
        <v>43324</v>
      </c>
      <c r="C1054" s="116" t="s">
        <v>505</v>
      </c>
      <c r="D1054" s="117"/>
      <c r="E1054" s="117">
        <v>6.85</v>
      </c>
      <c r="F1054" s="161"/>
      <c r="H1054" s="110"/>
    </row>
    <row r="1055" spans="1:8" s="116" customFormat="1" ht="13.8" x14ac:dyDescent="0.3">
      <c r="A1055" s="115"/>
      <c r="B1055" s="112">
        <v>43324</v>
      </c>
      <c r="C1055" s="116" t="s">
        <v>428</v>
      </c>
      <c r="D1055" s="117"/>
      <c r="E1055" s="117">
        <v>17.309999999999999</v>
      </c>
      <c r="F1055" s="161"/>
      <c r="H1055" s="110"/>
    </row>
    <row r="1056" spans="1:8" s="116" customFormat="1" ht="13.8" x14ac:dyDescent="0.3">
      <c r="A1056" s="115"/>
      <c r="B1056" s="112">
        <v>43323</v>
      </c>
      <c r="C1056" s="116" t="s">
        <v>763</v>
      </c>
      <c r="D1056" s="117"/>
      <c r="E1056" s="117">
        <v>39.99</v>
      </c>
      <c r="F1056" s="161"/>
      <c r="H1056" s="110"/>
    </row>
    <row r="1057" spans="1:8" s="116" customFormat="1" ht="13.8" x14ac:dyDescent="0.3">
      <c r="A1057" s="115"/>
      <c r="B1057" s="112">
        <v>43324</v>
      </c>
      <c r="C1057" s="116" t="s">
        <v>790</v>
      </c>
      <c r="D1057" s="117"/>
      <c r="E1057" s="117">
        <v>34.950000000000003</v>
      </c>
      <c r="F1057" s="161"/>
      <c r="H1057" s="110"/>
    </row>
    <row r="1058" spans="1:8" s="116" customFormat="1" ht="13.8" x14ac:dyDescent="0.3">
      <c r="A1058" s="115"/>
      <c r="B1058" s="112">
        <v>43325</v>
      </c>
      <c r="C1058" s="116" t="s">
        <v>8</v>
      </c>
      <c r="D1058" s="117"/>
      <c r="E1058" s="117">
        <v>2.82</v>
      </c>
      <c r="F1058" s="161"/>
      <c r="H1058" s="110"/>
    </row>
    <row r="1059" spans="1:8" s="116" customFormat="1" ht="13.8" x14ac:dyDescent="0.3">
      <c r="A1059" s="115"/>
      <c r="B1059" s="112">
        <v>43325</v>
      </c>
      <c r="C1059" s="116" t="s">
        <v>380</v>
      </c>
      <c r="D1059" s="117"/>
      <c r="E1059" s="117">
        <v>9.14</v>
      </c>
      <c r="F1059" s="161"/>
      <c r="H1059" s="110"/>
    </row>
    <row r="1060" spans="1:8" s="116" customFormat="1" ht="13.8" x14ac:dyDescent="0.3">
      <c r="A1060" s="115"/>
      <c r="B1060" s="112">
        <v>43325</v>
      </c>
      <c r="C1060" s="116" t="s">
        <v>505</v>
      </c>
      <c r="D1060" s="117"/>
      <c r="E1060" s="117">
        <v>16.66</v>
      </c>
      <c r="F1060" s="161"/>
      <c r="H1060" s="110"/>
    </row>
    <row r="1061" spans="1:8" s="116" customFormat="1" ht="13.8" x14ac:dyDescent="0.3">
      <c r="A1061" s="115"/>
      <c r="B1061" s="112">
        <v>43325</v>
      </c>
      <c r="C1061" s="116" t="s">
        <v>21</v>
      </c>
      <c r="D1061" s="117"/>
      <c r="E1061" s="117">
        <v>17.899999999999999</v>
      </c>
      <c r="F1061" s="161"/>
      <c r="H1061" s="110"/>
    </row>
    <row r="1062" spans="1:8" s="116" customFormat="1" ht="13.8" x14ac:dyDescent="0.3">
      <c r="A1062" s="115"/>
      <c r="B1062" s="112">
        <v>43326</v>
      </c>
      <c r="C1062" s="117" t="s">
        <v>60</v>
      </c>
      <c r="D1062" s="117"/>
      <c r="E1062" s="117">
        <v>50</v>
      </c>
      <c r="F1062" s="161"/>
      <c r="H1062" s="110"/>
    </row>
    <row r="1063" spans="1:8" s="116" customFormat="1" ht="13.8" x14ac:dyDescent="0.3">
      <c r="A1063" s="115"/>
      <c r="B1063" s="112">
        <v>43326</v>
      </c>
      <c r="C1063" s="116" t="s">
        <v>505</v>
      </c>
      <c r="D1063" s="117"/>
      <c r="E1063" s="117">
        <v>11.73</v>
      </c>
      <c r="F1063" s="161"/>
      <c r="H1063" s="110"/>
    </row>
    <row r="1064" spans="1:8" s="116" customFormat="1" ht="13.8" x14ac:dyDescent="0.3">
      <c r="A1064" s="115"/>
      <c r="B1064" s="112">
        <v>43326</v>
      </c>
      <c r="C1064" s="116" t="s">
        <v>52</v>
      </c>
      <c r="D1064" s="117"/>
      <c r="E1064" s="117">
        <v>35.89</v>
      </c>
      <c r="F1064" s="161"/>
      <c r="H1064" s="110"/>
    </row>
    <row r="1065" spans="1:8" s="116" customFormat="1" ht="13.8" x14ac:dyDescent="0.3">
      <c r="A1065" s="115"/>
      <c r="B1065" s="112">
        <v>43326</v>
      </c>
      <c r="C1065" s="116" t="s">
        <v>96</v>
      </c>
      <c r="D1065" s="117"/>
      <c r="E1065" s="117">
        <v>2.99</v>
      </c>
      <c r="F1065" s="161"/>
      <c r="H1065" s="110"/>
    </row>
    <row r="1066" spans="1:8" s="116" customFormat="1" ht="13.8" x14ac:dyDescent="0.3">
      <c r="A1066" s="115"/>
      <c r="B1066" s="112">
        <v>43326</v>
      </c>
      <c r="C1066" s="116" t="s">
        <v>96</v>
      </c>
      <c r="D1066" s="117"/>
      <c r="E1066" s="117">
        <v>17</v>
      </c>
      <c r="F1066" s="161"/>
      <c r="H1066" s="110"/>
    </row>
    <row r="1067" spans="1:8" s="116" customFormat="1" ht="13.8" x14ac:dyDescent="0.3">
      <c r="A1067" s="115"/>
      <c r="B1067" s="112">
        <v>43326</v>
      </c>
      <c r="C1067" s="116" t="s">
        <v>505</v>
      </c>
      <c r="D1067" s="117"/>
      <c r="E1067" s="117">
        <v>4.24</v>
      </c>
      <c r="F1067" s="161"/>
      <c r="H1067" s="110"/>
    </row>
    <row r="1068" spans="1:8" s="116" customFormat="1" ht="13.8" x14ac:dyDescent="0.3">
      <c r="A1068" s="115"/>
      <c r="B1068" s="112">
        <v>43326</v>
      </c>
      <c r="C1068" s="116" t="s">
        <v>99</v>
      </c>
      <c r="D1068" s="117"/>
      <c r="E1068" s="117">
        <v>26.8</v>
      </c>
      <c r="F1068" s="161"/>
      <c r="H1068" s="110"/>
    </row>
    <row r="1069" spans="1:8" s="116" customFormat="1" ht="13.8" x14ac:dyDescent="0.3">
      <c r="A1069" s="115"/>
      <c r="B1069" s="112">
        <v>43327</v>
      </c>
      <c r="C1069" s="116" t="s">
        <v>146</v>
      </c>
      <c r="D1069" s="117">
        <v>808.3</v>
      </c>
      <c r="E1069" s="117"/>
      <c r="F1069" s="161"/>
      <c r="H1069" s="110"/>
    </row>
    <row r="1070" spans="1:8" s="116" customFormat="1" ht="13.8" x14ac:dyDescent="0.3">
      <c r="A1070" s="115"/>
      <c r="B1070" s="112">
        <v>43326</v>
      </c>
      <c r="C1070" s="116" t="s">
        <v>4</v>
      </c>
      <c r="D1070" s="117">
        <v>100</v>
      </c>
      <c r="E1070" s="117"/>
      <c r="F1070" s="161"/>
      <c r="H1070" s="110"/>
    </row>
    <row r="1071" spans="1:8" s="116" customFormat="1" ht="13.8" x14ac:dyDescent="0.3">
      <c r="A1071" s="115"/>
      <c r="B1071" s="112">
        <v>43327</v>
      </c>
      <c r="C1071" s="116" t="s">
        <v>791</v>
      </c>
      <c r="D1071" s="117"/>
      <c r="E1071" s="117">
        <v>28</v>
      </c>
      <c r="F1071" s="161"/>
      <c r="H1071" s="110"/>
    </row>
    <row r="1072" spans="1:8" s="116" customFormat="1" ht="13.8" x14ac:dyDescent="0.3">
      <c r="A1072" s="115"/>
      <c r="B1072" s="112">
        <v>43327</v>
      </c>
      <c r="C1072" s="116" t="s">
        <v>792</v>
      </c>
      <c r="D1072" s="117"/>
      <c r="E1072" s="117">
        <v>11.5</v>
      </c>
      <c r="F1072" s="161"/>
      <c r="H1072" s="110"/>
    </row>
    <row r="1073" spans="1:8" s="116" customFormat="1" ht="13.8" x14ac:dyDescent="0.3">
      <c r="A1073" s="115"/>
      <c r="B1073" s="112">
        <v>43328</v>
      </c>
      <c r="C1073" s="116" t="s">
        <v>50</v>
      </c>
      <c r="D1073" s="117"/>
      <c r="E1073" s="117">
        <v>28.25</v>
      </c>
      <c r="F1073" s="161"/>
      <c r="H1073" s="110"/>
    </row>
    <row r="1074" spans="1:8" s="116" customFormat="1" ht="13.8" x14ac:dyDescent="0.3">
      <c r="A1074" s="115"/>
      <c r="B1074" s="112">
        <v>43328</v>
      </c>
      <c r="C1074" s="116" t="s">
        <v>83</v>
      </c>
      <c r="D1074" s="117"/>
      <c r="E1074" s="117">
        <v>20</v>
      </c>
      <c r="F1074" s="161"/>
      <c r="H1074" s="110"/>
    </row>
    <row r="1075" spans="1:8" s="116" customFormat="1" ht="13.8" x14ac:dyDescent="0.3">
      <c r="A1075" s="115"/>
      <c r="B1075" s="112">
        <v>43328</v>
      </c>
      <c r="C1075" s="116" t="s">
        <v>769</v>
      </c>
      <c r="D1075" s="117"/>
      <c r="E1075" s="117">
        <v>20</v>
      </c>
      <c r="F1075" s="161"/>
      <c r="H1075" s="110"/>
    </row>
    <row r="1076" spans="1:8" s="116" customFormat="1" ht="13.8" x14ac:dyDescent="0.3">
      <c r="A1076" s="115"/>
      <c r="B1076" s="112">
        <v>43328</v>
      </c>
      <c r="C1076" s="116" t="s">
        <v>795</v>
      </c>
      <c r="D1076" s="117"/>
      <c r="E1076" s="117">
        <v>11.5</v>
      </c>
      <c r="F1076" s="161"/>
      <c r="H1076" s="110"/>
    </row>
    <row r="1077" spans="1:8" s="116" customFormat="1" ht="13.8" x14ac:dyDescent="0.3">
      <c r="A1077" s="115"/>
      <c r="B1077" s="112">
        <v>43328</v>
      </c>
      <c r="C1077" s="116" t="s">
        <v>50</v>
      </c>
      <c r="D1077" s="117"/>
      <c r="E1077" s="117">
        <v>2.69</v>
      </c>
      <c r="F1077" s="161"/>
      <c r="H1077" s="110"/>
    </row>
    <row r="1078" spans="1:8" s="116" customFormat="1" ht="13.8" x14ac:dyDescent="0.3">
      <c r="A1078" s="115"/>
      <c r="B1078" s="112">
        <v>43328</v>
      </c>
      <c r="C1078" s="116" t="s">
        <v>21</v>
      </c>
      <c r="D1078" s="117"/>
      <c r="E1078" s="117">
        <v>8.5</v>
      </c>
      <c r="F1078" s="161"/>
      <c r="H1078" s="110"/>
    </row>
    <row r="1079" spans="1:8" s="116" customFormat="1" ht="13.8" x14ac:dyDescent="0.3">
      <c r="A1079" s="115"/>
      <c r="B1079" s="112">
        <v>43327</v>
      </c>
      <c r="C1079" s="116" t="s">
        <v>8</v>
      </c>
      <c r="D1079" s="117"/>
      <c r="E1079" s="117">
        <v>2.82</v>
      </c>
      <c r="F1079" s="161"/>
      <c r="H1079" s="110"/>
    </row>
    <row r="1080" spans="1:8" s="116" customFormat="1" ht="13.8" x14ac:dyDescent="0.3">
      <c r="A1080" s="115"/>
      <c r="B1080" s="112">
        <v>43327</v>
      </c>
      <c r="C1080" s="116" t="s">
        <v>8</v>
      </c>
      <c r="D1080" s="117"/>
      <c r="E1080" s="117">
        <v>11.72</v>
      </c>
      <c r="F1080" s="161"/>
      <c r="H1080" s="110"/>
    </row>
    <row r="1081" spans="1:8" s="116" customFormat="1" ht="13.8" x14ac:dyDescent="0.3">
      <c r="A1081" s="115"/>
      <c r="B1081" s="112">
        <v>43327</v>
      </c>
      <c r="C1081" s="116" t="s">
        <v>516</v>
      </c>
      <c r="D1081" s="117"/>
      <c r="E1081" s="117">
        <v>4.3600000000000003</v>
      </c>
      <c r="F1081" s="161"/>
      <c r="H1081" s="110"/>
    </row>
    <row r="1082" spans="1:8" s="116" customFormat="1" ht="13.8" x14ac:dyDescent="0.3">
      <c r="A1082" s="115"/>
      <c r="B1082" s="112">
        <v>43327</v>
      </c>
      <c r="C1082" s="116" t="s">
        <v>8</v>
      </c>
      <c r="D1082" s="117"/>
      <c r="E1082" s="117">
        <v>9.34</v>
      </c>
      <c r="F1082" s="161"/>
      <c r="H1082" s="110"/>
    </row>
    <row r="1083" spans="1:8" s="116" customFormat="1" ht="13.8" x14ac:dyDescent="0.3">
      <c r="A1083" s="115"/>
      <c r="B1083" s="112">
        <v>43327</v>
      </c>
      <c r="C1083" s="116" t="s">
        <v>516</v>
      </c>
      <c r="D1083" s="117"/>
      <c r="E1083" s="117">
        <v>15.45</v>
      </c>
      <c r="F1083" s="161"/>
      <c r="H1083" s="110"/>
    </row>
    <row r="1084" spans="1:8" s="116" customFormat="1" ht="13.8" x14ac:dyDescent="0.3">
      <c r="A1084" s="115"/>
      <c r="B1084" s="112">
        <v>43327</v>
      </c>
      <c r="C1084" s="116" t="s">
        <v>516</v>
      </c>
      <c r="D1084" s="117"/>
      <c r="E1084" s="117">
        <v>5.54</v>
      </c>
      <c r="F1084" s="161"/>
      <c r="H1084" s="110"/>
    </row>
    <row r="1085" spans="1:8" s="116" customFormat="1" ht="13.8" x14ac:dyDescent="0.3">
      <c r="A1085" s="115"/>
      <c r="B1085" s="112">
        <v>43332</v>
      </c>
      <c r="C1085" s="116" t="s">
        <v>72</v>
      </c>
      <c r="D1085" s="117"/>
      <c r="E1085" s="117">
        <v>45.91</v>
      </c>
      <c r="F1085" s="161"/>
      <c r="H1085" s="110"/>
    </row>
    <row r="1086" spans="1:8" s="116" customFormat="1" ht="13.8" x14ac:dyDescent="0.3">
      <c r="A1086" s="115"/>
      <c r="B1086" s="112">
        <v>43327</v>
      </c>
      <c r="C1086" s="116" t="s">
        <v>122</v>
      </c>
      <c r="D1086" s="117"/>
      <c r="E1086" s="117">
        <v>5.99</v>
      </c>
      <c r="F1086" s="161"/>
      <c r="H1086" s="110"/>
    </row>
    <row r="1087" spans="1:8" s="116" customFormat="1" ht="13.8" x14ac:dyDescent="0.3">
      <c r="A1087" s="115"/>
      <c r="B1087" s="112">
        <v>43327</v>
      </c>
      <c r="C1087" s="116" t="s">
        <v>516</v>
      </c>
      <c r="D1087" s="117"/>
      <c r="E1087" s="117">
        <v>14.46</v>
      </c>
      <c r="F1087" s="161"/>
      <c r="H1087" s="110"/>
    </row>
    <row r="1088" spans="1:8" s="116" customFormat="1" ht="13.8" x14ac:dyDescent="0.3">
      <c r="A1088" s="115"/>
      <c r="B1088" s="112">
        <v>43327</v>
      </c>
      <c r="C1088" s="116" t="s">
        <v>793</v>
      </c>
      <c r="D1088" s="117"/>
      <c r="E1088" s="117">
        <v>7.5</v>
      </c>
      <c r="F1088" s="161"/>
      <c r="H1088" s="110"/>
    </row>
    <row r="1089" spans="1:8" s="116" customFormat="1" ht="13.8" x14ac:dyDescent="0.3">
      <c r="A1089" s="115"/>
      <c r="B1089" s="112">
        <v>43327</v>
      </c>
      <c r="C1089" s="116" t="s">
        <v>429</v>
      </c>
      <c r="D1089" s="117"/>
      <c r="E1089" s="117">
        <v>37.99</v>
      </c>
      <c r="F1089" s="161"/>
      <c r="H1089" s="110"/>
    </row>
    <row r="1090" spans="1:8" s="116" customFormat="1" ht="13.8" x14ac:dyDescent="0.3">
      <c r="A1090" s="115"/>
      <c r="B1090" s="112">
        <v>43331</v>
      </c>
      <c r="C1090" s="116" t="s">
        <v>429</v>
      </c>
      <c r="D1090" s="117">
        <v>37.99</v>
      </c>
      <c r="E1090" s="117"/>
      <c r="F1090" s="161"/>
      <c r="H1090" s="110"/>
    </row>
    <row r="1091" spans="1:8" s="116" customFormat="1" ht="13.8" x14ac:dyDescent="0.3">
      <c r="A1091" s="115"/>
      <c r="B1091" s="112">
        <v>43330</v>
      </c>
      <c r="C1091" s="116" t="s">
        <v>8</v>
      </c>
      <c r="D1091" s="117"/>
      <c r="E1091" s="117">
        <v>6.94</v>
      </c>
      <c r="F1091" s="161"/>
      <c r="H1091" s="110"/>
    </row>
    <row r="1092" spans="1:8" s="116" customFormat="1" ht="13.8" x14ac:dyDescent="0.3">
      <c r="A1092" s="115"/>
      <c r="B1092" s="112">
        <v>43330</v>
      </c>
      <c r="C1092" s="116" t="s">
        <v>794</v>
      </c>
      <c r="D1092" s="117"/>
      <c r="E1092" s="117">
        <v>39.299999999999997</v>
      </c>
      <c r="F1092" s="161"/>
      <c r="H1092" s="110"/>
    </row>
    <row r="1093" spans="1:8" s="116" customFormat="1" ht="13.8" x14ac:dyDescent="0.3">
      <c r="A1093" s="115"/>
      <c r="B1093" s="112">
        <v>43329</v>
      </c>
      <c r="C1093" s="116" t="s">
        <v>505</v>
      </c>
      <c r="D1093" s="117"/>
      <c r="E1093" s="117">
        <v>22.84</v>
      </c>
      <c r="F1093" s="161"/>
      <c r="H1093" s="110"/>
    </row>
    <row r="1094" spans="1:8" s="116" customFormat="1" ht="13.8" x14ac:dyDescent="0.3">
      <c r="A1094" s="115"/>
      <c r="B1094" s="112">
        <v>43329</v>
      </c>
      <c r="C1094" s="116" t="s">
        <v>59</v>
      </c>
      <c r="D1094" s="117"/>
      <c r="E1094" s="117">
        <v>38.6</v>
      </c>
      <c r="F1094" s="161"/>
      <c r="H1094" s="110"/>
    </row>
    <row r="1095" spans="1:8" s="116" customFormat="1" ht="13.8" x14ac:dyDescent="0.3">
      <c r="A1095" s="115"/>
      <c r="B1095" s="112">
        <v>43330</v>
      </c>
      <c r="C1095" s="116" t="s">
        <v>150</v>
      </c>
      <c r="D1095" s="117"/>
      <c r="E1095" s="117">
        <v>42.13</v>
      </c>
      <c r="F1095" s="161"/>
      <c r="H1095" s="110"/>
    </row>
    <row r="1096" spans="1:8" s="116" customFormat="1" ht="13.8" x14ac:dyDescent="0.3">
      <c r="A1096" s="115"/>
      <c r="B1096" s="112">
        <v>43330</v>
      </c>
      <c r="C1096" s="116" t="s">
        <v>505</v>
      </c>
      <c r="D1096" s="117"/>
      <c r="E1096" s="117">
        <v>7.94</v>
      </c>
      <c r="F1096" s="161"/>
      <c r="H1096" s="110"/>
    </row>
    <row r="1097" spans="1:8" s="116" customFormat="1" ht="13.8" x14ac:dyDescent="0.3">
      <c r="A1097" s="115"/>
      <c r="B1097" s="112">
        <v>43331</v>
      </c>
      <c r="C1097" s="116" t="s">
        <v>92</v>
      </c>
      <c r="D1097" s="117"/>
      <c r="E1097" s="117">
        <v>9.98</v>
      </c>
      <c r="F1097" s="161"/>
      <c r="H1097" s="110"/>
    </row>
    <row r="1098" spans="1:8" s="116" customFormat="1" ht="13.8" x14ac:dyDescent="0.3">
      <c r="A1098" s="115"/>
      <c r="B1098" s="112">
        <v>43331</v>
      </c>
      <c r="C1098" s="116" t="s">
        <v>149</v>
      </c>
      <c r="D1098" s="117"/>
      <c r="E1098" s="117">
        <v>30</v>
      </c>
      <c r="F1098" s="161"/>
      <c r="H1098" s="110"/>
    </row>
    <row r="1099" spans="1:8" s="116" customFormat="1" ht="13.8" x14ac:dyDescent="0.3">
      <c r="A1099" s="115"/>
      <c r="B1099" s="112">
        <v>43331</v>
      </c>
      <c r="C1099" s="116" t="s">
        <v>71</v>
      </c>
      <c r="D1099" s="117"/>
      <c r="E1099" s="117">
        <v>101.31</v>
      </c>
      <c r="F1099" s="161"/>
      <c r="H1099" s="110"/>
    </row>
    <row r="1100" spans="1:8" s="116" customFormat="1" ht="13.8" x14ac:dyDescent="0.3">
      <c r="A1100" s="115"/>
      <c r="B1100" s="112">
        <v>43331</v>
      </c>
      <c r="C1100" s="116" t="s">
        <v>93</v>
      </c>
      <c r="D1100" s="117"/>
      <c r="E1100" s="117">
        <v>19.940000000000001</v>
      </c>
      <c r="F1100" s="161"/>
      <c r="H1100" s="110"/>
    </row>
    <row r="1101" spans="1:8" s="116" customFormat="1" ht="13.8" x14ac:dyDescent="0.3">
      <c r="A1101" s="115"/>
      <c r="B1101" s="112">
        <v>43331</v>
      </c>
      <c r="C1101" s="116" t="s">
        <v>21</v>
      </c>
      <c r="D1101" s="117"/>
      <c r="E1101" s="117">
        <v>9.8000000000000007</v>
      </c>
      <c r="F1101" s="161"/>
      <c r="H1101" s="110"/>
    </row>
    <row r="1102" spans="1:8" s="116" customFormat="1" ht="13.8" x14ac:dyDescent="0.3">
      <c r="A1102" s="115" t="s">
        <v>427</v>
      </c>
      <c r="B1102" s="112">
        <v>43329</v>
      </c>
      <c r="C1102" s="116" t="s">
        <v>296</v>
      </c>
      <c r="D1102" s="117"/>
      <c r="E1102" s="117">
        <v>14</v>
      </c>
      <c r="F1102" s="161"/>
      <c r="H1102" s="110"/>
    </row>
    <row r="1103" spans="1:8" s="116" customFormat="1" ht="13.8" x14ac:dyDescent="0.3">
      <c r="A1103" s="115"/>
      <c r="B1103" s="112">
        <v>43332</v>
      </c>
      <c r="C1103" s="116" t="s">
        <v>52</v>
      </c>
      <c r="D1103" s="117"/>
      <c r="E1103" s="117">
        <v>22.93</v>
      </c>
      <c r="F1103" s="161"/>
      <c r="H1103" s="110"/>
    </row>
    <row r="1104" spans="1:8" s="116" customFormat="1" ht="13.8" x14ac:dyDescent="0.3">
      <c r="A1104" s="115"/>
      <c r="B1104" s="112">
        <v>43332</v>
      </c>
      <c r="C1104" s="116" t="s">
        <v>505</v>
      </c>
      <c r="D1104" s="117"/>
      <c r="E1104" s="117">
        <v>10.119999999999999</v>
      </c>
      <c r="F1104" s="161"/>
      <c r="H1104" s="110"/>
    </row>
    <row r="1105" spans="1:8" s="116" customFormat="1" ht="13.8" x14ac:dyDescent="0.3">
      <c r="A1105" s="115">
        <v>1391</v>
      </c>
      <c r="B1105" s="112">
        <v>43331</v>
      </c>
      <c r="C1105" s="116" t="s">
        <v>380</v>
      </c>
      <c r="D1105" s="117"/>
      <c r="E1105" s="117">
        <v>15</v>
      </c>
      <c r="F1105" s="161"/>
      <c r="H1105" s="110"/>
    </row>
    <row r="1106" spans="1:8" s="116" customFormat="1" ht="13.8" x14ac:dyDescent="0.3">
      <c r="A1106" s="115"/>
      <c r="B1106" s="112">
        <v>43331</v>
      </c>
      <c r="C1106" s="116" t="s">
        <v>21</v>
      </c>
      <c r="D1106" s="117"/>
      <c r="E1106" s="117">
        <v>21</v>
      </c>
      <c r="F1106" s="161"/>
      <c r="H1106" s="110"/>
    </row>
    <row r="1107" spans="1:8" s="116" customFormat="1" ht="13.8" x14ac:dyDescent="0.3">
      <c r="A1107" s="115"/>
      <c r="B1107" s="112">
        <v>43333</v>
      </c>
      <c r="C1107" s="116" t="s">
        <v>505</v>
      </c>
      <c r="D1107" s="117"/>
      <c r="E1107" s="117">
        <v>10</v>
      </c>
      <c r="F1107" s="161"/>
      <c r="H1107" s="110"/>
    </row>
    <row r="1108" spans="1:8" s="116" customFormat="1" ht="13.8" x14ac:dyDescent="0.3">
      <c r="A1108" s="115"/>
      <c r="B1108" s="112">
        <v>43333</v>
      </c>
      <c r="C1108" s="116" t="s">
        <v>40</v>
      </c>
      <c r="D1108" s="117"/>
      <c r="E1108" s="117">
        <v>24.43</v>
      </c>
      <c r="F1108" s="161"/>
      <c r="H1108" s="110"/>
    </row>
    <row r="1109" spans="1:8" s="116" customFormat="1" ht="13.8" x14ac:dyDescent="0.3">
      <c r="A1109" s="115"/>
      <c r="B1109" s="112">
        <v>43333</v>
      </c>
      <c r="C1109" s="116" t="s">
        <v>505</v>
      </c>
      <c r="D1109" s="117"/>
      <c r="E1109" s="117">
        <v>5.65</v>
      </c>
      <c r="F1109" s="161"/>
      <c r="H1109" s="110"/>
    </row>
    <row r="1110" spans="1:8" s="116" customFormat="1" ht="13.8" x14ac:dyDescent="0.3">
      <c r="A1110" s="115"/>
      <c r="B1110" s="112">
        <v>43333</v>
      </c>
      <c r="C1110" s="116" t="s">
        <v>668</v>
      </c>
      <c r="D1110" s="117"/>
      <c r="E1110" s="117">
        <v>3.78</v>
      </c>
      <c r="F1110" s="161"/>
      <c r="H1110" s="110"/>
    </row>
    <row r="1111" spans="1:8" s="116" customFormat="1" ht="13.8" x14ac:dyDescent="0.3">
      <c r="A1111" s="115"/>
      <c r="B1111" s="112">
        <v>43333</v>
      </c>
      <c r="C1111" s="116" t="s">
        <v>668</v>
      </c>
      <c r="D1111" s="117"/>
      <c r="E1111" s="117">
        <v>5.98</v>
      </c>
      <c r="F1111" s="161"/>
      <c r="H1111" s="110"/>
    </row>
    <row r="1112" spans="1:8" s="116" customFormat="1" ht="13.8" x14ac:dyDescent="0.3">
      <c r="A1112" s="115">
        <v>1390</v>
      </c>
      <c r="B1112" s="112">
        <v>43325</v>
      </c>
      <c r="C1112" s="116" t="s">
        <v>268</v>
      </c>
      <c r="D1112" s="117"/>
      <c r="E1112" s="117">
        <v>5</v>
      </c>
      <c r="F1112" s="161"/>
      <c r="H1112" s="110"/>
    </row>
    <row r="1113" spans="1:8" s="116" customFormat="1" ht="13.8" x14ac:dyDescent="0.3">
      <c r="A1113" s="115"/>
      <c r="B1113" s="112">
        <v>43333</v>
      </c>
      <c r="C1113" s="116" t="s">
        <v>505</v>
      </c>
      <c r="D1113" s="117"/>
      <c r="E1113" s="117">
        <v>21.9</v>
      </c>
      <c r="F1113" s="161"/>
      <c r="H1113" s="110"/>
    </row>
    <row r="1114" spans="1:8" s="116" customFormat="1" ht="13.8" x14ac:dyDescent="0.3">
      <c r="A1114" s="115"/>
      <c r="B1114" s="112">
        <v>43333</v>
      </c>
      <c r="C1114" s="116" t="s">
        <v>8</v>
      </c>
      <c r="D1114" s="117"/>
      <c r="E1114" s="117">
        <v>9.33</v>
      </c>
      <c r="F1114" s="161"/>
      <c r="H1114" s="110"/>
    </row>
    <row r="1115" spans="1:8" s="116" customFormat="1" ht="13.8" x14ac:dyDescent="0.3">
      <c r="A1115" s="115"/>
      <c r="B1115" s="112">
        <v>43335</v>
      </c>
      <c r="C1115" s="116" t="s">
        <v>31</v>
      </c>
      <c r="D1115" s="117">
        <v>2171.87</v>
      </c>
      <c r="E1115" s="117"/>
      <c r="F1115" s="161"/>
      <c r="H1115" s="110"/>
    </row>
    <row r="1116" spans="1:8" s="116" customFormat="1" ht="13.8" x14ac:dyDescent="0.3">
      <c r="A1116" s="115"/>
      <c r="B1116" s="112">
        <v>43334</v>
      </c>
      <c r="C1116" s="116" t="s">
        <v>505</v>
      </c>
      <c r="D1116" s="117"/>
      <c r="E1116" s="117">
        <v>22.84</v>
      </c>
      <c r="F1116" s="161"/>
      <c r="H1116" s="110"/>
    </row>
    <row r="1117" spans="1:8" s="116" customFormat="1" ht="13.8" x14ac:dyDescent="0.3">
      <c r="A1117" s="115"/>
      <c r="B1117" s="112">
        <v>43334</v>
      </c>
      <c r="C1117" s="116" t="s">
        <v>40</v>
      </c>
      <c r="D1117" s="117"/>
      <c r="E1117" s="117">
        <v>27.73</v>
      </c>
      <c r="F1117" s="161"/>
      <c r="H1117" s="110"/>
    </row>
    <row r="1118" spans="1:8" s="116" customFormat="1" ht="13.8" x14ac:dyDescent="0.3">
      <c r="A1118" s="115"/>
      <c r="B1118" s="112">
        <v>43344</v>
      </c>
      <c r="C1118" s="116" t="s">
        <v>433</v>
      </c>
      <c r="D1118" s="117"/>
      <c r="E1118" s="117">
        <v>995.31</v>
      </c>
      <c r="F1118" s="161"/>
      <c r="H1118" s="110"/>
    </row>
    <row r="1119" spans="1:8" s="116" customFormat="1" ht="13.8" x14ac:dyDescent="0.3">
      <c r="A1119" s="115"/>
      <c r="B1119" s="112">
        <v>43336</v>
      </c>
      <c r="C1119" s="116" t="s">
        <v>649</v>
      </c>
      <c r="D1119" s="117"/>
      <c r="E1119" s="117">
        <v>40</v>
      </c>
      <c r="F1119" s="161">
        <v>118601393</v>
      </c>
      <c r="H1119" s="110"/>
    </row>
    <row r="1120" spans="1:8" s="116" customFormat="1" ht="13.8" x14ac:dyDescent="0.3">
      <c r="A1120" s="115"/>
      <c r="B1120" s="112">
        <v>43336</v>
      </c>
      <c r="C1120" s="116" t="s">
        <v>89</v>
      </c>
      <c r="D1120" s="117"/>
      <c r="E1120" s="117">
        <v>554.1</v>
      </c>
      <c r="F1120" s="161">
        <v>23529862169</v>
      </c>
      <c r="H1120" s="110"/>
    </row>
    <row r="1121" spans="1:8" s="116" customFormat="1" ht="13.8" x14ac:dyDescent="0.3">
      <c r="A1121" s="115"/>
      <c r="B1121" s="112">
        <v>43337</v>
      </c>
      <c r="C1121" s="116" t="s">
        <v>439</v>
      </c>
      <c r="D1121" s="117"/>
      <c r="E1121" s="117">
        <v>145.96</v>
      </c>
      <c r="F1121" s="161"/>
      <c r="H1121" s="110"/>
    </row>
    <row r="1122" spans="1:8" s="116" customFormat="1" ht="13.8" x14ac:dyDescent="0.3">
      <c r="A1122" s="115"/>
      <c r="B1122" s="112">
        <v>43337</v>
      </c>
      <c r="C1122" s="116" t="s">
        <v>439</v>
      </c>
      <c r="D1122" s="117"/>
      <c r="E1122" s="117">
        <v>5.98</v>
      </c>
      <c r="F1122" s="161"/>
      <c r="H1122" s="110"/>
    </row>
    <row r="1123" spans="1:8" s="116" customFormat="1" ht="13.8" x14ac:dyDescent="0.3">
      <c r="A1123" s="115"/>
      <c r="B1123" s="112">
        <v>43337</v>
      </c>
      <c r="C1123" s="116" t="s">
        <v>52</v>
      </c>
      <c r="D1123" s="117"/>
      <c r="E1123" s="117">
        <v>24.33</v>
      </c>
      <c r="F1123" s="161"/>
      <c r="H1123" s="110"/>
    </row>
    <row r="1124" spans="1:8" s="116" customFormat="1" ht="13.8" x14ac:dyDescent="0.3">
      <c r="A1124" s="115"/>
      <c r="B1124" s="112">
        <v>43337</v>
      </c>
      <c r="C1124" s="116" t="s">
        <v>516</v>
      </c>
      <c r="D1124" s="117"/>
      <c r="E1124" s="117">
        <v>22.96</v>
      </c>
      <c r="F1124" s="161"/>
      <c r="H1124" s="110"/>
    </row>
    <row r="1125" spans="1:8" s="116" customFormat="1" ht="13.8" x14ac:dyDescent="0.3">
      <c r="A1125" s="115"/>
      <c r="B1125" s="112">
        <v>43337</v>
      </c>
      <c r="C1125" s="116" t="s">
        <v>516</v>
      </c>
      <c r="D1125" s="117"/>
      <c r="E1125" s="117">
        <v>5.86</v>
      </c>
      <c r="F1125" s="161"/>
      <c r="H1125" s="110"/>
    </row>
    <row r="1126" spans="1:8" s="116" customFormat="1" ht="13.8" x14ac:dyDescent="0.3">
      <c r="A1126" s="115"/>
      <c r="B1126" s="112">
        <v>43338</v>
      </c>
      <c r="C1126" s="116" t="s">
        <v>516</v>
      </c>
      <c r="D1126" s="117"/>
      <c r="E1126" s="117">
        <v>14.24</v>
      </c>
      <c r="F1126" s="161"/>
      <c r="H1126" s="110"/>
    </row>
    <row r="1127" spans="1:8" s="116" customFormat="1" ht="13.8" x14ac:dyDescent="0.3">
      <c r="A1127" s="115"/>
      <c r="B1127" s="112">
        <v>43338</v>
      </c>
      <c r="C1127" s="116" t="s">
        <v>262</v>
      </c>
      <c r="D1127" s="117"/>
      <c r="E1127" s="117">
        <v>18.89</v>
      </c>
      <c r="F1127" s="161"/>
      <c r="H1127" s="110"/>
    </row>
    <row r="1128" spans="1:8" s="116" customFormat="1" ht="13.8" x14ac:dyDescent="0.3">
      <c r="A1128" s="115"/>
      <c r="B1128" s="112">
        <v>43338</v>
      </c>
      <c r="C1128" s="116" t="s">
        <v>21</v>
      </c>
      <c r="D1128" s="117"/>
      <c r="E1128" s="117">
        <v>25.85</v>
      </c>
      <c r="F1128" s="161"/>
      <c r="H1128" s="110"/>
    </row>
    <row r="1129" spans="1:8" s="116" customFormat="1" ht="13.8" x14ac:dyDescent="0.3">
      <c r="A1129" s="115"/>
      <c r="B1129" s="112">
        <v>43338</v>
      </c>
      <c r="C1129" s="116" t="s">
        <v>93</v>
      </c>
      <c r="D1129" s="117"/>
      <c r="E1129" s="117">
        <v>87.02</v>
      </c>
      <c r="F1129" s="161"/>
      <c r="H1129" s="110"/>
    </row>
    <row r="1130" spans="1:8" s="116" customFormat="1" ht="13.8" x14ac:dyDescent="0.3">
      <c r="A1130" s="115"/>
      <c r="B1130" s="112">
        <v>43338</v>
      </c>
      <c r="C1130" s="116" t="s">
        <v>796</v>
      </c>
      <c r="D1130" s="117"/>
      <c r="E1130" s="117">
        <v>46.67</v>
      </c>
      <c r="F1130" s="161"/>
      <c r="H1130" s="110"/>
    </row>
    <row r="1131" spans="1:8" s="116" customFormat="1" ht="13.8" x14ac:dyDescent="0.3">
      <c r="A1131" s="115"/>
      <c r="B1131" s="112">
        <v>43338</v>
      </c>
      <c r="C1131" s="116" t="s">
        <v>8</v>
      </c>
      <c r="D1131" s="117"/>
      <c r="E1131" s="117">
        <v>5.65</v>
      </c>
      <c r="F1131" s="161"/>
      <c r="H1131" s="110"/>
    </row>
    <row r="1132" spans="1:8" s="116" customFormat="1" ht="13.8" x14ac:dyDescent="0.3">
      <c r="A1132" s="115"/>
      <c r="B1132" s="112">
        <v>43338</v>
      </c>
      <c r="C1132" s="116" t="s">
        <v>122</v>
      </c>
      <c r="D1132" s="117"/>
      <c r="E1132" s="117">
        <v>14.97</v>
      </c>
      <c r="F1132" s="161"/>
      <c r="H1132" s="110"/>
    </row>
    <row r="1133" spans="1:8" s="116" customFormat="1" ht="13.8" x14ac:dyDescent="0.3">
      <c r="A1133" s="115"/>
      <c r="B1133" s="112">
        <v>43338</v>
      </c>
      <c r="C1133" s="116" t="s">
        <v>516</v>
      </c>
      <c r="D1133" s="117"/>
      <c r="E1133" s="117">
        <v>6.85</v>
      </c>
      <c r="F1133" s="161"/>
      <c r="H1133" s="110"/>
    </row>
    <row r="1134" spans="1:8" s="116" customFormat="1" ht="13.8" x14ac:dyDescent="0.3">
      <c r="A1134" s="115"/>
      <c r="B1134" s="112">
        <v>43338</v>
      </c>
      <c r="C1134" s="116" t="s">
        <v>763</v>
      </c>
      <c r="D1134" s="117"/>
      <c r="E1134" s="117">
        <v>9.99</v>
      </c>
      <c r="F1134" s="161"/>
      <c r="H1134" s="110"/>
    </row>
    <row r="1135" spans="1:8" s="116" customFormat="1" ht="13.8" x14ac:dyDescent="0.3">
      <c r="A1135" s="115"/>
      <c r="B1135" s="112">
        <v>43336</v>
      </c>
      <c r="C1135" s="116" t="s">
        <v>8</v>
      </c>
      <c r="D1135" s="117"/>
      <c r="E1135" s="117">
        <v>4.9800000000000004</v>
      </c>
      <c r="F1135" s="161"/>
      <c r="H1135" s="110"/>
    </row>
    <row r="1136" spans="1:8" s="116" customFormat="1" ht="13.8" x14ac:dyDescent="0.3">
      <c r="A1136" s="115"/>
      <c r="B1136" s="112">
        <v>43336</v>
      </c>
      <c r="C1136" s="116" t="s">
        <v>516</v>
      </c>
      <c r="D1136" s="117"/>
      <c r="E1136" s="117">
        <v>11.43</v>
      </c>
      <c r="F1136" s="161"/>
      <c r="H1136" s="110"/>
    </row>
    <row r="1137" spans="1:8" s="116" customFormat="1" ht="13.8" x14ac:dyDescent="0.3">
      <c r="A1137" s="115"/>
      <c r="B1137" s="112">
        <v>43336</v>
      </c>
      <c r="C1137" s="116" t="s">
        <v>40</v>
      </c>
      <c r="D1137" s="117"/>
      <c r="E1137" s="117">
        <v>19.05</v>
      </c>
      <c r="F1137" s="161"/>
      <c r="H1137" s="110"/>
    </row>
    <row r="1138" spans="1:8" s="116" customFormat="1" ht="13.8" x14ac:dyDescent="0.3">
      <c r="A1138" s="115"/>
      <c r="B1138" s="112">
        <v>43336</v>
      </c>
      <c r="C1138" s="116" t="s">
        <v>21</v>
      </c>
      <c r="D1138" s="117"/>
      <c r="E1138" s="117">
        <v>7.95</v>
      </c>
      <c r="F1138" s="161"/>
      <c r="H1138" s="110"/>
    </row>
    <row r="1139" spans="1:8" s="116" customFormat="1" ht="13.8" x14ac:dyDescent="0.3">
      <c r="A1139" s="115"/>
      <c r="B1139" s="112">
        <v>43340</v>
      </c>
      <c r="C1139" s="116" t="s">
        <v>21</v>
      </c>
      <c r="D1139" s="117"/>
      <c r="E1139" s="117">
        <v>12.8</v>
      </c>
      <c r="F1139" s="161"/>
      <c r="H1139" s="110"/>
    </row>
    <row r="1140" spans="1:8" s="116" customFormat="1" ht="13.8" x14ac:dyDescent="0.3">
      <c r="A1140" s="115"/>
      <c r="B1140" s="112">
        <v>43158</v>
      </c>
      <c r="C1140" s="116" t="s">
        <v>40</v>
      </c>
      <c r="D1140" s="117"/>
      <c r="E1140" s="117">
        <v>226.72</v>
      </c>
      <c r="F1140" s="161"/>
      <c r="H1140" s="110"/>
    </row>
    <row r="1141" spans="1:8" s="116" customFormat="1" ht="13.8" x14ac:dyDescent="0.3">
      <c r="A1141" s="115"/>
      <c r="B1141" s="112">
        <v>43340</v>
      </c>
      <c r="C1141" s="116" t="s">
        <v>505</v>
      </c>
      <c r="D1141" s="117"/>
      <c r="E1141" s="117">
        <v>21.85</v>
      </c>
      <c r="F1141" s="161"/>
      <c r="H1141" s="110"/>
    </row>
    <row r="1142" spans="1:8" s="116" customFormat="1" ht="13.8" x14ac:dyDescent="0.3">
      <c r="A1142" s="115"/>
      <c r="B1142" s="112">
        <v>43340</v>
      </c>
      <c r="C1142" s="116" t="s">
        <v>72</v>
      </c>
      <c r="D1142" s="117"/>
      <c r="E1142" s="117">
        <v>9.49</v>
      </c>
      <c r="F1142" s="161"/>
      <c r="H1142" s="110"/>
    </row>
    <row r="1143" spans="1:8" s="116" customFormat="1" ht="13.8" x14ac:dyDescent="0.3">
      <c r="A1143" s="115"/>
      <c r="B1143" s="112">
        <v>43342</v>
      </c>
      <c r="C1143" s="116" t="s">
        <v>52</v>
      </c>
      <c r="D1143" s="117"/>
      <c r="E1143" s="117">
        <v>2.58</v>
      </c>
      <c r="F1143" s="161"/>
      <c r="H1143" s="110"/>
    </row>
    <row r="1144" spans="1:8" s="116" customFormat="1" ht="13.8" x14ac:dyDescent="0.3">
      <c r="A1144" s="115"/>
      <c r="B1144" s="112">
        <v>43342</v>
      </c>
      <c r="C1144" s="116" t="s">
        <v>505</v>
      </c>
      <c r="D1144" s="117"/>
      <c r="E1144" s="117">
        <v>2.71</v>
      </c>
      <c r="F1144" s="161"/>
      <c r="H1144" s="110"/>
    </row>
    <row r="1145" spans="1:8" s="116" customFormat="1" ht="13.8" x14ac:dyDescent="0.3">
      <c r="A1145" s="115"/>
      <c r="B1145" s="112">
        <v>43349</v>
      </c>
      <c r="C1145" s="116" t="s">
        <v>31</v>
      </c>
      <c r="D1145" s="117">
        <v>2171.87</v>
      </c>
      <c r="E1145" s="117"/>
      <c r="F1145" s="161"/>
      <c r="H1145" s="110"/>
    </row>
    <row r="1146" spans="1:8" s="116" customFormat="1" ht="13.8" x14ac:dyDescent="0.3">
      <c r="A1146" s="115"/>
      <c r="B1146" s="112">
        <v>43348</v>
      </c>
      <c r="C1146" s="116" t="s">
        <v>150</v>
      </c>
      <c r="D1146" s="117"/>
      <c r="E1146" s="117">
        <v>8.99</v>
      </c>
      <c r="F1146" s="161"/>
      <c r="H1146" s="110"/>
    </row>
    <row r="1147" spans="1:8" s="116" customFormat="1" ht="13.8" x14ac:dyDescent="0.3">
      <c r="A1147" s="115"/>
      <c r="B1147" s="112">
        <v>43348</v>
      </c>
      <c r="C1147" s="116" t="s">
        <v>7</v>
      </c>
      <c r="D1147" s="117"/>
      <c r="E1147" s="117">
        <v>8.67</v>
      </c>
      <c r="F1147" s="161"/>
      <c r="H1147" s="110"/>
    </row>
    <row r="1148" spans="1:8" s="116" customFormat="1" ht="13.8" x14ac:dyDescent="0.3">
      <c r="A1148" s="115"/>
      <c r="B1148" s="112">
        <v>43348</v>
      </c>
      <c r="C1148" s="116" t="s">
        <v>505</v>
      </c>
      <c r="D1148" s="117"/>
      <c r="E1148" s="117">
        <v>6.54</v>
      </c>
      <c r="F1148" s="161"/>
      <c r="H1148" s="110"/>
    </row>
    <row r="1149" spans="1:8" s="116" customFormat="1" ht="13.8" x14ac:dyDescent="0.3">
      <c r="A1149" s="115"/>
      <c r="B1149" s="112">
        <v>43349</v>
      </c>
      <c r="C1149" s="116" t="s">
        <v>81</v>
      </c>
      <c r="D1149" s="117"/>
      <c r="E1149" s="117">
        <v>24.85</v>
      </c>
      <c r="F1149" s="161"/>
      <c r="H1149" s="110"/>
    </row>
    <row r="1150" spans="1:8" s="116" customFormat="1" ht="13.8" x14ac:dyDescent="0.3">
      <c r="A1150" s="115"/>
      <c r="B1150" s="112">
        <v>43349</v>
      </c>
      <c r="C1150" s="116" t="s">
        <v>234</v>
      </c>
      <c r="D1150" s="117"/>
      <c r="E1150" s="117">
        <v>239.65</v>
      </c>
      <c r="F1150" s="161"/>
      <c r="H1150" s="110"/>
    </row>
    <row r="1151" spans="1:8" s="116" customFormat="1" ht="13.8" x14ac:dyDescent="0.3">
      <c r="A1151" s="115"/>
      <c r="B1151" s="112">
        <v>43358</v>
      </c>
      <c r="C1151" s="116" t="s">
        <v>619</v>
      </c>
      <c r="D1151" s="117"/>
      <c r="E1151" s="117">
        <v>97.23</v>
      </c>
      <c r="F1151" s="161"/>
      <c r="H1151" s="110"/>
    </row>
    <row r="1152" spans="1:8" s="116" customFormat="1" ht="13.8" x14ac:dyDescent="0.3">
      <c r="A1152" s="115"/>
      <c r="B1152" s="112">
        <v>43349</v>
      </c>
      <c r="C1152" s="116" t="s">
        <v>42</v>
      </c>
      <c r="D1152" s="117"/>
      <c r="E1152" s="117">
        <v>263.70999999999998</v>
      </c>
      <c r="F1152" s="161" t="s">
        <v>797</v>
      </c>
      <c r="H1152" s="110"/>
    </row>
    <row r="1153" spans="1:8" s="116" customFormat="1" ht="13.8" x14ac:dyDescent="0.3">
      <c r="A1153" s="115"/>
      <c r="B1153" s="112">
        <v>43349</v>
      </c>
      <c r="C1153" s="116" t="s">
        <v>321</v>
      </c>
      <c r="D1153" s="117"/>
      <c r="E1153" s="117">
        <v>317.52</v>
      </c>
      <c r="F1153" s="161">
        <v>4736428051</v>
      </c>
      <c r="H1153" s="110"/>
    </row>
    <row r="1154" spans="1:8" s="116" customFormat="1" ht="13.8" x14ac:dyDescent="0.3">
      <c r="A1154" s="115"/>
      <c r="B1154" s="112">
        <v>43349</v>
      </c>
      <c r="C1154" s="116" t="s">
        <v>485</v>
      </c>
      <c r="D1154" s="117"/>
      <c r="E1154" s="117">
        <v>173.88</v>
      </c>
      <c r="F1154" s="161">
        <v>24926878428</v>
      </c>
      <c r="H1154" s="110"/>
    </row>
    <row r="1155" spans="1:8" s="116" customFormat="1" ht="13.8" x14ac:dyDescent="0.3">
      <c r="A1155" s="115"/>
      <c r="B1155" s="112">
        <v>43349</v>
      </c>
      <c r="C1155" s="116" t="s">
        <v>45</v>
      </c>
      <c r="D1155" s="117"/>
      <c r="E1155" s="117">
        <v>50</v>
      </c>
      <c r="F1155" s="161" t="s">
        <v>798</v>
      </c>
      <c r="H1155" s="110"/>
    </row>
    <row r="1156" spans="1:8" s="116" customFormat="1" ht="13.8" x14ac:dyDescent="0.3">
      <c r="A1156" s="115"/>
      <c r="B1156" s="112">
        <v>43358</v>
      </c>
      <c r="C1156" s="116" t="s">
        <v>704</v>
      </c>
      <c r="D1156" s="117"/>
      <c r="E1156" s="117">
        <v>200.69</v>
      </c>
      <c r="F1156" s="161"/>
      <c r="H1156" s="110"/>
    </row>
    <row r="1157" spans="1:8" s="116" customFormat="1" ht="13.8" x14ac:dyDescent="0.3">
      <c r="A1157" s="115"/>
      <c r="B1157" s="112">
        <v>43349</v>
      </c>
      <c r="C1157" s="116" t="s">
        <v>21</v>
      </c>
      <c r="D1157" s="117"/>
      <c r="E1157" s="117">
        <v>4.9000000000000004</v>
      </c>
      <c r="F1157" s="161"/>
      <c r="H1157" s="110"/>
    </row>
    <row r="1158" spans="1:8" s="116" customFormat="1" ht="13.8" x14ac:dyDescent="0.3">
      <c r="A1158" s="115"/>
      <c r="B1158" s="112">
        <v>43349</v>
      </c>
      <c r="C1158" s="116" t="s">
        <v>40</v>
      </c>
      <c r="D1158" s="117"/>
      <c r="E1158" s="117">
        <v>17.48</v>
      </c>
      <c r="F1158" s="161"/>
      <c r="H1158" s="110"/>
    </row>
    <row r="1159" spans="1:8" s="116" customFormat="1" ht="13.8" x14ac:dyDescent="0.3">
      <c r="A1159" s="115"/>
      <c r="B1159" s="112">
        <v>43319</v>
      </c>
      <c r="C1159" s="116" t="s">
        <v>83</v>
      </c>
      <c r="D1159" s="117"/>
      <c r="E1159" s="117">
        <v>60</v>
      </c>
      <c r="F1159" s="161"/>
      <c r="H1159" s="110"/>
    </row>
    <row r="1160" spans="1:8" s="116" customFormat="1" ht="13.8" x14ac:dyDescent="0.3">
      <c r="A1160" s="115"/>
      <c r="B1160" s="112">
        <v>43350</v>
      </c>
      <c r="C1160" s="116" t="s">
        <v>505</v>
      </c>
      <c r="D1160" s="117"/>
      <c r="E1160" s="117">
        <v>8.6</v>
      </c>
      <c r="F1160" s="161"/>
      <c r="H1160" s="110"/>
    </row>
    <row r="1161" spans="1:8" s="116" customFormat="1" ht="13.8" x14ac:dyDescent="0.3">
      <c r="A1161" s="115"/>
      <c r="B1161" s="112">
        <v>43351</v>
      </c>
      <c r="C1161" s="116" t="s">
        <v>8</v>
      </c>
      <c r="D1161" s="117"/>
      <c r="E1161" s="117">
        <v>4.32</v>
      </c>
      <c r="F1161" s="161"/>
      <c r="H1161" s="110"/>
    </row>
    <row r="1162" spans="1:8" s="116" customFormat="1" ht="13.8" x14ac:dyDescent="0.3">
      <c r="A1162" s="115"/>
      <c r="B1162" s="112">
        <v>43351</v>
      </c>
      <c r="C1162" s="116" t="s">
        <v>505</v>
      </c>
      <c r="D1162" s="117"/>
      <c r="E1162" s="117">
        <v>20.21</v>
      </c>
      <c r="F1162" s="161"/>
      <c r="H1162" s="110"/>
    </row>
    <row r="1163" spans="1:8" s="116" customFormat="1" ht="13.8" x14ac:dyDescent="0.3">
      <c r="A1163" s="115"/>
      <c r="B1163" s="112">
        <v>43351</v>
      </c>
      <c r="C1163" s="116" t="s">
        <v>114</v>
      </c>
      <c r="D1163" s="117"/>
      <c r="E1163" s="117">
        <v>8.7100000000000009</v>
      </c>
      <c r="F1163" s="161"/>
      <c r="H1163" s="110"/>
    </row>
    <row r="1164" spans="1:8" s="116" customFormat="1" ht="13.8" x14ac:dyDescent="0.3">
      <c r="A1164" s="115"/>
      <c r="B1164" s="112">
        <v>43351</v>
      </c>
      <c r="C1164" s="116" t="s">
        <v>93</v>
      </c>
      <c r="D1164" s="117"/>
      <c r="E1164" s="117">
        <v>265.69</v>
      </c>
      <c r="F1164" s="161"/>
      <c r="H1164" s="110"/>
    </row>
    <row r="1165" spans="1:8" s="116" customFormat="1" ht="13.8" x14ac:dyDescent="0.3">
      <c r="A1165" s="115"/>
      <c r="B1165" s="112">
        <v>43351</v>
      </c>
      <c r="C1165" s="116" t="s">
        <v>40</v>
      </c>
      <c r="D1165" s="117"/>
      <c r="E1165" s="117">
        <v>80.63</v>
      </c>
      <c r="F1165" s="161"/>
      <c r="H1165" s="110"/>
    </row>
    <row r="1166" spans="1:8" s="116" customFormat="1" ht="13.8" x14ac:dyDescent="0.3">
      <c r="A1166" s="115"/>
      <c r="B1166" s="112">
        <v>43351</v>
      </c>
      <c r="C1166" s="116" t="s">
        <v>330</v>
      </c>
      <c r="D1166" s="117"/>
      <c r="E1166" s="117">
        <v>13.63</v>
      </c>
      <c r="F1166" s="161"/>
      <c r="H1166" s="110"/>
    </row>
    <row r="1167" spans="1:8" s="116" customFormat="1" ht="13.8" x14ac:dyDescent="0.3">
      <c r="A1167" s="115"/>
      <c r="B1167" s="112">
        <v>43352</v>
      </c>
      <c r="C1167" s="116" t="s">
        <v>8</v>
      </c>
      <c r="D1167" s="117"/>
      <c r="E1167" s="117">
        <v>8.2200000000000006</v>
      </c>
      <c r="F1167" s="161"/>
      <c r="H1167" s="110"/>
    </row>
    <row r="1168" spans="1:8" s="116" customFormat="1" ht="13.8" x14ac:dyDescent="0.3">
      <c r="A1168" s="115"/>
      <c r="B1168" s="112">
        <v>43352</v>
      </c>
      <c r="C1168" s="117" t="s">
        <v>60</v>
      </c>
      <c r="D1168" s="117"/>
      <c r="E1168" s="117">
        <v>50</v>
      </c>
      <c r="F1168" s="161">
        <v>17208222</v>
      </c>
      <c r="H1168" s="110"/>
    </row>
    <row r="1169" spans="1:8" s="116" customFormat="1" ht="13.8" x14ac:dyDescent="0.3">
      <c r="A1169" s="115"/>
      <c r="B1169" s="112">
        <v>43352</v>
      </c>
      <c r="C1169" s="116" t="s">
        <v>102</v>
      </c>
      <c r="D1169" s="117"/>
      <c r="E1169" s="117">
        <v>21.66</v>
      </c>
      <c r="F1169" s="161"/>
      <c r="H1169" s="110"/>
    </row>
    <row r="1170" spans="1:8" s="116" customFormat="1" ht="13.8" x14ac:dyDescent="0.3">
      <c r="A1170" s="115"/>
      <c r="B1170" s="112">
        <v>43352</v>
      </c>
      <c r="C1170" s="116" t="s">
        <v>122</v>
      </c>
      <c r="D1170" s="117"/>
      <c r="E1170" s="117">
        <v>1.99</v>
      </c>
      <c r="F1170" s="161"/>
      <c r="H1170" s="110"/>
    </row>
    <row r="1171" spans="1:8" s="116" customFormat="1" ht="13.8" x14ac:dyDescent="0.3">
      <c r="A1171" s="115"/>
      <c r="B1171" s="112">
        <v>43352</v>
      </c>
      <c r="C1171" s="116" t="s">
        <v>21</v>
      </c>
      <c r="D1171" s="117"/>
      <c r="E1171" s="117">
        <v>38.700000000000003</v>
      </c>
      <c r="F1171" s="161"/>
      <c r="H1171" s="110"/>
    </row>
    <row r="1172" spans="1:8" s="116" customFormat="1" ht="13.8" x14ac:dyDescent="0.3">
      <c r="A1172" s="115"/>
      <c r="B1172" s="112">
        <v>43352</v>
      </c>
      <c r="C1172" s="116" t="s">
        <v>516</v>
      </c>
      <c r="D1172" s="117"/>
      <c r="E1172" s="117">
        <v>8.6</v>
      </c>
      <c r="F1172" s="161"/>
      <c r="H1172" s="110"/>
    </row>
    <row r="1173" spans="1:8" s="116" customFormat="1" ht="13.8" x14ac:dyDescent="0.3">
      <c r="A1173" s="115"/>
      <c r="B1173" s="112">
        <v>43354</v>
      </c>
      <c r="C1173" s="116" t="s">
        <v>516</v>
      </c>
      <c r="D1173" s="117"/>
      <c r="E1173" s="117">
        <v>3.15</v>
      </c>
      <c r="F1173" s="161"/>
      <c r="H1173" s="110"/>
    </row>
    <row r="1174" spans="1:8" s="116" customFormat="1" ht="13.8" x14ac:dyDescent="0.3">
      <c r="A1174" s="115"/>
      <c r="B1174" s="112">
        <v>43354</v>
      </c>
      <c r="C1174" s="116" t="s">
        <v>8</v>
      </c>
      <c r="D1174" s="117"/>
      <c r="E1174" s="117">
        <v>4.57</v>
      </c>
      <c r="F1174" s="161"/>
      <c r="H1174" s="110"/>
    </row>
    <row r="1175" spans="1:8" s="116" customFormat="1" ht="13.8" x14ac:dyDescent="0.3">
      <c r="A1175" s="115"/>
      <c r="B1175" s="112">
        <v>43355</v>
      </c>
      <c r="C1175" s="116" t="s">
        <v>50</v>
      </c>
      <c r="D1175" s="117"/>
      <c r="E1175" s="117">
        <v>24.07</v>
      </c>
      <c r="F1175" s="161"/>
      <c r="H1175" s="110"/>
    </row>
    <row r="1176" spans="1:8" s="116" customFormat="1" ht="13.8" x14ac:dyDescent="0.3">
      <c r="A1176" s="115"/>
      <c r="B1176" s="112">
        <v>43357</v>
      </c>
      <c r="C1176" s="116" t="s">
        <v>799</v>
      </c>
      <c r="D1176" s="117"/>
      <c r="E1176" s="117">
        <v>9.99</v>
      </c>
      <c r="F1176" s="161"/>
      <c r="H1176" s="110"/>
    </row>
    <row r="1177" spans="1:8" s="116" customFormat="1" ht="13.8" x14ac:dyDescent="0.3">
      <c r="A1177" s="115"/>
      <c r="B1177" s="112">
        <v>43356</v>
      </c>
      <c r="C1177" s="116" t="s">
        <v>516</v>
      </c>
      <c r="D1177" s="117"/>
      <c r="E1177" s="117">
        <v>12.18</v>
      </c>
      <c r="F1177" s="161"/>
      <c r="H1177" s="110"/>
    </row>
    <row r="1178" spans="1:8" s="116" customFormat="1" ht="13.8" x14ac:dyDescent="0.3">
      <c r="A1178" s="115"/>
      <c r="B1178" s="112">
        <v>43356</v>
      </c>
      <c r="C1178" s="116" t="s">
        <v>516</v>
      </c>
      <c r="D1178" s="117"/>
      <c r="E1178" s="117">
        <v>12.93</v>
      </c>
      <c r="F1178" s="161"/>
      <c r="H1178" s="110"/>
    </row>
    <row r="1179" spans="1:8" s="116" customFormat="1" ht="13.8" x14ac:dyDescent="0.3">
      <c r="A1179" s="115"/>
      <c r="B1179" s="112">
        <v>43356</v>
      </c>
      <c r="C1179" s="116" t="s">
        <v>40</v>
      </c>
      <c r="D1179" s="117"/>
      <c r="E1179" s="117">
        <v>71.52</v>
      </c>
      <c r="F1179" s="161"/>
      <c r="H1179" s="110"/>
    </row>
    <row r="1180" spans="1:8" s="116" customFormat="1" ht="13.8" x14ac:dyDescent="0.3">
      <c r="A1180" s="115"/>
      <c r="B1180" s="112">
        <v>43359</v>
      </c>
      <c r="C1180" s="116" t="s">
        <v>92</v>
      </c>
      <c r="D1180" s="117"/>
      <c r="E1180" s="117">
        <v>29.98</v>
      </c>
      <c r="F1180" s="161"/>
      <c r="H1180" s="110"/>
    </row>
    <row r="1181" spans="1:8" s="116" customFormat="1" ht="13.8" x14ac:dyDescent="0.3">
      <c r="A1181" s="115"/>
      <c r="B1181" s="112">
        <v>43359</v>
      </c>
      <c r="C1181" s="116" t="s">
        <v>516</v>
      </c>
      <c r="D1181" s="117"/>
      <c r="E1181" s="117">
        <v>11.09</v>
      </c>
      <c r="F1181" s="161"/>
      <c r="H1181" s="110"/>
    </row>
    <row r="1182" spans="1:8" s="116" customFormat="1" ht="13.8" x14ac:dyDescent="0.3">
      <c r="A1182" s="115"/>
      <c r="B1182" s="112">
        <v>43359</v>
      </c>
      <c r="C1182" s="116" t="s">
        <v>122</v>
      </c>
      <c r="D1182" s="117"/>
      <c r="E1182" s="117">
        <v>8.98</v>
      </c>
      <c r="F1182" s="161"/>
      <c r="H1182" s="110"/>
    </row>
    <row r="1183" spans="1:8" s="116" customFormat="1" ht="13.8" x14ac:dyDescent="0.3">
      <c r="A1183" s="115"/>
      <c r="B1183" s="112">
        <v>43357</v>
      </c>
      <c r="C1183" s="116" t="s">
        <v>516</v>
      </c>
      <c r="D1183" s="117"/>
      <c r="E1183" s="117">
        <v>17.079999999999998</v>
      </c>
      <c r="F1183" s="161"/>
      <c r="H1183" s="110"/>
    </row>
    <row r="1184" spans="1:8" s="116" customFormat="1" ht="13.8" x14ac:dyDescent="0.3">
      <c r="A1184" s="115"/>
      <c r="B1184" s="112">
        <v>43351</v>
      </c>
      <c r="C1184" s="116" t="s">
        <v>800</v>
      </c>
      <c r="D1184" s="117"/>
      <c r="E1184" s="117">
        <v>20</v>
      </c>
      <c r="F1184" s="161"/>
      <c r="H1184" s="110"/>
    </row>
    <row r="1185" spans="1:8" s="116" customFormat="1" ht="13.8" x14ac:dyDescent="0.3">
      <c r="A1185" s="115"/>
      <c r="B1185" s="112">
        <v>43353</v>
      </c>
      <c r="C1185" s="117" t="s">
        <v>75</v>
      </c>
      <c r="D1185" s="117">
        <v>100</v>
      </c>
      <c r="E1185" s="117"/>
      <c r="F1185" s="161"/>
      <c r="H1185" s="110"/>
    </row>
    <row r="1186" spans="1:8" s="116" customFormat="1" ht="13.8" x14ac:dyDescent="0.3">
      <c r="A1186" s="115"/>
      <c r="B1186" s="112">
        <v>43360</v>
      </c>
      <c r="C1186" s="116" t="s">
        <v>40</v>
      </c>
      <c r="D1186" s="117"/>
      <c r="E1186" s="117">
        <v>8.11</v>
      </c>
      <c r="F1186" s="161"/>
      <c r="H1186" s="110"/>
    </row>
    <row r="1187" spans="1:8" s="116" customFormat="1" ht="13.8" x14ac:dyDescent="0.3">
      <c r="A1187" s="115"/>
      <c r="B1187" s="112">
        <v>43360</v>
      </c>
      <c r="C1187" s="116" t="s">
        <v>505</v>
      </c>
      <c r="D1187" s="117"/>
      <c r="E1187" s="117">
        <v>17.079999999999998</v>
      </c>
      <c r="F1187" s="161"/>
      <c r="H1187" s="110"/>
    </row>
    <row r="1188" spans="1:8" s="116" customFormat="1" ht="13.8" x14ac:dyDescent="0.3">
      <c r="A1188" s="115"/>
      <c r="B1188" s="112">
        <v>43361</v>
      </c>
      <c r="C1188" s="116" t="s">
        <v>146</v>
      </c>
      <c r="D1188" s="117">
        <v>808.3</v>
      </c>
      <c r="E1188" s="117"/>
      <c r="F1188" s="161"/>
      <c r="H1188" s="110"/>
    </row>
    <row r="1189" spans="1:8" s="116" customFormat="1" ht="13.8" x14ac:dyDescent="0.3">
      <c r="A1189" s="115" t="s">
        <v>427</v>
      </c>
      <c r="B1189" s="112">
        <v>43360</v>
      </c>
      <c r="C1189" s="116" t="s">
        <v>296</v>
      </c>
      <c r="D1189" s="117"/>
      <c r="E1189" s="117">
        <v>14</v>
      </c>
      <c r="F1189" s="161"/>
      <c r="H1189" s="110"/>
    </row>
    <row r="1190" spans="1:8" s="116" customFormat="1" ht="13.8" x14ac:dyDescent="0.3">
      <c r="A1190" s="115"/>
      <c r="B1190" s="112">
        <v>43361</v>
      </c>
      <c r="C1190" s="117" t="s">
        <v>60</v>
      </c>
      <c r="D1190" s="117"/>
      <c r="E1190" s="117">
        <v>50</v>
      </c>
      <c r="F1190" s="161"/>
      <c r="H1190" s="110"/>
    </row>
    <row r="1191" spans="1:8" s="116" customFormat="1" ht="13.8" x14ac:dyDescent="0.3">
      <c r="A1191" s="115"/>
      <c r="B1191" s="112">
        <v>43363</v>
      </c>
      <c r="C1191" s="116" t="s">
        <v>31</v>
      </c>
      <c r="D1191" s="117">
        <v>2171.87</v>
      </c>
      <c r="E1191" s="117"/>
      <c r="F1191" s="161"/>
      <c r="H1191" s="110"/>
    </row>
    <row r="1192" spans="1:8" s="116" customFormat="1" ht="13.8" x14ac:dyDescent="0.3">
      <c r="A1192" s="115"/>
      <c r="B1192" s="112">
        <v>43360</v>
      </c>
      <c r="C1192" s="116" t="s">
        <v>505</v>
      </c>
      <c r="D1192" s="117"/>
      <c r="E1192" s="117">
        <v>15.33</v>
      </c>
      <c r="F1192" s="161"/>
      <c r="H1192" s="110"/>
    </row>
    <row r="1193" spans="1:8" s="116" customFormat="1" ht="13.8" x14ac:dyDescent="0.3">
      <c r="A1193" s="115" t="s">
        <v>427</v>
      </c>
      <c r="B1193" s="112">
        <v>43362</v>
      </c>
      <c r="C1193" s="116" t="s">
        <v>634</v>
      </c>
      <c r="D1193" s="117"/>
      <c r="E1193" s="117">
        <v>35</v>
      </c>
      <c r="F1193" s="161"/>
      <c r="H1193" s="110"/>
    </row>
    <row r="1194" spans="1:8" s="116" customFormat="1" ht="13.8" x14ac:dyDescent="0.3">
      <c r="A1194" s="115"/>
      <c r="B1194" s="112">
        <v>43362</v>
      </c>
      <c r="C1194" s="116" t="s">
        <v>40</v>
      </c>
      <c r="D1194" s="117"/>
      <c r="E1194" s="117">
        <v>22.49</v>
      </c>
      <c r="F1194" s="161"/>
      <c r="H1194" s="110"/>
    </row>
    <row r="1195" spans="1:8" s="116" customFormat="1" ht="13.8" x14ac:dyDescent="0.3">
      <c r="A1195" s="115"/>
      <c r="B1195" s="112">
        <v>43363</v>
      </c>
      <c r="C1195" s="116" t="s">
        <v>89</v>
      </c>
      <c r="D1195" s="117"/>
      <c r="E1195" s="117">
        <v>554.1</v>
      </c>
      <c r="F1195" s="161">
        <v>26325713853</v>
      </c>
      <c r="H1195" s="110"/>
    </row>
    <row r="1196" spans="1:8" s="116" customFormat="1" ht="13.8" x14ac:dyDescent="0.3">
      <c r="A1196" s="115"/>
      <c r="B1196" s="112">
        <v>43371</v>
      </c>
      <c r="C1196" s="116" t="s">
        <v>649</v>
      </c>
      <c r="D1196" s="117"/>
      <c r="E1196" s="117">
        <v>50</v>
      </c>
      <c r="F1196" s="161">
        <v>120865142</v>
      </c>
      <c r="H1196" s="110"/>
    </row>
    <row r="1197" spans="1:8" s="116" customFormat="1" ht="13.8" x14ac:dyDescent="0.3">
      <c r="A1197" s="115"/>
      <c r="B1197" s="112">
        <v>11567</v>
      </c>
      <c r="C1197" s="116" t="s">
        <v>433</v>
      </c>
      <c r="D1197" s="117"/>
      <c r="E1197" s="117">
        <v>995.31</v>
      </c>
      <c r="F1197" s="161"/>
      <c r="H1197" s="110"/>
    </row>
    <row r="1198" spans="1:8" s="116" customFormat="1" ht="13.8" x14ac:dyDescent="0.3">
      <c r="A1198" s="115"/>
      <c r="B1198" s="112">
        <v>43363</v>
      </c>
      <c r="C1198" s="116" t="s">
        <v>46</v>
      </c>
      <c r="D1198" s="117"/>
      <c r="E1198" s="117">
        <v>80</v>
      </c>
      <c r="F1198" s="161">
        <v>61447</v>
      </c>
      <c r="H1198" s="110"/>
    </row>
    <row r="1199" spans="1:8" s="116" customFormat="1" ht="13.8" x14ac:dyDescent="0.3">
      <c r="A1199" s="115">
        <v>1350</v>
      </c>
      <c r="B1199" s="112">
        <v>43363</v>
      </c>
      <c r="C1199" s="116" t="s">
        <v>801</v>
      </c>
      <c r="D1199" s="117"/>
      <c r="E1199" s="117">
        <v>257</v>
      </c>
      <c r="F1199" s="161"/>
      <c r="H1199" s="110"/>
    </row>
    <row r="1200" spans="1:8" s="116" customFormat="1" ht="13.8" x14ac:dyDescent="0.3">
      <c r="A1200" s="115"/>
      <c r="B1200" s="112">
        <v>43362</v>
      </c>
      <c r="C1200" s="116" t="s">
        <v>8</v>
      </c>
      <c r="D1200" s="117"/>
      <c r="E1200" s="117">
        <v>5.54</v>
      </c>
      <c r="F1200" s="161"/>
      <c r="H1200" s="110"/>
    </row>
    <row r="1201" spans="1:8" s="116" customFormat="1" ht="13.8" x14ac:dyDescent="0.3">
      <c r="A1201" s="115"/>
      <c r="B1201" s="112">
        <v>43363</v>
      </c>
      <c r="C1201" s="116" t="s">
        <v>505</v>
      </c>
      <c r="D1201" s="117"/>
      <c r="E1201" s="117">
        <v>4.88</v>
      </c>
      <c r="F1201" s="161"/>
      <c r="H1201" s="110"/>
    </row>
    <row r="1202" spans="1:8" s="116" customFormat="1" ht="13.8" x14ac:dyDescent="0.3">
      <c r="A1202" s="115"/>
      <c r="B1202" s="112">
        <v>43363</v>
      </c>
      <c r="C1202" s="116" t="s">
        <v>7</v>
      </c>
      <c r="D1202" s="117"/>
      <c r="E1202" s="117">
        <v>8.67</v>
      </c>
      <c r="F1202" s="161"/>
      <c r="H1202" s="110"/>
    </row>
    <row r="1203" spans="1:8" s="116" customFormat="1" ht="13.8" x14ac:dyDescent="0.3">
      <c r="A1203" s="115"/>
      <c r="B1203" s="112">
        <v>43363</v>
      </c>
      <c r="C1203" s="116" t="s">
        <v>150</v>
      </c>
      <c r="D1203" s="117"/>
      <c r="E1203" s="117">
        <v>11.77</v>
      </c>
      <c r="F1203" s="161"/>
      <c r="H1203" s="110"/>
    </row>
    <row r="1204" spans="1:8" s="116" customFormat="1" ht="13.8" x14ac:dyDescent="0.3">
      <c r="A1204" s="115"/>
      <c r="B1204" s="112">
        <v>43363</v>
      </c>
      <c r="C1204" s="116" t="s">
        <v>505</v>
      </c>
      <c r="D1204" s="117"/>
      <c r="E1204" s="117">
        <v>11.52</v>
      </c>
      <c r="F1204" s="161"/>
      <c r="H1204" s="110"/>
    </row>
    <row r="1205" spans="1:8" s="116" customFormat="1" ht="13.8" x14ac:dyDescent="0.3">
      <c r="A1205" s="115"/>
      <c r="B1205" s="112">
        <v>43363</v>
      </c>
      <c r="C1205" s="116" t="s">
        <v>50</v>
      </c>
      <c r="D1205" s="117"/>
      <c r="E1205" s="117">
        <v>39.630000000000003</v>
      </c>
      <c r="F1205" s="161"/>
      <c r="H1205" s="110"/>
    </row>
    <row r="1206" spans="1:8" s="116" customFormat="1" ht="13.8" x14ac:dyDescent="0.3">
      <c r="A1206" s="115"/>
      <c r="B1206" s="112">
        <v>43363</v>
      </c>
      <c r="C1206" s="116" t="s">
        <v>40</v>
      </c>
      <c r="D1206" s="117"/>
      <c r="E1206" s="117">
        <v>23.21</v>
      </c>
      <c r="F1206" s="161"/>
      <c r="H1206" s="110"/>
    </row>
    <row r="1207" spans="1:8" s="116" customFormat="1" ht="13.8" x14ac:dyDescent="0.3">
      <c r="A1207" s="115"/>
      <c r="B1207" s="112">
        <v>43363</v>
      </c>
      <c r="C1207" s="116" t="s">
        <v>21</v>
      </c>
      <c r="D1207" s="117"/>
      <c r="E1207" s="117">
        <v>14.65</v>
      </c>
      <c r="F1207" s="161"/>
      <c r="H1207" s="110"/>
    </row>
    <row r="1208" spans="1:8" s="116" customFormat="1" ht="13.8" x14ac:dyDescent="0.3">
      <c r="A1208" s="115"/>
      <c r="B1208" s="112">
        <v>43363</v>
      </c>
      <c r="C1208" s="116" t="s">
        <v>79</v>
      </c>
      <c r="D1208" s="117"/>
      <c r="E1208" s="117">
        <v>23.23</v>
      </c>
      <c r="F1208" s="230" t="s">
        <v>804</v>
      </c>
      <c r="H1208" s="110"/>
    </row>
    <row r="1209" spans="1:8" s="116" customFormat="1" ht="13.8" x14ac:dyDescent="0.3">
      <c r="A1209" s="115"/>
      <c r="B1209" s="112">
        <v>43365</v>
      </c>
      <c r="C1209" s="116" t="s">
        <v>8</v>
      </c>
      <c r="D1209" s="117"/>
      <c r="E1209" s="117">
        <v>13.01</v>
      </c>
      <c r="F1209" s="161"/>
      <c r="H1209" s="110"/>
    </row>
    <row r="1210" spans="1:8" s="116" customFormat="1" ht="13.8" x14ac:dyDescent="0.3">
      <c r="A1210" s="115"/>
      <c r="B1210" s="112">
        <v>43365</v>
      </c>
      <c r="C1210" s="116" t="s">
        <v>8</v>
      </c>
      <c r="D1210" s="117"/>
      <c r="E1210" s="117">
        <v>2.15</v>
      </c>
      <c r="F1210" s="161"/>
      <c r="H1210" s="110"/>
    </row>
    <row r="1211" spans="1:8" s="116" customFormat="1" ht="13.8" x14ac:dyDescent="0.3">
      <c r="A1211" s="115"/>
      <c r="B1211" s="112">
        <v>43365</v>
      </c>
      <c r="C1211" s="116" t="s">
        <v>759</v>
      </c>
      <c r="D1211" s="117"/>
      <c r="E1211" s="117">
        <v>4.59</v>
      </c>
      <c r="F1211" s="161"/>
      <c r="H1211" s="110"/>
    </row>
    <row r="1212" spans="1:8" s="116" customFormat="1" ht="13.8" x14ac:dyDescent="0.3">
      <c r="A1212" s="115"/>
      <c r="B1212" s="112">
        <v>43366</v>
      </c>
      <c r="C1212" s="116" t="s">
        <v>40</v>
      </c>
      <c r="D1212" s="117"/>
      <c r="E1212" s="117">
        <v>284.22000000000003</v>
      </c>
      <c r="F1212" s="161"/>
      <c r="H1212" s="110"/>
    </row>
    <row r="1213" spans="1:8" s="116" customFormat="1" ht="13.8" x14ac:dyDescent="0.3">
      <c r="A1213" s="115"/>
      <c r="B1213" s="112">
        <v>43366</v>
      </c>
      <c r="C1213" s="116" t="s">
        <v>8</v>
      </c>
      <c r="D1213" s="117"/>
      <c r="E1213" s="117">
        <v>6.92</v>
      </c>
      <c r="F1213" s="161"/>
      <c r="H1213" s="110"/>
    </row>
    <row r="1214" spans="1:8" s="116" customFormat="1" ht="13.8" x14ac:dyDescent="0.3">
      <c r="A1214" s="115"/>
      <c r="B1214" s="112">
        <v>43366</v>
      </c>
      <c r="C1214" s="116" t="s">
        <v>21</v>
      </c>
      <c r="D1214" s="117"/>
      <c r="E1214" s="117">
        <v>17.899999999999999</v>
      </c>
      <c r="F1214" s="161"/>
      <c r="H1214" s="110"/>
    </row>
    <row r="1215" spans="1:8" s="116" customFormat="1" ht="13.8" x14ac:dyDescent="0.3">
      <c r="A1215" s="115"/>
      <c r="B1215" s="112">
        <v>43366</v>
      </c>
      <c r="C1215" s="116" t="s">
        <v>21</v>
      </c>
      <c r="D1215" s="117"/>
      <c r="E1215" s="117">
        <v>3.5</v>
      </c>
      <c r="F1215" s="161"/>
      <c r="H1215" s="110"/>
    </row>
    <row r="1216" spans="1:8" s="116" customFormat="1" ht="13.8" x14ac:dyDescent="0.3">
      <c r="A1216" s="115"/>
      <c r="B1216" s="112">
        <v>43366</v>
      </c>
      <c r="C1216" s="116" t="s">
        <v>516</v>
      </c>
      <c r="D1216" s="117"/>
      <c r="E1216" s="117">
        <v>10</v>
      </c>
      <c r="F1216" s="161"/>
      <c r="H1216" s="110"/>
    </row>
    <row r="1217" spans="1:8" s="116" customFormat="1" ht="13.8" x14ac:dyDescent="0.3">
      <c r="A1217" s="115"/>
      <c r="B1217" s="112">
        <v>43366</v>
      </c>
      <c r="C1217" s="116" t="s">
        <v>516</v>
      </c>
      <c r="D1217" s="117"/>
      <c r="E1217" s="117">
        <v>7.39</v>
      </c>
      <c r="F1217" s="161"/>
      <c r="H1217" s="110"/>
    </row>
    <row r="1218" spans="1:8" s="116" customFormat="1" ht="13.8" x14ac:dyDescent="0.3">
      <c r="A1218" s="115"/>
      <c r="B1218" s="112">
        <v>43366</v>
      </c>
      <c r="C1218" s="116" t="s">
        <v>516</v>
      </c>
      <c r="D1218" s="117"/>
      <c r="E1218" s="117">
        <v>11.75</v>
      </c>
      <c r="F1218" s="161"/>
      <c r="H1218" s="110"/>
    </row>
    <row r="1219" spans="1:8" s="116" customFormat="1" ht="13.8" x14ac:dyDescent="0.3">
      <c r="A1219" s="115"/>
      <c r="B1219" s="112">
        <v>43364</v>
      </c>
      <c r="C1219" s="116" t="s">
        <v>8</v>
      </c>
      <c r="D1219" s="117"/>
      <c r="E1219" s="117">
        <v>2.82</v>
      </c>
      <c r="F1219" s="161"/>
      <c r="H1219" s="110"/>
    </row>
    <row r="1220" spans="1:8" s="116" customFormat="1" ht="13.8" x14ac:dyDescent="0.3">
      <c r="A1220" s="115"/>
      <c r="B1220" s="112">
        <v>43364</v>
      </c>
      <c r="C1220" s="116" t="s">
        <v>8</v>
      </c>
      <c r="D1220" s="117"/>
      <c r="E1220" s="117">
        <v>4.34</v>
      </c>
      <c r="F1220" s="161"/>
      <c r="H1220" s="110"/>
    </row>
    <row r="1221" spans="1:8" s="116" customFormat="1" ht="13.8" x14ac:dyDescent="0.3">
      <c r="A1221" s="115"/>
      <c r="B1221" s="112">
        <v>43365</v>
      </c>
      <c r="C1221" s="116" t="s">
        <v>516</v>
      </c>
      <c r="D1221" s="117"/>
      <c r="E1221" s="117">
        <v>34.36</v>
      </c>
      <c r="F1221" s="161"/>
      <c r="H1221" s="110"/>
    </row>
    <row r="1222" spans="1:8" s="116" customFormat="1" ht="13.8" x14ac:dyDescent="0.3">
      <c r="A1222" s="115"/>
      <c r="B1222" s="112">
        <v>43367</v>
      </c>
      <c r="C1222" s="116" t="s">
        <v>72</v>
      </c>
      <c r="D1222" s="117"/>
      <c r="E1222" s="117">
        <v>12.99</v>
      </c>
      <c r="F1222" s="161"/>
      <c r="H1222" s="110"/>
    </row>
    <row r="1223" spans="1:8" s="116" customFormat="1" ht="13.8" x14ac:dyDescent="0.3">
      <c r="A1223" s="115">
        <v>1394</v>
      </c>
      <c r="B1223" s="112">
        <v>43363</v>
      </c>
      <c r="C1223" s="116" t="s">
        <v>380</v>
      </c>
      <c r="D1223" s="117"/>
      <c r="E1223" s="117">
        <v>8</v>
      </c>
      <c r="F1223" s="161"/>
      <c r="H1223" s="110"/>
    </row>
    <row r="1224" spans="1:8" s="116" customFormat="1" ht="13.8" x14ac:dyDescent="0.3">
      <c r="A1224" s="115"/>
      <c r="B1224" s="112">
        <v>43367</v>
      </c>
      <c r="C1224" s="116" t="s">
        <v>516</v>
      </c>
      <c r="D1224" s="117"/>
      <c r="E1224" s="117">
        <v>8.48</v>
      </c>
      <c r="F1224" s="161"/>
      <c r="H1224" s="110"/>
    </row>
    <row r="1225" spans="1:8" s="116" customFormat="1" ht="13.8" x14ac:dyDescent="0.3">
      <c r="A1225" s="115"/>
      <c r="B1225" s="112">
        <v>43367</v>
      </c>
      <c r="C1225" s="116" t="s">
        <v>152</v>
      </c>
      <c r="D1225" s="117"/>
      <c r="E1225" s="117">
        <v>26.5</v>
      </c>
      <c r="F1225" s="161"/>
      <c r="H1225" s="110"/>
    </row>
    <row r="1226" spans="1:8" s="116" customFormat="1" ht="13.8" x14ac:dyDescent="0.3">
      <c r="A1226" s="115"/>
      <c r="B1226" s="112">
        <v>43367</v>
      </c>
      <c r="C1226" s="116" t="s">
        <v>516</v>
      </c>
      <c r="D1226" s="117"/>
      <c r="E1226" s="117">
        <v>15.99</v>
      </c>
      <c r="F1226" s="161"/>
      <c r="H1226" s="110"/>
    </row>
    <row r="1227" spans="1:8" s="116" customFormat="1" ht="13.8" x14ac:dyDescent="0.3">
      <c r="A1227" s="115"/>
      <c r="B1227" s="112">
        <v>43367</v>
      </c>
      <c r="C1227" s="116" t="s">
        <v>83</v>
      </c>
      <c r="D1227" s="117"/>
      <c r="E1227" s="117">
        <v>23</v>
      </c>
      <c r="F1227" s="161"/>
      <c r="H1227" s="110"/>
    </row>
    <row r="1228" spans="1:8" s="116" customFormat="1" ht="13.8" x14ac:dyDescent="0.3">
      <c r="A1228" s="115"/>
      <c r="B1228" s="112">
        <v>43367</v>
      </c>
      <c r="C1228" s="116" t="s">
        <v>586</v>
      </c>
      <c r="D1228" s="117"/>
      <c r="E1228" s="117">
        <v>7.68</v>
      </c>
      <c r="F1228" s="161"/>
      <c r="H1228" s="110"/>
    </row>
    <row r="1229" spans="1:8" s="116" customFormat="1" ht="13.8" x14ac:dyDescent="0.3">
      <c r="A1229" s="115"/>
      <c r="B1229" s="112">
        <v>43368</v>
      </c>
      <c r="C1229" s="116" t="s">
        <v>805</v>
      </c>
      <c r="D1229" s="117"/>
      <c r="E1229" s="117">
        <v>25</v>
      </c>
      <c r="F1229" s="161"/>
      <c r="H1229" s="110"/>
    </row>
    <row r="1230" spans="1:8" s="116" customFormat="1" ht="13.8" x14ac:dyDescent="0.3">
      <c r="A1230" s="115"/>
      <c r="B1230" s="112">
        <v>43368</v>
      </c>
      <c r="C1230" s="116" t="s">
        <v>21</v>
      </c>
      <c r="D1230" s="117"/>
      <c r="E1230" s="117">
        <v>12.6</v>
      </c>
      <c r="F1230" s="161"/>
      <c r="H1230" s="110"/>
    </row>
    <row r="1231" spans="1:8" s="116" customFormat="1" ht="13.8" x14ac:dyDescent="0.3">
      <c r="A1231" s="115"/>
      <c r="B1231" s="112">
        <v>43370</v>
      </c>
      <c r="C1231" s="116" t="s">
        <v>806</v>
      </c>
      <c r="D1231" s="117"/>
      <c r="E1231" s="117">
        <v>45</v>
      </c>
      <c r="F1231" s="161"/>
      <c r="H1231" s="110"/>
    </row>
    <row r="1232" spans="1:8" s="116" customFormat="1" ht="13.8" x14ac:dyDescent="0.3">
      <c r="A1232" s="115"/>
      <c r="B1232" s="112">
        <v>43370</v>
      </c>
      <c r="C1232" s="116" t="s">
        <v>122</v>
      </c>
      <c r="D1232" s="117"/>
      <c r="E1232" s="117">
        <v>11.98</v>
      </c>
      <c r="F1232" s="161"/>
      <c r="H1232" s="110"/>
    </row>
    <row r="1233" spans="1:8" s="116" customFormat="1" ht="13.8" x14ac:dyDescent="0.3">
      <c r="A1233" s="115"/>
      <c r="B1233" s="112">
        <v>43369</v>
      </c>
      <c r="C1233" s="116" t="s">
        <v>8</v>
      </c>
      <c r="D1233" s="117"/>
      <c r="E1233" s="117">
        <v>2.82</v>
      </c>
      <c r="F1233" s="161"/>
      <c r="H1233" s="110"/>
    </row>
    <row r="1234" spans="1:8" s="116" customFormat="1" ht="13.8" x14ac:dyDescent="0.3">
      <c r="A1234" s="115"/>
      <c r="B1234" s="112">
        <v>43369</v>
      </c>
      <c r="C1234" s="116" t="s">
        <v>505</v>
      </c>
      <c r="D1234" s="117"/>
      <c r="E1234" s="117">
        <v>6.3</v>
      </c>
      <c r="F1234" s="161"/>
      <c r="H1234" s="110"/>
    </row>
    <row r="1235" spans="1:8" s="116" customFormat="1" ht="13.8" x14ac:dyDescent="0.3">
      <c r="A1235" s="115"/>
      <c r="B1235" s="112">
        <v>43369</v>
      </c>
      <c r="C1235" s="116" t="s">
        <v>495</v>
      </c>
      <c r="D1235" s="117"/>
      <c r="E1235" s="117">
        <v>19.75</v>
      </c>
      <c r="F1235" s="161"/>
      <c r="H1235" s="110"/>
    </row>
    <row r="1236" spans="1:8" s="116" customFormat="1" ht="13.8" x14ac:dyDescent="0.3">
      <c r="A1236" s="115" t="s">
        <v>427</v>
      </c>
      <c r="B1236" s="112">
        <v>43369</v>
      </c>
      <c r="C1236" s="116" t="s">
        <v>144</v>
      </c>
      <c r="D1236" s="117"/>
      <c r="E1236" s="117">
        <v>3</v>
      </c>
      <c r="F1236" s="161"/>
      <c r="H1236" s="110"/>
    </row>
    <row r="1237" spans="1:8" s="116" customFormat="1" ht="13.8" x14ac:dyDescent="0.3">
      <c r="A1237" s="115"/>
      <c r="B1237" s="112">
        <v>43370</v>
      </c>
      <c r="C1237" s="116" t="s">
        <v>505</v>
      </c>
      <c r="D1237" s="117"/>
      <c r="E1237" s="117">
        <v>16.32</v>
      </c>
      <c r="F1237" s="161"/>
      <c r="H1237" s="110"/>
    </row>
    <row r="1238" spans="1:8" s="116" customFormat="1" ht="13.8" x14ac:dyDescent="0.3">
      <c r="A1238" s="115"/>
      <c r="B1238" s="112">
        <v>43370</v>
      </c>
      <c r="C1238" s="116" t="s">
        <v>40</v>
      </c>
      <c r="D1238" s="117"/>
      <c r="E1238" s="117">
        <v>36.43</v>
      </c>
      <c r="F1238" s="161"/>
      <c r="H1238" s="110"/>
    </row>
    <row r="1239" spans="1:8" s="116" customFormat="1" ht="13.8" x14ac:dyDescent="0.3">
      <c r="A1239" s="115"/>
      <c r="B1239" s="112">
        <v>43371</v>
      </c>
      <c r="C1239" s="116" t="s">
        <v>40</v>
      </c>
      <c r="D1239" s="117"/>
      <c r="E1239" s="117">
        <v>2.5</v>
      </c>
      <c r="F1239" s="161"/>
      <c r="H1239" s="110"/>
    </row>
    <row r="1240" spans="1:8" s="116" customFormat="1" ht="13.8" x14ac:dyDescent="0.3">
      <c r="A1240" s="115"/>
      <c r="B1240" s="112">
        <v>43371</v>
      </c>
      <c r="C1240" s="116" t="s">
        <v>21</v>
      </c>
      <c r="D1240" s="117"/>
      <c r="E1240" s="117">
        <v>41.65</v>
      </c>
      <c r="F1240" s="161"/>
      <c r="H1240" s="110"/>
    </row>
    <row r="1241" spans="1:8" s="116" customFormat="1" ht="13.8" x14ac:dyDescent="0.3">
      <c r="A1241" s="115"/>
      <c r="B1241" s="112">
        <v>43372</v>
      </c>
      <c r="C1241" s="116" t="s">
        <v>4</v>
      </c>
      <c r="D1241" s="117">
        <v>60</v>
      </c>
      <c r="E1241" s="117"/>
      <c r="F1241" s="161"/>
      <c r="H1241" s="110"/>
    </row>
    <row r="1242" spans="1:8" s="116" customFormat="1" ht="13.8" x14ac:dyDescent="0.3">
      <c r="A1242" s="115"/>
      <c r="B1242" s="112">
        <v>43372</v>
      </c>
      <c r="C1242" s="116" t="s">
        <v>52</v>
      </c>
      <c r="D1242" s="117"/>
      <c r="E1242" s="117">
        <v>39.29</v>
      </c>
      <c r="F1242" s="161"/>
      <c r="H1242" s="110"/>
    </row>
    <row r="1243" spans="1:8" s="116" customFormat="1" ht="13.8" x14ac:dyDescent="0.3">
      <c r="A1243" s="115"/>
      <c r="B1243" s="112">
        <v>43372</v>
      </c>
      <c r="C1243" s="116" t="s">
        <v>114</v>
      </c>
      <c r="D1243" s="117"/>
      <c r="E1243" s="117">
        <v>8.3800000000000008</v>
      </c>
      <c r="F1243" s="161"/>
      <c r="H1243" s="110"/>
    </row>
    <row r="1244" spans="1:8" s="116" customFormat="1" ht="13.8" x14ac:dyDescent="0.3">
      <c r="A1244" s="115"/>
      <c r="B1244" s="112">
        <v>43372</v>
      </c>
      <c r="C1244" s="116" t="s">
        <v>150</v>
      </c>
      <c r="D1244" s="117"/>
      <c r="E1244" s="117">
        <v>8.99</v>
      </c>
      <c r="F1244" s="161"/>
      <c r="H1244" s="110"/>
    </row>
    <row r="1245" spans="1:8" s="116" customFormat="1" ht="13.8" x14ac:dyDescent="0.3">
      <c r="A1245" s="115"/>
      <c r="B1245" s="112">
        <v>43372</v>
      </c>
      <c r="C1245" s="116" t="s">
        <v>50</v>
      </c>
      <c r="D1245" s="117"/>
      <c r="E1245" s="117">
        <v>26.74</v>
      </c>
      <c r="F1245" s="161"/>
      <c r="H1245" s="110"/>
    </row>
    <row r="1246" spans="1:8" s="116" customFormat="1" ht="13.8" x14ac:dyDescent="0.3">
      <c r="A1246" s="115"/>
      <c r="B1246" s="112">
        <v>43372</v>
      </c>
      <c r="C1246" s="116" t="s">
        <v>8</v>
      </c>
      <c r="D1246" s="117"/>
      <c r="E1246" s="117">
        <v>6.55</v>
      </c>
      <c r="F1246" s="161"/>
      <c r="H1246" s="110"/>
    </row>
    <row r="1247" spans="1:8" s="116" customFormat="1" ht="13.8" x14ac:dyDescent="0.3">
      <c r="A1247" s="115"/>
      <c r="B1247" s="112">
        <v>43372</v>
      </c>
      <c r="C1247" s="116" t="s">
        <v>505</v>
      </c>
      <c r="D1247" s="117"/>
      <c r="E1247" s="117">
        <v>13.93</v>
      </c>
      <c r="F1247" s="161"/>
      <c r="H1247" s="110"/>
    </row>
    <row r="1248" spans="1:8" s="116" customFormat="1" ht="13.8" x14ac:dyDescent="0.3">
      <c r="A1248" s="115"/>
      <c r="B1248" s="112">
        <v>43373</v>
      </c>
      <c r="C1248" s="116" t="s">
        <v>505</v>
      </c>
      <c r="D1248" s="117"/>
      <c r="E1248" s="117">
        <v>12.18</v>
      </c>
      <c r="F1248" s="161"/>
      <c r="H1248" s="110"/>
    </row>
    <row r="1249" spans="1:8" s="116" customFormat="1" ht="13.8" x14ac:dyDescent="0.3">
      <c r="A1249" s="115">
        <v>1396</v>
      </c>
      <c r="B1249" s="112">
        <v>43373</v>
      </c>
      <c r="C1249" s="116" t="s">
        <v>380</v>
      </c>
      <c r="D1249" s="117"/>
      <c r="E1249" s="117">
        <v>17.75</v>
      </c>
      <c r="F1249" s="161"/>
      <c r="H1249" s="110"/>
    </row>
    <row r="1250" spans="1:8" s="116" customFormat="1" ht="13.8" x14ac:dyDescent="0.3">
      <c r="A1250" s="115">
        <v>1395</v>
      </c>
      <c r="B1250" s="112">
        <v>43373</v>
      </c>
      <c r="C1250" s="116" t="s">
        <v>380</v>
      </c>
      <c r="D1250" s="117"/>
      <c r="E1250" s="117">
        <v>38.49</v>
      </c>
      <c r="F1250" s="161"/>
      <c r="H1250" s="110"/>
    </row>
    <row r="1251" spans="1:8" s="116" customFormat="1" ht="13.8" x14ac:dyDescent="0.3">
      <c r="A1251" s="115"/>
      <c r="B1251" s="112">
        <v>43373</v>
      </c>
      <c r="C1251" s="116" t="s">
        <v>7</v>
      </c>
      <c r="D1251" s="117"/>
      <c r="E1251" s="117">
        <v>11.94</v>
      </c>
      <c r="F1251" s="161"/>
      <c r="H1251" s="110"/>
    </row>
    <row r="1252" spans="1:8" s="116" customFormat="1" ht="13.8" x14ac:dyDescent="0.3">
      <c r="A1252" s="115"/>
      <c r="B1252" s="112">
        <v>43373</v>
      </c>
      <c r="C1252" s="116" t="s">
        <v>83</v>
      </c>
      <c r="D1252" s="117"/>
      <c r="E1252" s="117">
        <v>20</v>
      </c>
      <c r="F1252" s="161"/>
      <c r="H1252" s="110"/>
    </row>
    <row r="1253" spans="1:8" s="116" customFormat="1" ht="13.8" x14ac:dyDescent="0.3">
      <c r="A1253" s="115"/>
      <c r="B1253" s="112">
        <v>43377</v>
      </c>
      <c r="C1253" s="116" t="s">
        <v>31</v>
      </c>
      <c r="D1253" s="117">
        <v>2171.87</v>
      </c>
      <c r="E1253" s="117"/>
      <c r="F1253" s="161"/>
      <c r="H1253" s="110"/>
    </row>
    <row r="1254" spans="1:8" s="116" customFormat="1" ht="13.8" x14ac:dyDescent="0.3">
      <c r="A1254" s="115"/>
      <c r="B1254" s="112">
        <v>43376</v>
      </c>
      <c r="C1254" s="116" t="s">
        <v>516</v>
      </c>
      <c r="D1254" s="117"/>
      <c r="E1254" s="117">
        <v>4.3600000000000003</v>
      </c>
      <c r="F1254" s="161"/>
      <c r="H1254" s="110"/>
    </row>
    <row r="1255" spans="1:8" s="116" customFormat="1" ht="13.8" x14ac:dyDescent="0.3">
      <c r="A1255" s="115"/>
      <c r="B1255" s="112">
        <v>43376</v>
      </c>
      <c r="C1255" s="116" t="s">
        <v>516</v>
      </c>
      <c r="D1255" s="117"/>
      <c r="E1255" s="117">
        <v>12.84</v>
      </c>
      <c r="F1255" s="161"/>
      <c r="H1255" s="110"/>
    </row>
    <row r="1256" spans="1:8" s="116" customFormat="1" ht="13.8" x14ac:dyDescent="0.3">
      <c r="A1256" s="115"/>
      <c r="B1256" s="112">
        <v>43386</v>
      </c>
      <c r="C1256" s="116" t="s">
        <v>619</v>
      </c>
      <c r="D1256" s="117"/>
      <c r="E1256" s="117">
        <v>97.23</v>
      </c>
      <c r="F1256" s="161"/>
      <c r="H1256" s="110"/>
    </row>
    <row r="1257" spans="1:8" s="116" customFormat="1" ht="13.8" x14ac:dyDescent="0.3">
      <c r="A1257" s="115"/>
      <c r="B1257" s="112">
        <v>43377</v>
      </c>
      <c r="C1257" s="116" t="s">
        <v>42</v>
      </c>
      <c r="D1257" s="117"/>
      <c r="E1257" s="117">
        <v>263.70999999999998</v>
      </c>
      <c r="F1257" s="161" t="s">
        <v>807</v>
      </c>
      <c r="H1257" s="110"/>
    </row>
    <row r="1258" spans="1:8" s="116" customFormat="1" ht="13.8" x14ac:dyDescent="0.3">
      <c r="A1258" s="115"/>
      <c r="B1258" s="112">
        <v>43378</v>
      </c>
      <c r="C1258" s="116" t="s">
        <v>485</v>
      </c>
      <c r="D1258" s="117"/>
      <c r="E1258" s="117">
        <v>157.68</v>
      </c>
      <c r="F1258" s="161">
        <v>27724506171</v>
      </c>
      <c r="H1258" s="110"/>
    </row>
    <row r="1259" spans="1:8" s="116" customFormat="1" ht="13.8" x14ac:dyDescent="0.3">
      <c r="A1259" s="115"/>
      <c r="B1259" s="112">
        <v>43388</v>
      </c>
      <c r="C1259" s="116" t="s">
        <v>704</v>
      </c>
      <c r="D1259" s="117"/>
      <c r="E1259" s="117">
        <v>200.69</v>
      </c>
      <c r="F1259" s="161"/>
      <c r="H1259" s="110"/>
    </row>
    <row r="1260" spans="1:8" s="116" customFormat="1" ht="13.8" x14ac:dyDescent="0.3">
      <c r="A1260" s="115"/>
      <c r="B1260" s="112">
        <v>43378</v>
      </c>
      <c r="C1260" s="116" t="s">
        <v>45</v>
      </c>
      <c r="D1260" s="117"/>
      <c r="E1260" s="117">
        <v>50</v>
      </c>
      <c r="F1260" s="161" t="s">
        <v>808</v>
      </c>
      <c r="H1260" s="110"/>
    </row>
    <row r="1261" spans="1:8" s="116" customFormat="1" ht="13.8" x14ac:dyDescent="0.3">
      <c r="A1261" s="115"/>
      <c r="B1261" s="112">
        <v>43378</v>
      </c>
      <c r="C1261" s="116" t="s">
        <v>649</v>
      </c>
      <c r="D1261" s="117"/>
      <c r="E1261" s="117">
        <v>50</v>
      </c>
      <c r="F1261" s="161">
        <v>122033045</v>
      </c>
      <c r="H1261" s="110"/>
    </row>
    <row r="1262" spans="1:8" s="116" customFormat="1" ht="13.8" x14ac:dyDescent="0.3">
      <c r="A1262" s="115"/>
      <c r="B1262" s="112">
        <v>43403</v>
      </c>
      <c r="C1262" s="116" t="s">
        <v>234</v>
      </c>
      <c r="D1262" s="117"/>
      <c r="E1262" s="117">
        <v>239.65</v>
      </c>
      <c r="F1262" s="161">
        <v>17922048</v>
      </c>
      <c r="H1262" s="110"/>
    </row>
    <row r="1263" spans="1:8" s="116" customFormat="1" ht="13.8" x14ac:dyDescent="0.3">
      <c r="A1263" s="115"/>
      <c r="B1263" s="112">
        <v>43388</v>
      </c>
      <c r="C1263" s="116" t="s">
        <v>321</v>
      </c>
      <c r="D1263" s="117"/>
      <c r="E1263" s="117">
        <v>133.63999999999999</v>
      </c>
      <c r="F1263" s="161">
        <v>4894545431</v>
      </c>
      <c r="H1263" s="110"/>
    </row>
    <row r="1264" spans="1:8" s="116" customFormat="1" ht="13.8" x14ac:dyDescent="0.3">
      <c r="A1264" s="115"/>
      <c r="B1264" s="112">
        <v>43377</v>
      </c>
      <c r="C1264" s="116" t="s">
        <v>516</v>
      </c>
      <c r="D1264" s="117"/>
      <c r="E1264" s="117">
        <v>17.73</v>
      </c>
      <c r="F1264" s="161"/>
      <c r="H1264" s="110"/>
    </row>
    <row r="1265" spans="1:8" s="116" customFormat="1" ht="13.8" x14ac:dyDescent="0.3">
      <c r="A1265" s="115"/>
      <c r="B1265" s="112">
        <v>43377</v>
      </c>
      <c r="C1265" s="116" t="s">
        <v>21</v>
      </c>
      <c r="D1265" s="117"/>
      <c r="E1265" s="117">
        <v>25.75</v>
      </c>
      <c r="F1265" s="161"/>
      <c r="H1265" s="110"/>
    </row>
    <row r="1266" spans="1:8" s="116" customFormat="1" ht="13.8" x14ac:dyDescent="0.3">
      <c r="A1266" s="115"/>
      <c r="B1266" s="112">
        <v>43379</v>
      </c>
      <c r="C1266" s="116" t="s">
        <v>91</v>
      </c>
      <c r="D1266" s="117"/>
      <c r="E1266" s="117">
        <v>27.44</v>
      </c>
      <c r="F1266" s="161"/>
      <c r="H1266" s="110"/>
    </row>
    <row r="1267" spans="1:8" s="116" customFormat="1" ht="13.8" x14ac:dyDescent="0.3">
      <c r="A1267" s="115"/>
      <c r="B1267" s="112">
        <v>43378</v>
      </c>
      <c r="C1267" s="116" t="s">
        <v>516</v>
      </c>
      <c r="D1267" s="117"/>
      <c r="E1267" s="117">
        <v>5.74</v>
      </c>
      <c r="F1267" s="161"/>
      <c r="H1267" s="110"/>
    </row>
    <row r="1268" spans="1:8" s="116" customFormat="1" ht="13.8" x14ac:dyDescent="0.3">
      <c r="A1268" s="115"/>
      <c r="B1268" s="112">
        <v>43378</v>
      </c>
      <c r="C1268" s="116" t="s">
        <v>759</v>
      </c>
      <c r="D1268" s="117"/>
      <c r="E1268" s="117">
        <v>15.58</v>
      </c>
      <c r="F1268" s="161"/>
      <c r="H1268" s="110"/>
    </row>
    <row r="1269" spans="1:8" s="116" customFormat="1" ht="13.8" x14ac:dyDescent="0.3">
      <c r="A1269" s="115"/>
      <c r="B1269" s="112">
        <v>43378</v>
      </c>
      <c r="C1269" s="116" t="s">
        <v>21</v>
      </c>
      <c r="D1269" s="117"/>
      <c r="E1269" s="117">
        <v>10</v>
      </c>
      <c r="F1269" s="161"/>
      <c r="H1269" s="110"/>
    </row>
    <row r="1270" spans="1:8" s="116" customFormat="1" ht="13.8" x14ac:dyDescent="0.3">
      <c r="A1270" s="115"/>
      <c r="B1270" s="112">
        <v>43378</v>
      </c>
      <c r="C1270" s="116" t="s">
        <v>21</v>
      </c>
      <c r="D1270" s="117"/>
      <c r="E1270" s="117">
        <v>5.3</v>
      </c>
      <c r="F1270" s="161"/>
      <c r="H1270" s="110"/>
    </row>
    <row r="1271" spans="1:8" s="116" customFormat="1" ht="13.8" x14ac:dyDescent="0.3">
      <c r="A1271" s="115"/>
      <c r="B1271" s="112">
        <v>43378</v>
      </c>
      <c r="C1271" s="116" t="s">
        <v>516</v>
      </c>
      <c r="D1271" s="117"/>
      <c r="E1271" s="117">
        <v>11.97</v>
      </c>
      <c r="F1271" s="161"/>
      <c r="H1271" s="110"/>
    </row>
    <row r="1272" spans="1:8" s="116" customFormat="1" ht="13.8" x14ac:dyDescent="0.3">
      <c r="A1272" s="115"/>
      <c r="B1272" s="112">
        <v>43378</v>
      </c>
      <c r="C1272" s="116" t="s">
        <v>516</v>
      </c>
      <c r="D1272" s="117"/>
      <c r="E1272" s="117">
        <v>5.33</v>
      </c>
      <c r="F1272" s="161"/>
      <c r="H1272" s="110"/>
    </row>
    <row r="1273" spans="1:8" s="116" customFormat="1" ht="13.8" x14ac:dyDescent="0.3">
      <c r="A1273" s="115"/>
      <c r="B1273" s="112">
        <v>43378</v>
      </c>
      <c r="C1273" s="116" t="s">
        <v>150</v>
      </c>
      <c r="D1273" s="117"/>
      <c r="E1273" s="117">
        <v>15.15</v>
      </c>
      <c r="F1273" s="161"/>
      <c r="H1273" s="110"/>
    </row>
    <row r="1274" spans="1:8" s="116" customFormat="1" ht="13.8" x14ac:dyDescent="0.3">
      <c r="A1274" s="115"/>
      <c r="B1274" s="112">
        <v>43379</v>
      </c>
      <c r="C1274" s="116" t="s">
        <v>93</v>
      </c>
      <c r="D1274" s="117"/>
      <c r="E1274" s="117">
        <v>59.59</v>
      </c>
      <c r="F1274" s="161"/>
      <c r="H1274" s="110"/>
    </row>
    <row r="1275" spans="1:8" s="116" customFormat="1" ht="13.8" x14ac:dyDescent="0.3">
      <c r="A1275" s="115"/>
      <c r="B1275" s="112">
        <v>43379</v>
      </c>
      <c r="C1275" s="116" t="s">
        <v>505</v>
      </c>
      <c r="D1275" s="117"/>
      <c r="E1275" s="117">
        <v>5.33</v>
      </c>
      <c r="F1275" s="161"/>
      <c r="H1275" s="110"/>
    </row>
    <row r="1276" spans="1:8" s="116" customFormat="1" ht="13.8" x14ac:dyDescent="0.3">
      <c r="A1276" s="115"/>
      <c r="B1276" s="112">
        <v>43379</v>
      </c>
      <c r="C1276" s="116" t="s">
        <v>505</v>
      </c>
      <c r="D1276" s="117"/>
      <c r="E1276" s="117">
        <v>3.15</v>
      </c>
      <c r="F1276" s="161"/>
      <c r="H1276" s="110"/>
    </row>
    <row r="1277" spans="1:8" s="116" customFormat="1" ht="13.8" x14ac:dyDescent="0.3">
      <c r="A1277" s="115"/>
      <c r="B1277" s="112">
        <v>43380</v>
      </c>
      <c r="C1277" s="116" t="s">
        <v>8</v>
      </c>
      <c r="D1277" s="117"/>
      <c r="E1277" s="117">
        <v>15.89</v>
      </c>
      <c r="F1277" s="161"/>
      <c r="H1277" s="110"/>
    </row>
    <row r="1278" spans="1:8" s="116" customFormat="1" ht="13.8" x14ac:dyDescent="0.3">
      <c r="A1278" s="115"/>
      <c r="B1278" s="112">
        <v>43380</v>
      </c>
      <c r="C1278" s="116" t="s">
        <v>40</v>
      </c>
      <c r="D1278" s="117"/>
      <c r="E1278" s="117">
        <v>305.05</v>
      </c>
      <c r="F1278" s="161"/>
      <c r="H1278" s="110"/>
    </row>
    <row r="1279" spans="1:8" s="116" customFormat="1" ht="13.8" x14ac:dyDescent="0.3">
      <c r="A1279" s="115"/>
      <c r="B1279" s="112">
        <v>43380</v>
      </c>
      <c r="C1279" s="116" t="s">
        <v>505</v>
      </c>
      <c r="D1279" s="117"/>
      <c r="E1279" s="117">
        <v>9.57</v>
      </c>
      <c r="F1279" s="161"/>
      <c r="H1279" s="110"/>
    </row>
    <row r="1280" spans="1:8" s="116" customFormat="1" ht="13.8" x14ac:dyDescent="0.3">
      <c r="A1280" s="115"/>
      <c r="B1280" s="112">
        <v>43380</v>
      </c>
      <c r="C1280" s="116" t="s">
        <v>102</v>
      </c>
      <c r="D1280" s="117"/>
      <c r="E1280" s="117">
        <v>6.63</v>
      </c>
      <c r="F1280" s="161"/>
      <c r="H1280" s="110"/>
    </row>
    <row r="1281" spans="1:8" s="116" customFormat="1" ht="13.8" x14ac:dyDescent="0.3">
      <c r="A1281" s="115"/>
      <c r="B1281" s="112">
        <v>43380</v>
      </c>
      <c r="C1281" s="116" t="s">
        <v>21</v>
      </c>
      <c r="D1281" s="117"/>
      <c r="E1281" s="117">
        <v>16</v>
      </c>
      <c r="F1281" s="161"/>
      <c r="H1281" s="110"/>
    </row>
    <row r="1282" spans="1:8" s="116" customFormat="1" ht="13.8" x14ac:dyDescent="0.3">
      <c r="A1282" s="115"/>
      <c r="B1282" s="112">
        <v>43378</v>
      </c>
      <c r="C1282" s="116" t="s">
        <v>7</v>
      </c>
      <c r="D1282" s="117"/>
      <c r="E1282" s="117">
        <v>8.67</v>
      </c>
      <c r="F1282" s="161"/>
      <c r="H1282" s="110"/>
    </row>
    <row r="1283" spans="1:8" s="116" customFormat="1" ht="13.8" x14ac:dyDescent="0.3">
      <c r="A1283" s="115"/>
      <c r="B1283" s="112">
        <v>43378</v>
      </c>
      <c r="C1283" s="116" t="s">
        <v>52</v>
      </c>
      <c r="D1283" s="117"/>
      <c r="E1283" s="117">
        <v>23.02</v>
      </c>
      <c r="F1283" s="161"/>
      <c r="H1283" s="110"/>
    </row>
    <row r="1284" spans="1:8" s="116" customFormat="1" ht="13.8" x14ac:dyDescent="0.3">
      <c r="A1284" s="115">
        <v>1397</v>
      </c>
      <c r="B1284" s="112">
        <v>43380</v>
      </c>
      <c r="C1284" s="116" t="s">
        <v>380</v>
      </c>
      <c r="D1284" s="117"/>
      <c r="E1284" s="117">
        <v>10</v>
      </c>
      <c r="F1284" s="161"/>
      <c r="H1284" s="110"/>
    </row>
    <row r="1285" spans="1:8" s="116" customFormat="1" ht="13.8" x14ac:dyDescent="0.3">
      <c r="A1285" s="115"/>
      <c r="B1285" s="112">
        <v>43380</v>
      </c>
      <c r="C1285" s="116" t="s">
        <v>505</v>
      </c>
      <c r="D1285" s="117"/>
      <c r="E1285" s="117">
        <v>7.4</v>
      </c>
      <c r="F1285" s="161"/>
      <c r="H1285" s="110"/>
    </row>
    <row r="1286" spans="1:8" s="116" customFormat="1" ht="13.8" x14ac:dyDescent="0.3">
      <c r="A1286" s="115"/>
      <c r="B1286" s="112">
        <v>43382</v>
      </c>
      <c r="C1286" s="116" t="s">
        <v>505</v>
      </c>
      <c r="D1286" s="117"/>
      <c r="E1286" s="117">
        <v>11.31</v>
      </c>
      <c r="F1286" s="161"/>
      <c r="H1286" s="110"/>
    </row>
    <row r="1287" spans="1:8" s="116" customFormat="1" ht="13.8" x14ac:dyDescent="0.3">
      <c r="A1287" s="115"/>
      <c r="B1287" s="112">
        <v>43381</v>
      </c>
      <c r="C1287" s="116" t="s">
        <v>50</v>
      </c>
      <c r="D1287" s="117"/>
      <c r="E1287" s="117">
        <v>42.47</v>
      </c>
      <c r="F1287" s="161"/>
      <c r="H1287" s="110"/>
    </row>
    <row r="1288" spans="1:8" s="116" customFormat="1" ht="13.8" x14ac:dyDescent="0.3">
      <c r="A1288" s="115"/>
      <c r="B1288" s="112">
        <v>43382</v>
      </c>
      <c r="C1288" s="116" t="s">
        <v>8</v>
      </c>
      <c r="D1288" s="117"/>
      <c r="E1288" s="117">
        <v>7.27</v>
      </c>
      <c r="F1288" s="161"/>
      <c r="H1288" s="110"/>
    </row>
    <row r="1289" spans="1:8" s="116" customFormat="1" ht="13.8" x14ac:dyDescent="0.3">
      <c r="A1289" s="115"/>
      <c r="B1289" s="112">
        <v>43382</v>
      </c>
      <c r="C1289" s="116" t="s">
        <v>122</v>
      </c>
      <c r="D1289" s="117"/>
      <c r="E1289" s="117">
        <v>2.99</v>
      </c>
      <c r="F1289" s="161"/>
      <c r="H1289" s="110"/>
    </row>
    <row r="1290" spans="1:8" s="116" customFormat="1" ht="13.8" x14ac:dyDescent="0.3">
      <c r="A1290" s="115"/>
      <c r="B1290" s="112">
        <v>43383</v>
      </c>
      <c r="C1290" s="116" t="s">
        <v>505</v>
      </c>
      <c r="D1290" s="117"/>
      <c r="E1290" s="117">
        <v>5.33</v>
      </c>
      <c r="F1290" s="161"/>
      <c r="H1290" s="110"/>
    </row>
    <row r="1291" spans="1:8" s="116" customFormat="1" ht="13.8" x14ac:dyDescent="0.3">
      <c r="A1291" s="115"/>
      <c r="B1291" s="112">
        <v>43383</v>
      </c>
      <c r="C1291" s="116" t="s">
        <v>505</v>
      </c>
      <c r="D1291" s="117"/>
      <c r="E1291" s="117">
        <v>9.69</v>
      </c>
      <c r="F1291" s="161"/>
      <c r="H1291" s="110"/>
    </row>
    <row r="1292" spans="1:8" s="116" customFormat="1" ht="13.8" x14ac:dyDescent="0.3">
      <c r="A1292" s="115"/>
      <c r="B1292" s="112">
        <v>43383</v>
      </c>
      <c r="C1292" s="116" t="s">
        <v>21</v>
      </c>
      <c r="D1292" s="117"/>
      <c r="E1292" s="117">
        <v>13</v>
      </c>
      <c r="F1292" s="161"/>
      <c r="H1292" s="110"/>
    </row>
    <row r="1293" spans="1:8" s="116" customFormat="1" ht="13.8" x14ac:dyDescent="0.3">
      <c r="A1293" s="115"/>
      <c r="B1293" s="112">
        <v>43384</v>
      </c>
      <c r="C1293" s="116" t="s">
        <v>809</v>
      </c>
      <c r="D1293" s="117"/>
      <c r="E1293" s="117">
        <v>21.95</v>
      </c>
      <c r="F1293" s="161">
        <v>8.2720143564587098E+17</v>
      </c>
      <c r="H1293" s="110"/>
    </row>
    <row r="1294" spans="1:8" s="116" customFormat="1" ht="13.8" x14ac:dyDescent="0.3">
      <c r="A1294" s="115"/>
      <c r="B1294" s="112">
        <v>43385</v>
      </c>
      <c r="C1294" s="116" t="s">
        <v>50</v>
      </c>
      <c r="D1294" s="117"/>
      <c r="E1294" s="117">
        <v>28.82</v>
      </c>
      <c r="F1294" s="161"/>
      <c r="H1294" s="110"/>
    </row>
    <row r="1295" spans="1:8" s="116" customFormat="1" ht="13.8" x14ac:dyDescent="0.3">
      <c r="A1295" s="115"/>
      <c r="B1295" s="112">
        <v>43384</v>
      </c>
      <c r="C1295" s="116" t="s">
        <v>505</v>
      </c>
      <c r="D1295" s="117"/>
      <c r="E1295" s="117">
        <v>9.24</v>
      </c>
      <c r="F1295" s="161"/>
      <c r="H1295" s="110"/>
    </row>
    <row r="1296" spans="1:8" s="116" customFormat="1" ht="13.8" x14ac:dyDescent="0.3">
      <c r="A1296" s="115"/>
      <c r="B1296" s="112">
        <v>43384</v>
      </c>
      <c r="C1296" s="116" t="s">
        <v>40</v>
      </c>
      <c r="D1296" s="117"/>
      <c r="E1296" s="117">
        <v>9.99</v>
      </c>
      <c r="F1296" s="161"/>
      <c r="H1296" s="110"/>
    </row>
    <row r="1297" spans="1:8" s="116" customFormat="1" ht="13.8" x14ac:dyDescent="0.3">
      <c r="A1297" s="115"/>
      <c r="B1297" s="112">
        <v>43384</v>
      </c>
      <c r="C1297" s="116" t="s">
        <v>59</v>
      </c>
      <c r="D1297" s="117"/>
      <c r="E1297" s="117">
        <v>10.5</v>
      </c>
      <c r="F1297" s="161"/>
      <c r="H1297" s="110"/>
    </row>
    <row r="1298" spans="1:8" s="116" customFormat="1" ht="13.8" x14ac:dyDescent="0.3">
      <c r="A1298" s="115"/>
      <c r="B1298" s="112">
        <v>43387</v>
      </c>
      <c r="C1298" s="116" t="s">
        <v>516</v>
      </c>
      <c r="D1298" s="117"/>
      <c r="E1298" s="117">
        <v>9.7899999999999991</v>
      </c>
      <c r="F1298" s="161"/>
      <c r="H1298" s="110"/>
    </row>
    <row r="1299" spans="1:8" s="116" customFormat="1" ht="13.8" x14ac:dyDescent="0.3">
      <c r="A1299" s="115"/>
      <c r="B1299" s="112">
        <v>43388</v>
      </c>
      <c r="C1299" s="116" t="s">
        <v>21</v>
      </c>
      <c r="D1299" s="117"/>
      <c r="E1299" s="117">
        <v>8.85</v>
      </c>
      <c r="F1299" s="161"/>
      <c r="H1299" s="110"/>
    </row>
    <row r="1300" spans="1:8" s="116" customFormat="1" ht="13.8" x14ac:dyDescent="0.3">
      <c r="A1300" s="115"/>
      <c r="B1300" s="112">
        <v>43385</v>
      </c>
      <c r="C1300" s="116" t="s">
        <v>516</v>
      </c>
      <c r="D1300" s="117"/>
      <c r="E1300" s="117">
        <v>6.42</v>
      </c>
      <c r="F1300" s="161"/>
      <c r="H1300" s="110"/>
    </row>
    <row r="1301" spans="1:8" s="116" customFormat="1" ht="13.8" x14ac:dyDescent="0.3">
      <c r="A1301" s="115"/>
      <c r="B1301" s="112">
        <v>43388</v>
      </c>
      <c r="C1301" s="116" t="s">
        <v>516</v>
      </c>
      <c r="D1301" s="117"/>
      <c r="E1301" s="117">
        <v>4.4400000000000004</v>
      </c>
      <c r="F1301" s="161"/>
      <c r="H1301" s="110"/>
    </row>
    <row r="1302" spans="1:8" s="116" customFormat="1" ht="13.8" x14ac:dyDescent="0.3">
      <c r="A1302" s="115"/>
      <c r="B1302" s="112">
        <v>43390</v>
      </c>
      <c r="C1302" s="116" t="s">
        <v>146</v>
      </c>
      <c r="D1302" s="117">
        <v>808.3</v>
      </c>
      <c r="E1302" s="117"/>
      <c r="F1302" s="161"/>
      <c r="H1302" s="110"/>
    </row>
    <row r="1303" spans="1:8" s="116" customFormat="1" ht="13.8" x14ac:dyDescent="0.3">
      <c r="A1303" s="115"/>
      <c r="B1303" s="112">
        <v>43389</v>
      </c>
      <c r="C1303" s="116" t="s">
        <v>516</v>
      </c>
      <c r="D1303" s="117"/>
      <c r="E1303" s="117">
        <v>10.220000000000001</v>
      </c>
      <c r="F1303" s="161"/>
      <c r="H1303" s="110"/>
    </row>
    <row r="1304" spans="1:8" s="116" customFormat="1" ht="13.8" x14ac:dyDescent="0.3">
      <c r="A1304" s="115"/>
      <c r="B1304" s="112">
        <v>43389</v>
      </c>
      <c r="C1304" s="117" t="s">
        <v>60</v>
      </c>
      <c r="D1304" s="117"/>
      <c r="E1304" s="117">
        <v>50</v>
      </c>
      <c r="F1304" s="161"/>
      <c r="H1304" s="110"/>
    </row>
    <row r="1305" spans="1:8" s="116" customFormat="1" ht="13.8" x14ac:dyDescent="0.3">
      <c r="A1305" s="115"/>
      <c r="B1305" s="112">
        <v>43389</v>
      </c>
      <c r="C1305" s="116" t="s">
        <v>83</v>
      </c>
      <c r="D1305" s="117"/>
      <c r="E1305" s="117">
        <v>20</v>
      </c>
      <c r="F1305" s="161"/>
      <c r="H1305" s="110"/>
    </row>
    <row r="1306" spans="1:8" s="116" customFormat="1" ht="13.8" x14ac:dyDescent="0.3">
      <c r="A1306" s="115"/>
      <c r="B1306" s="112">
        <v>43389</v>
      </c>
      <c r="C1306" s="116" t="s">
        <v>152</v>
      </c>
      <c r="D1306" s="117"/>
      <c r="E1306" s="117">
        <v>23.76</v>
      </c>
      <c r="F1306" s="161"/>
      <c r="H1306" s="110"/>
    </row>
    <row r="1307" spans="1:8" s="116" customFormat="1" ht="13.8" x14ac:dyDescent="0.3">
      <c r="A1307" s="115"/>
      <c r="B1307" s="112">
        <v>43389</v>
      </c>
      <c r="C1307" s="116" t="s">
        <v>150</v>
      </c>
      <c r="D1307" s="117"/>
      <c r="E1307" s="117">
        <v>15.48</v>
      </c>
      <c r="F1307" s="161"/>
      <c r="H1307" s="110"/>
    </row>
    <row r="1308" spans="1:8" s="116" customFormat="1" ht="13.8" x14ac:dyDescent="0.3">
      <c r="A1308" s="115"/>
      <c r="B1308" s="112">
        <v>43390</v>
      </c>
      <c r="C1308" s="116" t="s">
        <v>31</v>
      </c>
      <c r="D1308" s="117">
        <v>2171.88</v>
      </c>
      <c r="E1308" s="117"/>
      <c r="F1308" s="161"/>
      <c r="H1308" s="110"/>
    </row>
    <row r="1309" spans="1:8" s="116" customFormat="1" ht="13.8" x14ac:dyDescent="0.3">
      <c r="A1309" s="115" t="s">
        <v>427</v>
      </c>
      <c r="B1309" s="112">
        <v>43389</v>
      </c>
      <c r="C1309" s="116" t="s">
        <v>296</v>
      </c>
      <c r="D1309" s="117"/>
      <c r="E1309" s="117">
        <v>14</v>
      </c>
      <c r="F1309" s="161"/>
      <c r="H1309" s="110"/>
    </row>
    <row r="1310" spans="1:8" s="116" customFormat="1" ht="13.8" x14ac:dyDescent="0.3">
      <c r="A1310" s="115"/>
      <c r="B1310" s="112">
        <v>43390</v>
      </c>
      <c r="C1310" s="117" t="s">
        <v>60</v>
      </c>
      <c r="D1310" s="117"/>
      <c r="E1310" s="117">
        <v>50</v>
      </c>
      <c r="F1310" s="161"/>
      <c r="H1310" s="110"/>
    </row>
    <row r="1311" spans="1:8" s="116" customFormat="1" ht="13.8" x14ac:dyDescent="0.3">
      <c r="A1311" s="115"/>
      <c r="B1311" s="112">
        <v>43391</v>
      </c>
      <c r="C1311" s="116" t="s">
        <v>516</v>
      </c>
      <c r="D1311" s="117"/>
      <c r="E1311" s="117">
        <v>5.33</v>
      </c>
      <c r="F1311" s="161"/>
      <c r="H1311" s="110"/>
    </row>
    <row r="1312" spans="1:8" s="116" customFormat="1" ht="13.8" x14ac:dyDescent="0.3">
      <c r="A1312" s="115"/>
      <c r="B1312" s="112">
        <v>43391</v>
      </c>
      <c r="C1312" s="116" t="s">
        <v>50</v>
      </c>
      <c r="D1312" s="117"/>
      <c r="E1312" s="117">
        <v>42.44</v>
      </c>
      <c r="F1312" s="161"/>
      <c r="H1312" s="110"/>
    </row>
    <row r="1313" spans="1:8" s="116" customFormat="1" ht="13.8" x14ac:dyDescent="0.3">
      <c r="A1313" s="115"/>
      <c r="B1313" s="112">
        <v>43412</v>
      </c>
      <c r="C1313" s="116" t="s">
        <v>89</v>
      </c>
      <c r="D1313" s="117"/>
      <c r="E1313" s="117">
        <v>554.1</v>
      </c>
      <c r="F1313" s="161">
        <v>29459327668</v>
      </c>
      <c r="H1313" s="110"/>
    </row>
    <row r="1314" spans="1:8" s="116" customFormat="1" ht="13.8" x14ac:dyDescent="0.3">
      <c r="A1314" s="115"/>
      <c r="B1314" s="112">
        <v>43405</v>
      </c>
      <c r="C1314" s="116" t="s">
        <v>433</v>
      </c>
      <c r="D1314" s="117"/>
      <c r="E1314" s="117">
        <v>995.31</v>
      </c>
      <c r="F1314" s="161"/>
      <c r="H1314" s="110"/>
    </row>
    <row r="1315" spans="1:8" s="116" customFormat="1" ht="13.8" x14ac:dyDescent="0.3">
      <c r="A1315" s="115"/>
      <c r="B1315" s="112">
        <v>43395</v>
      </c>
      <c r="C1315" s="116" t="s">
        <v>93</v>
      </c>
      <c r="D1315" s="117"/>
      <c r="E1315" s="117">
        <v>285.61</v>
      </c>
      <c r="F1315" s="161"/>
      <c r="H1315" s="110"/>
    </row>
    <row r="1316" spans="1:8" s="116" customFormat="1" ht="13.8" x14ac:dyDescent="0.3">
      <c r="A1316" s="115"/>
      <c r="B1316" s="112">
        <v>43395</v>
      </c>
      <c r="C1316" s="116" t="s">
        <v>93</v>
      </c>
      <c r="D1316" s="117"/>
      <c r="E1316" s="117">
        <v>17.03</v>
      </c>
      <c r="F1316" s="161"/>
      <c r="H1316" s="110"/>
    </row>
    <row r="1317" spans="1:8" s="116" customFormat="1" ht="13.8" x14ac:dyDescent="0.3">
      <c r="A1317" s="115"/>
      <c r="B1317" s="112">
        <v>43394</v>
      </c>
      <c r="C1317" s="116" t="s">
        <v>810</v>
      </c>
      <c r="D1317" s="117"/>
      <c r="E1317" s="117">
        <v>50</v>
      </c>
      <c r="F1317" s="161"/>
      <c r="H1317" s="110"/>
    </row>
    <row r="1318" spans="1:8" s="116" customFormat="1" ht="13.8" x14ac:dyDescent="0.3">
      <c r="A1318" s="115"/>
      <c r="B1318" s="112">
        <v>43394</v>
      </c>
      <c r="C1318" s="116" t="s">
        <v>516</v>
      </c>
      <c r="D1318" s="117"/>
      <c r="E1318" s="117">
        <v>22.96</v>
      </c>
      <c r="F1318" s="161"/>
      <c r="H1318" s="110"/>
    </row>
    <row r="1319" spans="1:8" s="116" customFormat="1" ht="13.8" x14ac:dyDescent="0.3">
      <c r="A1319" s="115"/>
      <c r="B1319" s="112">
        <v>43394</v>
      </c>
      <c r="C1319" s="116" t="s">
        <v>330</v>
      </c>
      <c r="D1319" s="117"/>
      <c r="E1319" s="117">
        <v>24.8</v>
      </c>
      <c r="F1319" s="161"/>
      <c r="H1319" s="110"/>
    </row>
    <row r="1320" spans="1:8" s="116" customFormat="1" ht="13.8" x14ac:dyDescent="0.3">
      <c r="A1320" s="115"/>
      <c r="B1320" s="112">
        <v>43394</v>
      </c>
      <c r="C1320" s="116" t="s">
        <v>72</v>
      </c>
      <c r="D1320" s="117"/>
      <c r="E1320" s="117">
        <v>8.98</v>
      </c>
      <c r="F1320" s="161"/>
      <c r="H1320" s="110"/>
    </row>
    <row r="1321" spans="1:8" s="116" customFormat="1" ht="13.8" x14ac:dyDescent="0.3">
      <c r="A1321" s="115"/>
      <c r="B1321" s="112">
        <v>43395</v>
      </c>
      <c r="C1321" s="116" t="s">
        <v>72</v>
      </c>
      <c r="D1321" s="117"/>
      <c r="E1321" s="117">
        <v>22.39</v>
      </c>
      <c r="F1321" s="161"/>
      <c r="H1321" s="110"/>
    </row>
    <row r="1322" spans="1:8" s="116" customFormat="1" ht="13.8" x14ac:dyDescent="0.3">
      <c r="A1322" s="115"/>
      <c r="B1322" s="112">
        <v>43394</v>
      </c>
      <c r="C1322" s="116" t="s">
        <v>8</v>
      </c>
      <c r="D1322" s="117"/>
      <c r="E1322" s="117">
        <v>13.3</v>
      </c>
      <c r="F1322" s="161"/>
      <c r="H1322" s="110"/>
    </row>
    <row r="1323" spans="1:8" s="116" customFormat="1" ht="13.8" x14ac:dyDescent="0.3">
      <c r="A1323" s="115"/>
      <c r="B1323" s="112">
        <v>43394</v>
      </c>
      <c r="C1323" s="116" t="s">
        <v>667</v>
      </c>
      <c r="D1323" s="117"/>
      <c r="E1323" s="117">
        <v>12.99</v>
      </c>
      <c r="F1323" s="161"/>
      <c r="H1323" s="110"/>
    </row>
    <row r="1324" spans="1:8" s="116" customFormat="1" ht="13.8" x14ac:dyDescent="0.3">
      <c r="A1324" s="115"/>
      <c r="B1324" s="112">
        <v>43394</v>
      </c>
      <c r="C1324" s="116" t="s">
        <v>505</v>
      </c>
      <c r="D1324" s="117"/>
      <c r="E1324" s="117">
        <v>4.24</v>
      </c>
      <c r="F1324" s="161"/>
      <c r="H1324" s="110"/>
    </row>
    <row r="1325" spans="1:8" s="116" customFormat="1" ht="13.8" x14ac:dyDescent="0.3">
      <c r="A1325" s="115"/>
      <c r="B1325" s="112">
        <v>43394</v>
      </c>
      <c r="C1325" s="116" t="s">
        <v>50</v>
      </c>
      <c r="D1325" s="117"/>
      <c r="E1325" s="117">
        <v>27.69</v>
      </c>
      <c r="F1325" s="161"/>
      <c r="H1325" s="110"/>
    </row>
    <row r="1326" spans="1:8" s="116" customFormat="1" ht="13.8" x14ac:dyDescent="0.3">
      <c r="A1326" s="115"/>
      <c r="B1326" s="112">
        <v>43395</v>
      </c>
      <c r="C1326" s="116" t="s">
        <v>505</v>
      </c>
      <c r="D1326" s="117"/>
      <c r="E1326" s="117">
        <v>2.1800000000000002</v>
      </c>
      <c r="F1326" s="161"/>
      <c r="H1326" s="110"/>
    </row>
    <row r="1327" spans="1:8" s="116" customFormat="1" ht="13.8" x14ac:dyDescent="0.3">
      <c r="A1327" s="115"/>
      <c r="B1327" s="112">
        <v>43392</v>
      </c>
      <c r="C1327" s="116" t="s">
        <v>8</v>
      </c>
      <c r="D1327" s="117"/>
      <c r="E1327" s="117">
        <v>3.48</v>
      </c>
      <c r="F1327" s="161"/>
      <c r="H1327" s="110"/>
    </row>
    <row r="1328" spans="1:8" s="116" customFormat="1" ht="13.8" x14ac:dyDescent="0.3">
      <c r="A1328" s="115"/>
      <c r="B1328" s="112">
        <v>43392</v>
      </c>
      <c r="C1328" s="116" t="s">
        <v>505</v>
      </c>
      <c r="D1328" s="117"/>
      <c r="E1328" s="117">
        <v>5.33</v>
      </c>
      <c r="F1328" s="161"/>
      <c r="H1328" s="110"/>
    </row>
    <row r="1329" spans="1:8" s="116" customFormat="1" ht="13.8" x14ac:dyDescent="0.3">
      <c r="A1329" s="115"/>
      <c r="B1329" s="112">
        <v>43390</v>
      </c>
      <c r="C1329" s="116" t="s">
        <v>21</v>
      </c>
      <c r="D1329" s="117"/>
      <c r="E1329" s="117">
        <v>17.149999999999999</v>
      </c>
      <c r="F1329" s="161"/>
      <c r="H1329" s="110"/>
    </row>
    <row r="1330" spans="1:8" s="116" customFormat="1" ht="13.8" x14ac:dyDescent="0.3">
      <c r="A1330" s="115"/>
      <c r="B1330" s="112">
        <v>43396</v>
      </c>
      <c r="C1330" s="116" t="s">
        <v>83</v>
      </c>
      <c r="D1330" s="117"/>
      <c r="E1330" s="117">
        <v>20</v>
      </c>
      <c r="F1330" s="161"/>
      <c r="H1330" s="110"/>
    </row>
    <row r="1331" spans="1:8" s="116" customFormat="1" ht="13.8" x14ac:dyDescent="0.3">
      <c r="A1331" s="115">
        <v>1352</v>
      </c>
      <c r="B1331" s="112">
        <v>43395</v>
      </c>
      <c r="C1331" s="116" t="s">
        <v>264</v>
      </c>
      <c r="D1331" s="117"/>
      <c r="E1331" s="117">
        <v>43.2</v>
      </c>
      <c r="F1331" s="161"/>
      <c r="H1331" s="110"/>
    </row>
    <row r="1332" spans="1:8" s="116" customFormat="1" ht="13.8" x14ac:dyDescent="0.3">
      <c r="A1332" s="115">
        <v>1353</v>
      </c>
      <c r="B1332" s="112">
        <v>43395</v>
      </c>
      <c r="C1332" s="116" t="s">
        <v>811</v>
      </c>
      <c r="D1332" s="117"/>
      <c r="E1332" s="117">
        <v>160</v>
      </c>
      <c r="F1332" s="161"/>
      <c r="H1332" s="110"/>
    </row>
    <row r="1333" spans="1:8" s="116" customFormat="1" ht="13.8" x14ac:dyDescent="0.3">
      <c r="A1333" s="115"/>
      <c r="B1333" s="112">
        <v>43395</v>
      </c>
      <c r="C1333" s="116" t="s">
        <v>8</v>
      </c>
      <c r="D1333" s="117"/>
      <c r="E1333" s="117">
        <v>3.26</v>
      </c>
      <c r="F1333" s="161"/>
      <c r="H1333" s="110"/>
    </row>
    <row r="1334" spans="1:8" s="116" customFormat="1" ht="13.8" x14ac:dyDescent="0.3">
      <c r="A1334" s="115"/>
      <c r="B1334" s="112">
        <v>43395</v>
      </c>
      <c r="C1334" s="116" t="s">
        <v>40</v>
      </c>
      <c r="D1334" s="117"/>
      <c r="E1334" s="117">
        <v>46.83</v>
      </c>
      <c r="F1334" s="161"/>
      <c r="H1334" s="110"/>
    </row>
    <row r="1335" spans="1:8" s="116" customFormat="1" ht="13.8" x14ac:dyDescent="0.3">
      <c r="A1335" s="115"/>
      <c r="B1335" s="112">
        <v>43396</v>
      </c>
      <c r="C1335" s="116" t="s">
        <v>505</v>
      </c>
      <c r="D1335" s="117"/>
      <c r="E1335" s="117">
        <v>2.1800000000000002</v>
      </c>
      <c r="F1335" s="161"/>
      <c r="H1335" s="110"/>
    </row>
    <row r="1336" spans="1:8" s="116" customFormat="1" ht="13.8" x14ac:dyDescent="0.3">
      <c r="A1336" s="115"/>
      <c r="B1336" s="112">
        <v>43396</v>
      </c>
      <c r="C1336" s="116" t="s">
        <v>505</v>
      </c>
      <c r="D1336" s="117"/>
      <c r="E1336" s="117">
        <v>2.1800000000000002</v>
      </c>
      <c r="F1336" s="161"/>
      <c r="H1336" s="110"/>
    </row>
    <row r="1337" spans="1:8" s="116" customFormat="1" ht="13.8" x14ac:dyDescent="0.3">
      <c r="A1337" s="115"/>
      <c r="B1337" s="112">
        <v>43396</v>
      </c>
      <c r="C1337" s="116" t="s">
        <v>505</v>
      </c>
      <c r="D1337" s="117"/>
      <c r="E1337" s="117">
        <v>4.3600000000000003</v>
      </c>
      <c r="F1337" s="161"/>
      <c r="H1337" s="110"/>
    </row>
    <row r="1338" spans="1:8" s="116" customFormat="1" ht="13.8" x14ac:dyDescent="0.3">
      <c r="A1338" s="115"/>
      <c r="B1338" s="112">
        <v>43396</v>
      </c>
      <c r="C1338" s="116" t="s">
        <v>21</v>
      </c>
      <c r="D1338" s="117"/>
      <c r="E1338" s="117">
        <v>5.25</v>
      </c>
      <c r="F1338" s="161"/>
      <c r="H1338" s="110"/>
    </row>
    <row r="1339" spans="1:8" s="116" customFormat="1" ht="13.8" x14ac:dyDescent="0.3">
      <c r="A1339" s="115"/>
      <c r="B1339" s="112">
        <v>43396</v>
      </c>
      <c r="C1339" s="116" t="s">
        <v>21</v>
      </c>
      <c r="D1339" s="117"/>
      <c r="E1339" s="117">
        <v>28</v>
      </c>
      <c r="F1339" s="161"/>
      <c r="H1339" s="110"/>
    </row>
    <row r="1340" spans="1:8" s="116" customFormat="1" ht="13.8" x14ac:dyDescent="0.3">
      <c r="A1340" s="115"/>
      <c r="B1340" s="112">
        <v>43397</v>
      </c>
      <c r="C1340" s="116" t="s">
        <v>505</v>
      </c>
      <c r="D1340" s="117"/>
      <c r="E1340" s="117">
        <v>6.42</v>
      </c>
      <c r="F1340" s="161"/>
      <c r="H1340" s="110"/>
    </row>
    <row r="1341" spans="1:8" s="116" customFormat="1" ht="13.8" x14ac:dyDescent="0.3">
      <c r="A1341" s="115"/>
      <c r="B1341" s="112">
        <v>43399</v>
      </c>
      <c r="C1341" s="116" t="s">
        <v>81</v>
      </c>
      <c r="D1341" s="117"/>
      <c r="E1341" s="117">
        <v>23.79</v>
      </c>
      <c r="F1341" s="161"/>
      <c r="H1341" s="110"/>
    </row>
    <row r="1342" spans="1:8" s="116" customFormat="1" ht="13.8" x14ac:dyDescent="0.3">
      <c r="A1342" s="115"/>
      <c r="B1342" s="112">
        <v>43399</v>
      </c>
      <c r="C1342" s="116" t="s">
        <v>495</v>
      </c>
      <c r="D1342" s="117"/>
      <c r="E1342" s="117">
        <v>19.75</v>
      </c>
      <c r="F1342" s="161"/>
      <c r="H1342" s="110"/>
    </row>
    <row r="1343" spans="1:8" s="116" customFormat="1" ht="13.8" x14ac:dyDescent="0.3">
      <c r="A1343" s="115"/>
      <c r="B1343" s="112">
        <v>43399</v>
      </c>
      <c r="C1343" s="116" t="s">
        <v>122</v>
      </c>
      <c r="D1343" s="117"/>
      <c r="E1343" s="117">
        <v>2.99</v>
      </c>
      <c r="F1343" s="161"/>
      <c r="H1343" s="110"/>
    </row>
    <row r="1344" spans="1:8" s="116" customFormat="1" ht="13.8" x14ac:dyDescent="0.3">
      <c r="A1344" s="115"/>
      <c r="B1344" s="112">
        <v>43398</v>
      </c>
      <c r="C1344" s="116" t="s">
        <v>505</v>
      </c>
      <c r="D1344" s="117"/>
      <c r="E1344" s="117">
        <v>7.51</v>
      </c>
      <c r="F1344" s="161"/>
      <c r="H1344" s="110"/>
    </row>
    <row r="1345" spans="1:8" s="116" customFormat="1" ht="13.8" x14ac:dyDescent="0.3">
      <c r="A1345" s="115"/>
      <c r="B1345" s="112">
        <v>43398</v>
      </c>
      <c r="C1345" s="116" t="s">
        <v>40</v>
      </c>
      <c r="D1345" s="117"/>
      <c r="E1345" s="117">
        <v>8.77</v>
      </c>
      <c r="F1345" s="161"/>
      <c r="H1345" s="110"/>
    </row>
    <row r="1346" spans="1:8" s="116" customFormat="1" ht="13.8" x14ac:dyDescent="0.3">
      <c r="A1346" s="115"/>
      <c r="B1346" s="112">
        <v>43398</v>
      </c>
      <c r="C1346" s="116" t="s">
        <v>21</v>
      </c>
      <c r="D1346" s="117"/>
      <c r="E1346" s="117">
        <v>5.5</v>
      </c>
      <c r="F1346" s="161"/>
      <c r="H1346" s="110"/>
    </row>
    <row r="1347" spans="1:8" s="116" customFormat="1" ht="13.8" x14ac:dyDescent="0.3">
      <c r="A1347" s="115"/>
      <c r="B1347" s="112">
        <v>43398</v>
      </c>
      <c r="C1347" s="116" t="s">
        <v>21</v>
      </c>
      <c r="D1347" s="117"/>
      <c r="E1347" s="117">
        <v>30.5</v>
      </c>
      <c r="F1347" s="161"/>
      <c r="H1347" s="110"/>
    </row>
    <row r="1348" spans="1:8" s="116" customFormat="1" ht="13.8" x14ac:dyDescent="0.3">
      <c r="A1348" s="115"/>
      <c r="B1348" s="112">
        <v>43401</v>
      </c>
      <c r="C1348" s="116" t="s">
        <v>272</v>
      </c>
      <c r="D1348" s="117"/>
      <c r="E1348" s="117">
        <v>25</v>
      </c>
      <c r="F1348" s="161"/>
      <c r="H1348" s="110"/>
    </row>
    <row r="1349" spans="1:8" s="116" customFormat="1" ht="13.8" x14ac:dyDescent="0.3">
      <c r="A1349" s="115"/>
      <c r="B1349" s="112">
        <v>43402</v>
      </c>
      <c r="C1349" s="116" t="s">
        <v>8</v>
      </c>
      <c r="D1349" s="117"/>
      <c r="E1349" s="117">
        <v>14.75</v>
      </c>
      <c r="F1349" s="161"/>
      <c r="H1349" s="110"/>
    </row>
    <row r="1350" spans="1:8" s="116" customFormat="1" ht="13.8" x14ac:dyDescent="0.3">
      <c r="A1350" s="115"/>
      <c r="B1350" s="112">
        <v>43401</v>
      </c>
      <c r="C1350" s="116" t="s">
        <v>7</v>
      </c>
      <c r="D1350" s="117"/>
      <c r="E1350" s="117">
        <v>12.97</v>
      </c>
      <c r="F1350" s="161"/>
      <c r="H1350" s="110"/>
    </row>
    <row r="1351" spans="1:8" s="116" customFormat="1" ht="13.8" x14ac:dyDescent="0.3">
      <c r="A1351" s="115"/>
      <c r="B1351" s="112">
        <v>43401</v>
      </c>
      <c r="C1351" s="116" t="s">
        <v>516</v>
      </c>
      <c r="D1351" s="117"/>
      <c r="E1351" s="117">
        <v>2.1800000000000002</v>
      </c>
      <c r="F1351" s="161"/>
      <c r="H1351" s="110"/>
    </row>
    <row r="1352" spans="1:8" s="116" customFormat="1" ht="13.8" x14ac:dyDescent="0.3">
      <c r="A1352" s="115"/>
      <c r="B1352" s="112">
        <v>43401</v>
      </c>
      <c r="C1352" s="116" t="s">
        <v>516</v>
      </c>
      <c r="D1352" s="117"/>
      <c r="E1352" s="117">
        <v>3.27</v>
      </c>
      <c r="F1352" s="161"/>
      <c r="H1352" s="110"/>
    </row>
    <row r="1353" spans="1:8" s="116" customFormat="1" ht="13.8" x14ac:dyDescent="0.3">
      <c r="A1353" s="115"/>
      <c r="B1353" s="112">
        <v>43401</v>
      </c>
      <c r="C1353" s="116" t="s">
        <v>40</v>
      </c>
      <c r="D1353" s="117"/>
      <c r="E1353" s="117">
        <v>3.17</v>
      </c>
      <c r="F1353" s="161"/>
      <c r="H1353" s="110"/>
    </row>
    <row r="1354" spans="1:8" s="116" customFormat="1" ht="13.8" x14ac:dyDescent="0.3">
      <c r="A1354" s="115"/>
      <c r="B1354" s="112">
        <v>43401</v>
      </c>
      <c r="C1354" s="116" t="s">
        <v>516</v>
      </c>
      <c r="D1354" s="117"/>
      <c r="E1354" s="117">
        <v>4.24</v>
      </c>
      <c r="F1354" s="161"/>
      <c r="H1354" s="110"/>
    </row>
    <row r="1355" spans="1:8" s="116" customFormat="1" ht="13.8" x14ac:dyDescent="0.3">
      <c r="A1355" s="115"/>
      <c r="B1355" s="112">
        <v>43401</v>
      </c>
      <c r="C1355" s="116" t="s">
        <v>8</v>
      </c>
      <c r="D1355" s="117"/>
      <c r="E1355" s="117">
        <v>5.99</v>
      </c>
      <c r="F1355" s="161"/>
      <c r="H1355" s="110"/>
    </row>
    <row r="1356" spans="1:8" s="116" customFormat="1" ht="13.8" x14ac:dyDescent="0.3">
      <c r="A1356" s="115"/>
      <c r="B1356" s="112">
        <v>43401</v>
      </c>
      <c r="C1356" s="116" t="s">
        <v>516</v>
      </c>
      <c r="D1356" s="117"/>
      <c r="E1356" s="117">
        <v>9.25</v>
      </c>
      <c r="F1356" s="161"/>
      <c r="H1356" s="110"/>
    </row>
    <row r="1357" spans="1:8" s="116" customFormat="1" ht="13.8" x14ac:dyDescent="0.3">
      <c r="A1357" s="115"/>
      <c r="B1357" s="112">
        <v>43401</v>
      </c>
      <c r="C1357" s="116" t="s">
        <v>516</v>
      </c>
      <c r="D1357" s="117"/>
      <c r="E1357" s="117">
        <v>16.2</v>
      </c>
      <c r="F1357" s="161"/>
      <c r="H1357" s="110"/>
    </row>
    <row r="1358" spans="1:8" s="116" customFormat="1" ht="13.8" x14ac:dyDescent="0.3">
      <c r="A1358" s="115"/>
      <c r="B1358" s="112">
        <v>43394</v>
      </c>
      <c r="C1358" s="116" t="s">
        <v>50</v>
      </c>
      <c r="D1358" s="117"/>
      <c r="E1358" s="117">
        <v>20.010000000000002</v>
      </c>
      <c r="F1358" s="161"/>
      <c r="H1358" s="110"/>
    </row>
    <row r="1359" spans="1:8" s="116" customFormat="1" ht="13.8" x14ac:dyDescent="0.3">
      <c r="A1359" s="115"/>
      <c r="B1359" s="112">
        <v>43394</v>
      </c>
      <c r="C1359" s="116" t="s">
        <v>40</v>
      </c>
      <c r="D1359" s="117"/>
      <c r="E1359" s="117">
        <v>44.11</v>
      </c>
      <c r="F1359" s="161"/>
      <c r="H1359" s="110"/>
    </row>
    <row r="1360" spans="1:8" s="116" customFormat="1" ht="13.8" x14ac:dyDescent="0.3">
      <c r="A1360" s="115"/>
      <c r="B1360" s="112">
        <v>43394</v>
      </c>
      <c r="C1360" s="116" t="s">
        <v>21</v>
      </c>
      <c r="D1360" s="117"/>
      <c r="E1360" s="117">
        <v>50.99</v>
      </c>
      <c r="F1360" s="161"/>
      <c r="H1360" s="110"/>
    </row>
    <row r="1361" spans="1:8" s="116" customFormat="1" ht="13.8" x14ac:dyDescent="0.3">
      <c r="A1361" s="115"/>
      <c r="B1361" s="112">
        <v>43394</v>
      </c>
      <c r="C1361" s="116" t="s">
        <v>516</v>
      </c>
      <c r="D1361" s="117"/>
      <c r="E1361" s="117">
        <v>11.85</v>
      </c>
      <c r="F1361" s="161"/>
      <c r="H1361" s="110"/>
    </row>
    <row r="1362" spans="1:8" s="116" customFormat="1" ht="13.8" x14ac:dyDescent="0.3">
      <c r="A1362" s="115"/>
      <c r="B1362" s="112">
        <v>43404</v>
      </c>
      <c r="C1362" s="116" t="s">
        <v>31</v>
      </c>
      <c r="D1362" s="117">
        <v>2171.87</v>
      </c>
      <c r="E1362" s="117"/>
      <c r="F1362" s="161"/>
      <c r="H1362" s="110"/>
    </row>
    <row r="1363" spans="1:8" s="116" customFormat="1" ht="13.8" x14ac:dyDescent="0.3">
      <c r="A1363" s="115"/>
      <c r="B1363" s="112">
        <v>43403</v>
      </c>
      <c r="C1363" s="116" t="s">
        <v>83</v>
      </c>
      <c r="D1363" s="117"/>
      <c r="E1363" s="117">
        <v>20</v>
      </c>
      <c r="F1363" s="161"/>
      <c r="H1363" s="110"/>
    </row>
    <row r="1364" spans="1:8" s="116" customFormat="1" ht="13.8" x14ac:dyDescent="0.3">
      <c r="A1364" s="115"/>
      <c r="B1364" s="112">
        <v>43404</v>
      </c>
      <c r="C1364" s="116" t="s">
        <v>516</v>
      </c>
      <c r="D1364" s="117"/>
      <c r="E1364" s="117">
        <v>11.42</v>
      </c>
      <c r="F1364" s="161"/>
      <c r="H1364" s="110"/>
    </row>
    <row r="1365" spans="1:8" s="116" customFormat="1" ht="13.8" x14ac:dyDescent="0.3">
      <c r="A1365" s="115"/>
      <c r="B1365" s="112">
        <v>43404</v>
      </c>
      <c r="C1365" s="116" t="s">
        <v>516</v>
      </c>
      <c r="D1365" s="117"/>
      <c r="E1365" s="117">
        <v>13.38</v>
      </c>
      <c r="F1365" s="161"/>
      <c r="H1365" s="110"/>
    </row>
    <row r="1366" spans="1:8" s="116" customFormat="1" ht="13.8" x14ac:dyDescent="0.3">
      <c r="A1366" s="115"/>
      <c r="B1366" s="112">
        <v>43404</v>
      </c>
      <c r="C1366" s="116" t="s">
        <v>122</v>
      </c>
      <c r="D1366" s="117"/>
      <c r="E1366" s="117">
        <v>2.99</v>
      </c>
      <c r="F1366" s="161"/>
      <c r="H1366" s="110"/>
    </row>
    <row r="1367" spans="1:8" s="116" customFormat="1" ht="13.8" x14ac:dyDescent="0.3">
      <c r="A1367" s="115"/>
      <c r="B1367" s="112">
        <v>43402</v>
      </c>
      <c r="C1367" s="116" t="s">
        <v>83</v>
      </c>
      <c r="D1367" s="117"/>
      <c r="E1367" s="117">
        <v>20</v>
      </c>
      <c r="F1367" s="161"/>
      <c r="H1367" s="110"/>
    </row>
    <row r="1368" spans="1:8" s="116" customFormat="1" ht="13.8" x14ac:dyDescent="0.3">
      <c r="A1368" s="115"/>
      <c r="B1368" s="112">
        <v>43406</v>
      </c>
      <c r="C1368" s="116" t="s">
        <v>812</v>
      </c>
      <c r="D1368" s="117"/>
      <c r="E1368" s="117">
        <v>20</v>
      </c>
      <c r="F1368" s="161"/>
      <c r="H1368" s="110"/>
    </row>
    <row r="1369" spans="1:8" s="116" customFormat="1" ht="13.8" x14ac:dyDescent="0.3">
      <c r="A1369" s="115"/>
      <c r="B1369" s="112">
        <v>43405</v>
      </c>
      <c r="C1369" s="116" t="s">
        <v>505</v>
      </c>
      <c r="D1369" s="117"/>
      <c r="E1369" s="117">
        <v>16.98</v>
      </c>
      <c r="F1369" s="161"/>
      <c r="H1369" s="110"/>
    </row>
    <row r="1370" spans="1:8" s="116" customFormat="1" ht="13.8" x14ac:dyDescent="0.3">
      <c r="A1370" s="115"/>
      <c r="B1370" s="112">
        <v>43405</v>
      </c>
      <c r="C1370" s="116" t="s">
        <v>505</v>
      </c>
      <c r="D1370" s="117"/>
      <c r="E1370" s="117">
        <v>8.6999999999999993</v>
      </c>
      <c r="F1370" s="161"/>
      <c r="H1370" s="110"/>
    </row>
    <row r="1371" spans="1:8" s="116" customFormat="1" ht="13.8" x14ac:dyDescent="0.3">
      <c r="A1371" s="115"/>
      <c r="B1371" s="112">
        <v>43406</v>
      </c>
      <c r="C1371" s="116" t="s">
        <v>505</v>
      </c>
      <c r="D1371" s="117"/>
      <c r="E1371" s="117">
        <v>12.84</v>
      </c>
      <c r="F1371" s="161"/>
      <c r="H1371" s="110"/>
    </row>
    <row r="1372" spans="1:8" s="116" customFormat="1" ht="13.8" x14ac:dyDescent="0.3">
      <c r="A1372" s="115"/>
      <c r="B1372" s="112">
        <v>43407</v>
      </c>
      <c r="C1372" s="116" t="s">
        <v>8</v>
      </c>
      <c r="D1372" s="117"/>
      <c r="E1372" s="117">
        <v>3.1</v>
      </c>
      <c r="F1372" s="161"/>
      <c r="H1372" s="110"/>
    </row>
    <row r="1373" spans="1:8" s="116" customFormat="1" ht="13.8" x14ac:dyDescent="0.3">
      <c r="A1373" s="115"/>
      <c r="B1373" s="112">
        <v>43406</v>
      </c>
      <c r="C1373" s="116" t="s">
        <v>150</v>
      </c>
      <c r="D1373" s="117"/>
      <c r="E1373" s="117">
        <v>5.18</v>
      </c>
      <c r="F1373" s="161"/>
      <c r="H1373" s="110"/>
    </row>
    <row r="1374" spans="1:8" s="116" customFormat="1" ht="13.8" x14ac:dyDescent="0.3">
      <c r="A1374" s="115"/>
      <c r="B1374" s="112">
        <v>43407</v>
      </c>
      <c r="C1374" s="116" t="s">
        <v>667</v>
      </c>
      <c r="D1374" s="117"/>
      <c r="E1374" s="117">
        <v>41.24</v>
      </c>
      <c r="F1374" s="161"/>
      <c r="H1374" s="110"/>
    </row>
    <row r="1375" spans="1:8" s="116" customFormat="1" ht="13.8" x14ac:dyDescent="0.3">
      <c r="A1375" s="115"/>
      <c r="B1375" s="112">
        <v>43407</v>
      </c>
      <c r="C1375" s="116" t="s">
        <v>758</v>
      </c>
      <c r="D1375" s="117"/>
      <c r="E1375" s="117">
        <v>53.28</v>
      </c>
      <c r="F1375" s="161"/>
      <c r="H1375" s="110"/>
    </row>
    <row r="1376" spans="1:8" s="116" customFormat="1" ht="13.8" x14ac:dyDescent="0.3">
      <c r="A1376" s="115"/>
      <c r="B1376" s="112">
        <v>43407</v>
      </c>
      <c r="C1376" s="116" t="s">
        <v>93</v>
      </c>
      <c r="D1376" s="117"/>
      <c r="E1376" s="117">
        <v>325.98</v>
      </c>
      <c r="F1376" s="161"/>
      <c r="H1376" s="110"/>
    </row>
    <row r="1377" spans="1:8" s="116" customFormat="1" ht="13.8" x14ac:dyDescent="0.3">
      <c r="A1377" s="115"/>
      <c r="B1377" s="112">
        <v>43407</v>
      </c>
      <c r="C1377" s="116" t="s">
        <v>52</v>
      </c>
      <c r="D1377" s="117"/>
      <c r="E1377" s="117">
        <v>43.63</v>
      </c>
      <c r="F1377" s="161"/>
      <c r="H1377" s="110"/>
    </row>
    <row r="1378" spans="1:8" s="116" customFormat="1" ht="13.8" x14ac:dyDescent="0.3">
      <c r="A1378" s="115"/>
      <c r="B1378" s="112">
        <v>43407</v>
      </c>
      <c r="C1378" s="116" t="s">
        <v>149</v>
      </c>
      <c r="D1378" s="117"/>
      <c r="E1378" s="117">
        <v>25.22</v>
      </c>
      <c r="F1378" s="161"/>
      <c r="H1378" s="110"/>
    </row>
    <row r="1379" spans="1:8" s="116" customFormat="1" ht="13.8" x14ac:dyDescent="0.3">
      <c r="A1379" s="115"/>
      <c r="B1379" s="112">
        <v>43408</v>
      </c>
      <c r="C1379" s="116" t="s">
        <v>505</v>
      </c>
      <c r="D1379" s="117"/>
      <c r="E1379" s="117">
        <v>13.93</v>
      </c>
      <c r="F1379" s="161"/>
      <c r="H1379" s="110"/>
    </row>
    <row r="1380" spans="1:8" s="116" customFormat="1" ht="13.8" x14ac:dyDescent="0.3">
      <c r="A1380" s="115"/>
      <c r="B1380" s="112">
        <v>43409</v>
      </c>
      <c r="C1380" s="116" t="s">
        <v>505</v>
      </c>
      <c r="D1380" s="117"/>
      <c r="E1380" s="117">
        <v>7.51</v>
      </c>
      <c r="F1380" s="161"/>
      <c r="H1380" s="110"/>
    </row>
    <row r="1381" spans="1:8" s="116" customFormat="1" ht="13.8" x14ac:dyDescent="0.3">
      <c r="A1381" s="115"/>
      <c r="B1381" s="112">
        <v>43409</v>
      </c>
      <c r="C1381" s="116" t="s">
        <v>83</v>
      </c>
      <c r="D1381" s="117"/>
      <c r="E1381" s="117">
        <v>80</v>
      </c>
      <c r="F1381" s="161"/>
      <c r="H1381" s="110"/>
    </row>
    <row r="1382" spans="1:8" s="116" customFormat="1" ht="13.8" x14ac:dyDescent="0.3">
      <c r="A1382" s="115"/>
      <c r="B1382" s="112">
        <v>43407</v>
      </c>
      <c r="C1382" s="116" t="s">
        <v>7</v>
      </c>
      <c r="D1382" s="117"/>
      <c r="E1382" s="117">
        <v>21.69</v>
      </c>
      <c r="F1382" s="161"/>
      <c r="H1382" s="110"/>
    </row>
    <row r="1383" spans="1:8" s="116" customFormat="1" ht="13.8" x14ac:dyDescent="0.3">
      <c r="A1383" s="115"/>
      <c r="B1383" s="112">
        <v>43405</v>
      </c>
      <c r="C1383" s="116" t="s">
        <v>52</v>
      </c>
      <c r="D1383" s="117"/>
      <c r="E1383" s="117">
        <v>10.01</v>
      </c>
      <c r="F1383" s="161"/>
      <c r="H1383" s="110"/>
    </row>
    <row r="1384" spans="1:8" s="116" customFormat="1" ht="13.8" x14ac:dyDescent="0.3">
      <c r="A1384" s="115"/>
      <c r="B1384" s="112">
        <v>43409</v>
      </c>
      <c r="C1384" s="116" t="s">
        <v>649</v>
      </c>
      <c r="D1384" s="117"/>
      <c r="E1384" s="117">
        <v>50</v>
      </c>
      <c r="F1384" s="161">
        <v>124666945</v>
      </c>
      <c r="H1384" s="110"/>
    </row>
    <row r="1385" spans="1:8" s="116" customFormat="1" ht="13.8" x14ac:dyDescent="0.3">
      <c r="A1385" s="115"/>
      <c r="B1385" s="112">
        <v>43409</v>
      </c>
      <c r="C1385" s="116" t="s">
        <v>45</v>
      </c>
      <c r="D1385" s="117"/>
      <c r="E1385" s="117">
        <v>50</v>
      </c>
      <c r="F1385" s="161" t="s">
        <v>813</v>
      </c>
      <c r="H1385" s="110"/>
    </row>
    <row r="1386" spans="1:8" s="116" customFormat="1" ht="13.8" x14ac:dyDescent="0.3">
      <c r="A1386" s="115"/>
      <c r="B1386" s="112">
        <v>43417</v>
      </c>
      <c r="C1386" s="116" t="s">
        <v>42</v>
      </c>
      <c r="D1386" s="117"/>
      <c r="E1386" s="117">
        <v>263.89</v>
      </c>
      <c r="F1386" s="161"/>
      <c r="H1386" s="110"/>
    </row>
    <row r="1387" spans="1:8" s="116" customFormat="1" ht="13.8" x14ac:dyDescent="0.3">
      <c r="A1387" s="115"/>
      <c r="B1387" s="112">
        <v>43419</v>
      </c>
      <c r="C1387" s="116" t="s">
        <v>619</v>
      </c>
      <c r="D1387" s="117"/>
      <c r="E1387" s="117">
        <v>97.23</v>
      </c>
      <c r="F1387" s="161"/>
      <c r="H1387" s="110"/>
    </row>
    <row r="1388" spans="1:8" s="116" customFormat="1" ht="13.8" x14ac:dyDescent="0.3">
      <c r="A1388" s="115"/>
      <c r="B1388" s="112">
        <v>43409</v>
      </c>
      <c r="C1388" s="116" t="s">
        <v>40</v>
      </c>
      <c r="D1388" s="117"/>
      <c r="E1388" s="117">
        <v>48.06</v>
      </c>
      <c r="F1388" s="161"/>
      <c r="H1388" s="110"/>
    </row>
    <row r="1389" spans="1:8" s="116" customFormat="1" ht="13.8" x14ac:dyDescent="0.3">
      <c r="A1389" s="115"/>
      <c r="B1389" s="112">
        <v>43410</v>
      </c>
      <c r="C1389" s="116" t="s">
        <v>505</v>
      </c>
      <c r="D1389" s="117"/>
      <c r="E1389" s="117">
        <v>5.33</v>
      </c>
      <c r="F1389" s="161"/>
      <c r="H1389" s="110"/>
    </row>
    <row r="1390" spans="1:8" s="116" customFormat="1" ht="13.8" x14ac:dyDescent="0.3">
      <c r="A1390" s="115"/>
      <c r="B1390" s="112">
        <v>43411</v>
      </c>
      <c r="C1390" s="116" t="s">
        <v>505</v>
      </c>
      <c r="D1390" s="117"/>
      <c r="E1390" s="117">
        <v>5.33</v>
      </c>
      <c r="F1390" s="161"/>
      <c r="H1390" s="110"/>
    </row>
    <row r="1391" spans="1:8" s="116" customFormat="1" ht="13.8" x14ac:dyDescent="0.3">
      <c r="A1391" s="115"/>
      <c r="B1391" s="112">
        <v>43411</v>
      </c>
      <c r="C1391" s="116" t="s">
        <v>759</v>
      </c>
      <c r="D1391" s="117"/>
      <c r="E1391" s="117">
        <v>9.59</v>
      </c>
      <c r="F1391" s="161"/>
      <c r="H1391" s="110"/>
    </row>
    <row r="1392" spans="1:8" s="116" customFormat="1" ht="13.8" x14ac:dyDescent="0.3">
      <c r="A1392" s="115"/>
      <c r="B1392" s="112">
        <v>43411</v>
      </c>
      <c r="C1392" s="116" t="s">
        <v>7</v>
      </c>
      <c r="D1392" s="117"/>
      <c r="E1392" s="117">
        <v>16.57</v>
      </c>
      <c r="F1392" s="161"/>
      <c r="H1392" s="110"/>
    </row>
    <row r="1393" spans="1:8" s="116" customFormat="1" ht="13.8" x14ac:dyDescent="0.3">
      <c r="A1393" s="115"/>
      <c r="B1393" s="112">
        <v>43409</v>
      </c>
      <c r="C1393" s="116" t="s">
        <v>505</v>
      </c>
      <c r="D1393" s="117"/>
      <c r="E1393" s="117">
        <v>10.78</v>
      </c>
      <c r="F1393" s="161"/>
      <c r="H1393" s="110"/>
    </row>
    <row r="1394" spans="1:8" s="116" customFormat="1" ht="13.8" x14ac:dyDescent="0.3">
      <c r="A1394" s="115"/>
      <c r="B1394" s="112">
        <v>43412</v>
      </c>
      <c r="C1394" s="116" t="s">
        <v>171</v>
      </c>
      <c r="D1394" s="117"/>
      <c r="E1394" s="117">
        <v>44.33</v>
      </c>
      <c r="F1394" s="161"/>
      <c r="H1394" s="110"/>
    </row>
    <row r="1395" spans="1:8" s="116" customFormat="1" ht="13.8" x14ac:dyDescent="0.3">
      <c r="A1395" s="115"/>
      <c r="B1395" s="112">
        <v>43412</v>
      </c>
      <c r="C1395" s="116" t="s">
        <v>516</v>
      </c>
      <c r="D1395" s="117"/>
      <c r="E1395" s="117">
        <v>19.93</v>
      </c>
      <c r="F1395" s="161"/>
      <c r="H1395" s="110"/>
    </row>
    <row r="1396" spans="1:8" s="116" customFormat="1" ht="13.8" x14ac:dyDescent="0.3">
      <c r="A1396" s="115"/>
      <c r="B1396" s="112">
        <v>43414</v>
      </c>
      <c r="C1396" s="116" t="s">
        <v>93</v>
      </c>
      <c r="D1396" s="117"/>
      <c r="E1396" s="117">
        <v>49.72</v>
      </c>
      <c r="F1396" s="161"/>
      <c r="H1396" s="110"/>
    </row>
    <row r="1397" spans="1:8" s="116" customFormat="1" ht="13.8" x14ac:dyDescent="0.3">
      <c r="A1397" s="115"/>
      <c r="B1397" s="112">
        <v>43413</v>
      </c>
      <c r="C1397" s="116" t="s">
        <v>83</v>
      </c>
      <c r="D1397" s="117"/>
      <c r="E1397" s="117">
        <v>20</v>
      </c>
      <c r="F1397" s="161"/>
      <c r="H1397" s="110"/>
    </row>
    <row r="1398" spans="1:8" s="116" customFormat="1" ht="13.8" x14ac:dyDescent="0.3">
      <c r="A1398" s="115"/>
      <c r="B1398" s="112">
        <v>43413</v>
      </c>
      <c r="C1398" s="116" t="s">
        <v>759</v>
      </c>
      <c r="D1398" s="117"/>
      <c r="E1398" s="117">
        <v>22.76</v>
      </c>
      <c r="F1398" s="161"/>
      <c r="H1398" s="110"/>
    </row>
    <row r="1399" spans="1:8" s="116" customFormat="1" ht="13.8" x14ac:dyDescent="0.3">
      <c r="A1399" s="115"/>
      <c r="B1399" s="112">
        <v>43414</v>
      </c>
      <c r="C1399" s="116" t="s">
        <v>8</v>
      </c>
      <c r="D1399" s="117"/>
      <c r="E1399" s="117">
        <v>6.4</v>
      </c>
      <c r="F1399" s="161"/>
      <c r="H1399" s="110"/>
    </row>
    <row r="1400" spans="1:8" s="116" customFormat="1" ht="13.8" x14ac:dyDescent="0.3">
      <c r="A1400" s="115"/>
      <c r="B1400" s="112">
        <v>43413</v>
      </c>
      <c r="C1400" s="116" t="s">
        <v>516</v>
      </c>
      <c r="D1400" s="117"/>
      <c r="E1400" s="117">
        <v>12.96</v>
      </c>
      <c r="F1400" s="161"/>
      <c r="H1400" s="110"/>
    </row>
    <row r="1401" spans="1:8" s="116" customFormat="1" ht="13.8" x14ac:dyDescent="0.3">
      <c r="A1401" s="115"/>
      <c r="B1401" s="112">
        <v>43414</v>
      </c>
      <c r="C1401" s="116" t="s">
        <v>516</v>
      </c>
      <c r="D1401" s="117"/>
      <c r="E1401" s="117">
        <v>11.88</v>
      </c>
      <c r="F1401" s="161"/>
      <c r="H1401" s="110"/>
    </row>
    <row r="1402" spans="1:8" s="116" customFormat="1" ht="13.8" x14ac:dyDescent="0.3">
      <c r="A1402" s="115"/>
      <c r="B1402" s="112">
        <v>43414</v>
      </c>
      <c r="C1402" s="116" t="s">
        <v>93</v>
      </c>
      <c r="D1402" s="117"/>
      <c r="E1402" s="117">
        <v>51.67</v>
      </c>
      <c r="F1402" s="161"/>
      <c r="H1402" s="110"/>
    </row>
    <row r="1403" spans="1:8" s="116" customFormat="1" ht="13.8" x14ac:dyDescent="0.3">
      <c r="A1403" s="115"/>
      <c r="B1403" s="112">
        <v>43414</v>
      </c>
      <c r="C1403" s="116" t="s">
        <v>93</v>
      </c>
      <c r="D1403" s="117"/>
      <c r="E1403" s="117">
        <v>92.35</v>
      </c>
      <c r="F1403" s="161"/>
      <c r="H1403" s="110"/>
    </row>
    <row r="1404" spans="1:8" s="116" customFormat="1" ht="13.8" x14ac:dyDescent="0.3">
      <c r="A1404" s="115"/>
      <c r="B1404" s="112">
        <v>43415</v>
      </c>
      <c r="C1404" s="116" t="s">
        <v>8</v>
      </c>
      <c r="D1404" s="117"/>
      <c r="E1404" s="117">
        <v>7.04</v>
      </c>
      <c r="F1404" s="161"/>
      <c r="H1404" s="110"/>
    </row>
    <row r="1405" spans="1:8" s="116" customFormat="1" ht="13.8" x14ac:dyDescent="0.3">
      <c r="A1405" s="115"/>
      <c r="B1405" s="112">
        <v>43415</v>
      </c>
      <c r="C1405" s="116" t="s">
        <v>516</v>
      </c>
      <c r="D1405" s="117"/>
      <c r="E1405" s="117">
        <v>30.79</v>
      </c>
      <c r="F1405" s="161"/>
      <c r="H1405" s="110"/>
    </row>
    <row r="1406" spans="1:8" s="116" customFormat="1" ht="13.8" x14ac:dyDescent="0.3">
      <c r="A1406" s="115"/>
      <c r="B1406" s="112">
        <v>43415</v>
      </c>
      <c r="C1406" s="116" t="s">
        <v>52</v>
      </c>
      <c r="D1406" s="117"/>
      <c r="E1406" s="117">
        <v>44.72</v>
      </c>
      <c r="F1406" s="161"/>
      <c r="H1406" s="110"/>
    </row>
    <row r="1407" spans="1:8" s="116" customFormat="1" ht="13.8" x14ac:dyDescent="0.3">
      <c r="A1407" s="115"/>
      <c r="B1407" s="112">
        <v>43413</v>
      </c>
      <c r="C1407" s="116" t="s">
        <v>52</v>
      </c>
      <c r="D1407" s="117"/>
      <c r="E1407" s="117">
        <v>23.51</v>
      </c>
      <c r="F1407" s="161"/>
      <c r="H1407" s="110"/>
    </row>
    <row r="1408" spans="1:8" s="116" customFormat="1" ht="13.8" x14ac:dyDescent="0.3">
      <c r="A1408" s="115"/>
      <c r="B1408" s="112">
        <v>43413</v>
      </c>
      <c r="C1408" s="116" t="s">
        <v>7</v>
      </c>
      <c r="D1408" s="117"/>
      <c r="E1408" s="117">
        <v>19.32</v>
      </c>
      <c r="F1408" s="161"/>
      <c r="H1408" s="110"/>
    </row>
    <row r="1409" spans="1:8" s="116" customFormat="1" ht="13.8" x14ac:dyDescent="0.3">
      <c r="A1409" s="115"/>
      <c r="B1409" s="112">
        <v>43414</v>
      </c>
      <c r="C1409" s="116" t="s">
        <v>96</v>
      </c>
      <c r="D1409" s="117"/>
      <c r="E1409" s="117">
        <v>13</v>
      </c>
      <c r="F1409" s="161"/>
      <c r="H1409" s="110"/>
    </row>
    <row r="1410" spans="1:8" s="116" customFormat="1" ht="13.8" x14ac:dyDescent="0.3">
      <c r="A1410" s="115"/>
      <c r="B1410" s="112">
        <v>43414</v>
      </c>
      <c r="C1410" s="116" t="s">
        <v>96</v>
      </c>
      <c r="D1410" s="117"/>
      <c r="E1410" s="117">
        <v>13</v>
      </c>
      <c r="F1410" s="161"/>
      <c r="H1410" s="110"/>
    </row>
    <row r="1411" spans="1:8" s="116" customFormat="1" ht="13.8" x14ac:dyDescent="0.3">
      <c r="A1411" s="115"/>
      <c r="B1411" s="112">
        <v>43415</v>
      </c>
      <c r="C1411" s="116" t="s">
        <v>130</v>
      </c>
      <c r="D1411" s="117"/>
      <c r="E1411" s="117">
        <v>7.83</v>
      </c>
      <c r="F1411" s="161"/>
      <c r="H1411" s="110"/>
    </row>
    <row r="1412" spans="1:8" s="116" customFormat="1" ht="13.8" x14ac:dyDescent="0.3">
      <c r="A1412" s="115"/>
      <c r="B1412" s="112">
        <v>43415</v>
      </c>
      <c r="C1412" s="116" t="s">
        <v>814</v>
      </c>
      <c r="D1412" s="117"/>
      <c r="E1412" s="117">
        <v>39.950000000000003</v>
      </c>
      <c r="F1412" s="161"/>
      <c r="H1412" s="110"/>
    </row>
    <row r="1413" spans="1:8" s="116" customFormat="1" ht="13.8" x14ac:dyDescent="0.3">
      <c r="A1413" s="115"/>
      <c r="B1413" s="112">
        <v>43416</v>
      </c>
      <c r="C1413" s="116" t="s">
        <v>516</v>
      </c>
      <c r="D1413" s="117"/>
      <c r="E1413" s="117">
        <v>19.47</v>
      </c>
      <c r="F1413" s="161"/>
      <c r="H1413" s="110"/>
    </row>
    <row r="1414" spans="1:8" s="116" customFormat="1" ht="13.8" x14ac:dyDescent="0.3">
      <c r="A1414" s="115">
        <v>1401</v>
      </c>
      <c r="B1414" s="112">
        <v>43413</v>
      </c>
      <c r="C1414" s="116" t="s">
        <v>815</v>
      </c>
      <c r="D1414" s="117"/>
      <c r="E1414" s="117">
        <v>21</v>
      </c>
      <c r="F1414" s="161"/>
      <c r="H1414" s="110"/>
    </row>
    <row r="1415" spans="1:8" s="116" customFormat="1" ht="13.8" x14ac:dyDescent="0.3">
      <c r="A1415" s="115"/>
      <c r="B1415" s="112">
        <v>43416</v>
      </c>
      <c r="C1415" s="116" t="s">
        <v>21</v>
      </c>
      <c r="D1415" s="117"/>
      <c r="E1415" s="117">
        <v>26.42</v>
      </c>
      <c r="F1415" s="161"/>
      <c r="H1415" s="110"/>
    </row>
    <row r="1416" spans="1:8" s="116" customFormat="1" ht="13.8" x14ac:dyDescent="0.3">
      <c r="A1416" s="115"/>
      <c r="B1416" s="112">
        <v>43417</v>
      </c>
      <c r="C1416" s="116" t="s">
        <v>21</v>
      </c>
      <c r="D1416" s="117"/>
      <c r="E1416" s="117">
        <v>23.4</v>
      </c>
      <c r="F1416" s="161"/>
      <c r="H1416" s="110"/>
    </row>
    <row r="1417" spans="1:8" s="116" customFormat="1" ht="13.8" x14ac:dyDescent="0.3">
      <c r="A1417" s="115"/>
      <c r="B1417" s="112">
        <v>43417</v>
      </c>
      <c r="C1417" s="116" t="s">
        <v>21</v>
      </c>
      <c r="D1417" s="117"/>
      <c r="E1417" s="117">
        <v>18</v>
      </c>
      <c r="F1417" s="161"/>
      <c r="H1417" s="110"/>
    </row>
    <row r="1418" spans="1:8" s="116" customFormat="1" ht="13.8" x14ac:dyDescent="0.3">
      <c r="A1418" s="115"/>
      <c r="B1418" s="112">
        <v>43417</v>
      </c>
      <c r="C1418" s="116" t="s">
        <v>505</v>
      </c>
      <c r="D1418" s="117"/>
      <c r="E1418" s="117">
        <v>11.65</v>
      </c>
      <c r="F1418" s="161"/>
      <c r="H1418" s="110"/>
    </row>
    <row r="1419" spans="1:8" s="116" customFormat="1" ht="13.8" x14ac:dyDescent="0.3">
      <c r="A1419" s="115"/>
      <c r="B1419" s="112">
        <v>43418</v>
      </c>
      <c r="C1419" s="116" t="s">
        <v>83</v>
      </c>
      <c r="D1419" s="117"/>
      <c r="E1419" s="117">
        <v>20</v>
      </c>
      <c r="F1419" s="161"/>
      <c r="H1419" s="110"/>
    </row>
    <row r="1420" spans="1:8" s="116" customFormat="1" ht="13.8" x14ac:dyDescent="0.3">
      <c r="A1420" s="115"/>
      <c r="B1420" s="112">
        <v>43418</v>
      </c>
      <c r="C1420" s="116" t="s">
        <v>52</v>
      </c>
      <c r="D1420" s="117"/>
      <c r="E1420" s="117">
        <v>25.81</v>
      </c>
      <c r="F1420" s="161"/>
      <c r="H1420" s="110"/>
    </row>
    <row r="1421" spans="1:8" s="116" customFormat="1" ht="13.8" x14ac:dyDescent="0.3">
      <c r="A1421" s="115"/>
      <c r="B1421" s="112">
        <v>43419</v>
      </c>
      <c r="C1421" s="116" t="s">
        <v>31</v>
      </c>
      <c r="D1421" s="117">
        <v>2171.87</v>
      </c>
      <c r="E1421" s="117"/>
      <c r="F1421" s="161"/>
      <c r="H1421" s="110"/>
    </row>
    <row r="1422" spans="1:8" s="116" customFormat="1" ht="13.8" x14ac:dyDescent="0.3">
      <c r="A1422" s="115"/>
      <c r="B1422" s="112">
        <v>43418</v>
      </c>
      <c r="C1422" s="116" t="s">
        <v>40</v>
      </c>
      <c r="D1422" s="117"/>
      <c r="E1422" s="117">
        <v>6.69</v>
      </c>
      <c r="F1422" s="161"/>
      <c r="H1422" s="110"/>
    </row>
    <row r="1423" spans="1:8" s="116" customFormat="1" ht="13.8" x14ac:dyDescent="0.3">
      <c r="A1423" s="115"/>
      <c r="B1423" s="112">
        <v>43419</v>
      </c>
      <c r="C1423" s="116" t="s">
        <v>46</v>
      </c>
      <c r="D1423" s="117"/>
      <c r="E1423" s="117">
        <v>50</v>
      </c>
      <c r="F1423" s="161">
        <v>41053001004</v>
      </c>
      <c r="H1423" s="110"/>
    </row>
    <row r="1424" spans="1:8" s="116" customFormat="1" ht="13.8" x14ac:dyDescent="0.3">
      <c r="A1424" s="115"/>
      <c r="B1424" s="112">
        <v>43419</v>
      </c>
      <c r="C1424" s="116" t="s">
        <v>234</v>
      </c>
      <c r="D1424" s="117"/>
      <c r="E1424" s="117">
        <v>239.65</v>
      </c>
      <c r="F1424" s="161">
        <v>18531570</v>
      </c>
      <c r="H1424" s="110"/>
    </row>
    <row r="1425" spans="1:8" s="116" customFormat="1" ht="13.8" x14ac:dyDescent="0.3">
      <c r="A1425" s="115"/>
      <c r="B1425" s="112">
        <v>43419</v>
      </c>
      <c r="C1425" s="116" t="s">
        <v>321</v>
      </c>
      <c r="D1425" s="117"/>
      <c r="E1425" s="117">
        <v>198.66</v>
      </c>
      <c r="F1425" s="161" t="s">
        <v>816</v>
      </c>
      <c r="H1425" s="110"/>
    </row>
    <row r="1426" spans="1:8" s="116" customFormat="1" ht="13.8" x14ac:dyDescent="0.3">
      <c r="A1426" s="115"/>
      <c r="B1426" s="112">
        <v>43419</v>
      </c>
      <c r="C1426" s="116" t="s">
        <v>485</v>
      </c>
      <c r="D1426" s="117"/>
      <c r="E1426" s="117">
        <v>107.17</v>
      </c>
      <c r="F1426" s="161"/>
      <c r="H1426" s="110"/>
    </row>
    <row r="1427" spans="1:8" s="116" customFormat="1" ht="13.8" x14ac:dyDescent="0.3">
      <c r="A1427" s="115"/>
      <c r="B1427" s="112">
        <v>43420</v>
      </c>
      <c r="C1427" s="116" t="s">
        <v>150</v>
      </c>
      <c r="D1427" s="117"/>
      <c r="E1427" s="117">
        <v>5.89</v>
      </c>
      <c r="F1427" s="161"/>
      <c r="H1427" s="110"/>
    </row>
    <row r="1428" spans="1:8" s="116" customFormat="1" ht="13.8" x14ac:dyDescent="0.3">
      <c r="A1428" s="115"/>
      <c r="B1428" s="112">
        <v>43419</v>
      </c>
      <c r="C1428" s="116" t="s">
        <v>505</v>
      </c>
      <c r="D1428" s="117"/>
      <c r="E1428" s="117">
        <v>12.52</v>
      </c>
      <c r="F1428" s="161"/>
      <c r="H1428" s="110"/>
    </row>
    <row r="1429" spans="1:8" s="116" customFormat="1" ht="13.8" x14ac:dyDescent="0.3">
      <c r="A1429" s="115"/>
      <c r="B1429" s="112">
        <v>43419</v>
      </c>
      <c r="C1429" s="116" t="s">
        <v>505</v>
      </c>
      <c r="D1429" s="117"/>
      <c r="E1429" s="117">
        <v>5.33</v>
      </c>
      <c r="F1429" s="161"/>
      <c r="H1429" s="110"/>
    </row>
    <row r="1430" spans="1:8" s="116" customFormat="1" ht="13.8" x14ac:dyDescent="0.3">
      <c r="A1430" s="115"/>
      <c r="B1430" s="112">
        <v>43420</v>
      </c>
      <c r="C1430" s="116" t="s">
        <v>505</v>
      </c>
      <c r="D1430" s="117"/>
      <c r="E1430" s="117">
        <v>5.33</v>
      </c>
      <c r="F1430" s="161"/>
      <c r="H1430" s="110"/>
    </row>
    <row r="1431" spans="1:8" s="116" customFormat="1" ht="13.8" x14ac:dyDescent="0.3">
      <c r="A1431" s="115"/>
      <c r="B1431" s="112">
        <v>43420</v>
      </c>
      <c r="C1431" s="116" t="s">
        <v>40</v>
      </c>
      <c r="D1431" s="117"/>
      <c r="E1431" s="117">
        <v>32.51</v>
      </c>
      <c r="F1431" s="161"/>
      <c r="H1431" s="110"/>
    </row>
    <row r="1432" spans="1:8" s="116" customFormat="1" ht="13.8" x14ac:dyDescent="0.3">
      <c r="A1432" s="115"/>
      <c r="B1432" s="112">
        <v>43421</v>
      </c>
      <c r="C1432" s="116" t="s">
        <v>809</v>
      </c>
      <c r="D1432" s="117"/>
      <c r="E1432" s="117">
        <v>78.14</v>
      </c>
      <c r="F1432" s="161"/>
      <c r="H1432" s="110"/>
    </row>
    <row r="1433" spans="1:8" s="116" customFormat="1" ht="13.8" x14ac:dyDescent="0.3">
      <c r="A1433" s="115"/>
      <c r="B1433" s="112">
        <v>43422</v>
      </c>
      <c r="C1433" s="116" t="s">
        <v>505</v>
      </c>
      <c r="D1433" s="117"/>
      <c r="E1433" s="117">
        <v>8.6</v>
      </c>
      <c r="F1433" s="161"/>
      <c r="H1433" s="110"/>
    </row>
    <row r="1434" spans="1:8" s="116" customFormat="1" ht="13.8" x14ac:dyDescent="0.3">
      <c r="A1434" s="115"/>
      <c r="B1434" s="112">
        <v>43422</v>
      </c>
      <c r="C1434" s="116" t="s">
        <v>758</v>
      </c>
      <c r="D1434" s="117"/>
      <c r="E1434" s="117">
        <v>39.74</v>
      </c>
      <c r="F1434" s="161"/>
      <c r="H1434" s="110"/>
    </row>
    <row r="1435" spans="1:8" s="116" customFormat="1" ht="13.8" x14ac:dyDescent="0.3">
      <c r="A1435" s="115"/>
      <c r="B1435" s="112">
        <v>43421</v>
      </c>
      <c r="C1435" s="116" t="s">
        <v>505</v>
      </c>
      <c r="D1435" s="117"/>
      <c r="E1435" s="117">
        <v>10.33</v>
      </c>
      <c r="F1435" s="161"/>
      <c r="H1435" s="110"/>
    </row>
    <row r="1436" spans="1:8" s="116" customFormat="1" ht="13.8" x14ac:dyDescent="0.3">
      <c r="A1436" s="115"/>
      <c r="B1436" s="112">
        <v>43421</v>
      </c>
      <c r="C1436" s="116" t="s">
        <v>21</v>
      </c>
      <c r="D1436" s="117"/>
      <c r="E1436" s="117">
        <v>5.95</v>
      </c>
      <c r="F1436" s="161"/>
      <c r="H1436" s="110"/>
    </row>
    <row r="1437" spans="1:8" s="116" customFormat="1" ht="13.8" x14ac:dyDescent="0.3">
      <c r="A1437" s="115"/>
      <c r="B1437" s="112">
        <v>43423</v>
      </c>
      <c r="C1437" s="116" t="s">
        <v>50</v>
      </c>
      <c r="D1437" s="117"/>
      <c r="E1437" s="117">
        <v>27</v>
      </c>
      <c r="F1437" s="161"/>
      <c r="H1437" s="110"/>
    </row>
    <row r="1438" spans="1:8" s="116" customFormat="1" ht="13.8" x14ac:dyDescent="0.3">
      <c r="A1438" s="115"/>
      <c r="B1438" s="112">
        <v>43423</v>
      </c>
      <c r="C1438" s="116" t="s">
        <v>72</v>
      </c>
      <c r="D1438" s="117"/>
      <c r="E1438" s="117">
        <v>69.989999999999995</v>
      </c>
      <c r="F1438" s="161"/>
      <c r="H1438" s="110"/>
    </row>
    <row r="1439" spans="1:8" s="116" customFormat="1" ht="13.8" x14ac:dyDescent="0.3">
      <c r="A1439" s="115"/>
      <c r="B1439" s="112">
        <v>43423</v>
      </c>
      <c r="C1439" s="116" t="s">
        <v>72</v>
      </c>
      <c r="D1439" s="117"/>
      <c r="E1439" s="117">
        <v>12.73</v>
      </c>
      <c r="F1439" s="161"/>
      <c r="H1439" s="110"/>
    </row>
    <row r="1440" spans="1:8" s="116" customFormat="1" ht="13.8" x14ac:dyDescent="0.3">
      <c r="A1440" s="115"/>
      <c r="B1440" s="112">
        <v>43423</v>
      </c>
      <c r="C1440" s="116" t="s">
        <v>505</v>
      </c>
      <c r="D1440" s="117"/>
      <c r="E1440" s="117">
        <v>12.96</v>
      </c>
      <c r="F1440" s="161"/>
      <c r="H1440" s="110"/>
    </row>
    <row r="1441" spans="1:8" s="116" customFormat="1" ht="13.8" x14ac:dyDescent="0.3">
      <c r="A1441" s="115"/>
      <c r="B1441" s="112">
        <v>43423</v>
      </c>
      <c r="C1441" s="116" t="s">
        <v>122</v>
      </c>
      <c r="D1441" s="117"/>
      <c r="E1441" s="117">
        <v>1.99</v>
      </c>
      <c r="F1441" s="161"/>
      <c r="H1441" s="110"/>
    </row>
    <row r="1442" spans="1:8" s="116" customFormat="1" ht="13.8" x14ac:dyDescent="0.3">
      <c r="A1442" s="115"/>
      <c r="B1442" s="112">
        <v>43423</v>
      </c>
      <c r="C1442" s="116" t="s">
        <v>93</v>
      </c>
      <c r="D1442" s="117"/>
      <c r="E1442" s="117">
        <v>193.02</v>
      </c>
      <c r="F1442" s="161"/>
      <c r="H1442" s="110"/>
    </row>
    <row r="1443" spans="1:8" s="116" customFormat="1" ht="13.8" x14ac:dyDescent="0.3">
      <c r="A1443" s="115">
        <v>1400</v>
      </c>
      <c r="B1443" s="112">
        <v>43402</v>
      </c>
      <c r="C1443" s="116" t="s">
        <v>710</v>
      </c>
      <c r="D1443" s="117"/>
      <c r="E1443" s="117">
        <v>25</v>
      </c>
      <c r="F1443" s="161"/>
      <c r="H1443" s="110"/>
    </row>
    <row r="1444" spans="1:8" s="116" customFormat="1" ht="13.8" x14ac:dyDescent="0.3">
      <c r="A1444" s="115"/>
      <c r="B1444" s="112">
        <v>43420</v>
      </c>
      <c r="C1444" s="116" t="s">
        <v>7</v>
      </c>
      <c r="D1444" s="117"/>
      <c r="E1444" s="117">
        <v>17.510000000000002</v>
      </c>
      <c r="F1444" s="161"/>
      <c r="H1444" s="110"/>
    </row>
    <row r="1445" spans="1:8" s="116" customFormat="1" ht="13.8" x14ac:dyDescent="0.3">
      <c r="A1445" s="115"/>
      <c r="B1445" s="112">
        <v>43420</v>
      </c>
      <c r="C1445" s="116" t="s">
        <v>704</v>
      </c>
      <c r="D1445" s="117"/>
      <c r="E1445" s="117">
        <v>200.69</v>
      </c>
      <c r="F1445" s="161"/>
      <c r="H1445" s="110"/>
    </row>
    <row r="1446" spans="1:8" s="116" customFormat="1" ht="13.8" x14ac:dyDescent="0.3">
      <c r="A1446" s="115">
        <v>1398</v>
      </c>
      <c r="B1446" s="112">
        <v>43392</v>
      </c>
      <c r="C1446" s="116" t="s">
        <v>684</v>
      </c>
      <c r="D1446" s="117"/>
      <c r="E1446" s="117">
        <v>45</v>
      </c>
      <c r="F1446" s="161"/>
      <c r="H1446" s="110"/>
    </row>
    <row r="1447" spans="1:8" s="116" customFormat="1" ht="13.8" x14ac:dyDescent="0.3">
      <c r="A1447" s="115"/>
      <c r="B1447" s="112">
        <v>43423</v>
      </c>
      <c r="C1447" s="116" t="s">
        <v>21</v>
      </c>
      <c r="D1447" s="117"/>
      <c r="E1447" s="117">
        <v>5.7</v>
      </c>
      <c r="F1447" s="161"/>
      <c r="H1447" s="110"/>
    </row>
    <row r="1448" spans="1:8" s="116" customFormat="1" ht="13.8" x14ac:dyDescent="0.3">
      <c r="A1448" s="115"/>
      <c r="B1448" s="112">
        <v>43423</v>
      </c>
      <c r="C1448" s="116" t="s">
        <v>8</v>
      </c>
      <c r="D1448" s="117"/>
      <c r="E1448" s="117">
        <v>8.9600000000000009</v>
      </c>
      <c r="F1448" s="161"/>
      <c r="H1448" s="110"/>
    </row>
    <row r="1449" spans="1:8" s="116" customFormat="1" ht="13.8" x14ac:dyDescent="0.3">
      <c r="A1449" s="115"/>
      <c r="B1449" s="112">
        <v>43423</v>
      </c>
      <c r="C1449" s="116" t="s">
        <v>516</v>
      </c>
      <c r="D1449" s="117"/>
      <c r="E1449" s="117">
        <v>20.8</v>
      </c>
      <c r="F1449" s="161"/>
      <c r="H1449" s="110"/>
    </row>
    <row r="1450" spans="1:8" s="116" customFormat="1" ht="13.8" x14ac:dyDescent="0.3">
      <c r="A1450" s="115"/>
      <c r="B1450" s="112">
        <v>43423</v>
      </c>
      <c r="C1450" s="116" t="s">
        <v>516</v>
      </c>
      <c r="D1450" s="117"/>
      <c r="E1450" s="117">
        <v>1.62</v>
      </c>
      <c r="F1450" s="161"/>
      <c r="H1450" s="110"/>
    </row>
    <row r="1451" spans="1:8" s="116" customFormat="1" ht="13.8" x14ac:dyDescent="0.3">
      <c r="A1451" s="115"/>
      <c r="B1451" s="112">
        <v>43423</v>
      </c>
      <c r="C1451" s="116" t="s">
        <v>516</v>
      </c>
      <c r="D1451" s="117"/>
      <c r="E1451" s="117">
        <v>7.51</v>
      </c>
      <c r="F1451" s="161"/>
      <c r="H1451" s="110"/>
    </row>
    <row r="1452" spans="1:8" s="116" customFormat="1" ht="13.8" x14ac:dyDescent="0.3">
      <c r="A1452" s="115"/>
      <c r="B1452" s="112">
        <v>43425</v>
      </c>
      <c r="C1452" s="116" t="s">
        <v>146</v>
      </c>
      <c r="D1452" s="117">
        <v>808.3</v>
      </c>
      <c r="E1452" s="117"/>
      <c r="F1452" s="161"/>
      <c r="H1452" s="110"/>
    </row>
    <row r="1453" spans="1:8" s="116" customFormat="1" ht="13.8" x14ac:dyDescent="0.3">
      <c r="A1453" s="115"/>
      <c r="B1453" s="112">
        <v>43424</v>
      </c>
      <c r="C1453" s="116" t="s">
        <v>817</v>
      </c>
      <c r="D1453" s="117"/>
      <c r="E1453" s="117">
        <v>55.2</v>
      </c>
      <c r="F1453" s="161"/>
      <c r="H1453" s="110"/>
    </row>
    <row r="1454" spans="1:8" s="116" customFormat="1" ht="13.8" x14ac:dyDescent="0.3">
      <c r="A1454" s="115"/>
      <c r="B1454" s="112">
        <v>43424</v>
      </c>
      <c r="C1454" s="116" t="s">
        <v>264</v>
      </c>
      <c r="D1454" s="117"/>
      <c r="E1454" s="117">
        <v>604</v>
      </c>
      <c r="F1454" s="161"/>
      <c r="H1454" s="110"/>
    </row>
    <row r="1455" spans="1:8" s="116" customFormat="1" ht="13.8" x14ac:dyDescent="0.3">
      <c r="A1455" s="115"/>
      <c r="B1455" s="112">
        <v>43424</v>
      </c>
      <c r="C1455" s="116" t="s">
        <v>8</v>
      </c>
      <c r="D1455" s="117"/>
      <c r="E1455" s="117">
        <v>6.69</v>
      </c>
      <c r="F1455" s="161"/>
      <c r="H1455" s="110"/>
    </row>
    <row r="1456" spans="1:8" s="116" customFormat="1" ht="13.8" x14ac:dyDescent="0.3">
      <c r="A1456" s="115"/>
      <c r="B1456" s="112">
        <v>43424</v>
      </c>
      <c r="C1456" s="116" t="s">
        <v>8</v>
      </c>
      <c r="D1456" s="117"/>
      <c r="E1456" s="117">
        <v>11.27</v>
      </c>
      <c r="F1456" s="161"/>
      <c r="H1456" s="110"/>
    </row>
    <row r="1457" spans="1:8" s="116" customFormat="1" ht="13.8" x14ac:dyDescent="0.3">
      <c r="A1457" s="115"/>
      <c r="B1457" s="112">
        <v>43423</v>
      </c>
      <c r="C1457" s="116" t="s">
        <v>40</v>
      </c>
      <c r="D1457" s="117"/>
      <c r="E1457" s="117">
        <v>21.45</v>
      </c>
      <c r="F1457" s="161"/>
      <c r="H1457" s="110"/>
    </row>
    <row r="1458" spans="1:8" s="116" customFormat="1" ht="13.8" x14ac:dyDescent="0.3">
      <c r="A1458" s="115"/>
      <c r="B1458" s="112">
        <v>43428</v>
      </c>
      <c r="C1458" s="116" t="s">
        <v>40</v>
      </c>
      <c r="D1458" s="117"/>
      <c r="E1458" s="117">
        <v>15.98</v>
      </c>
      <c r="F1458" s="161"/>
      <c r="H1458" s="110"/>
    </row>
    <row r="1459" spans="1:8" s="116" customFormat="1" ht="13.8" x14ac:dyDescent="0.3">
      <c r="A1459" s="115"/>
      <c r="B1459" s="112">
        <v>43428</v>
      </c>
      <c r="C1459" s="116" t="s">
        <v>505</v>
      </c>
      <c r="D1459" s="117"/>
      <c r="E1459" s="117">
        <v>10.88</v>
      </c>
      <c r="F1459" s="161"/>
      <c r="H1459" s="110"/>
    </row>
    <row r="1460" spans="1:8" s="116" customFormat="1" ht="13.8" x14ac:dyDescent="0.3">
      <c r="A1460" s="115"/>
      <c r="B1460" s="112">
        <v>43428</v>
      </c>
      <c r="C1460" s="116" t="s">
        <v>59</v>
      </c>
      <c r="D1460" s="117"/>
      <c r="E1460" s="117">
        <v>21</v>
      </c>
      <c r="F1460" s="161"/>
      <c r="H1460" s="110"/>
    </row>
    <row r="1461" spans="1:8" s="116" customFormat="1" ht="13.8" x14ac:dyDescent="0.3">
      <c r="A1461" s="115"/>
      <c r="B1461" s="112">
        <v>43427</v>
      </c>
      <c r="C1461" s="116" t="s">
        <v>505</v>
      </c>
      <c r="D1461" s="117"/>
      <c r="E1461" s="117">
        <v>17.420000000000002</v>
      </c>
      <c r="F1461" s="161"/>
      <c r="H1461" s="110"/>
    </row>
    <row r="1462" spans="1:8" s="116" customFormat="1" ht="13.8" x14ac:dyDescent="0.3">
      <c r="A1462" s="115"/>
      <c r="B1462" s="112">
        <v>43428</v>
      </c>
      <c r="C1462" s="116" t="s">
        <v>645</v>
      </c>
      <c r="D1462" s="117"/>
      <c r="E1462" s="117">
        <v>17.37</v>
      </c>
      <c r="F1462" s="161"/>
      <c r="H1462" s="110"/>
    </row>
    <row r="1463" spans="1:8" s="116" customFormat="1" ht="13.8" x14ac:dyDescent="0.3">
      <c r="A1463" s="115"/>
      <c r="B1463" s="112">
        <v>43428</v>
      </c>
      <c r="C1463" s="116" t="s">
        <v>93</v>
      </c>
      <c r="D1463" s="117"/>
      <c r="E1463" s="117">
        <v>50.58</v>
      </c>
      <c r="F1463" s="161"/>
      <c r="H1463" s="110"/>
    </row>
    <row r="1464" spans="1:8" s="116" customFormat="1" ht="13.8" x14ac:dyDescent="0.3">
      <c r="A1464" s="115"/>
      <c r="B1464" s="112">
        <v>43427</v>
      </c>
      <c r="C1464" s="116" t="s">
        <v>8</v>
      </c>
      <c r="D1464" s="117"/>
      <c r="E1464" s="117">
        <v>15.54</v>
      </c>
      <c r="F1464" s="161"/>
      <c r="H1464" s="110"/>
    </row>
    <row r="1465" spans="1:8" s="116" customFormat="1" ht="13.8" x14ac:dyDescent="0.3">
      <c r="A1465" s="115"/>
      <c r="B1465" s="112">
        <v>43425</v>
      </c>
      <c r="C1465" s="116" t="s">
        <v>40</v>
      </c>
      <c r="D1465" s="117"/>
      <c r="E1465" s="117">
        <v>19.04</v>
      </c>
      <c r="F1465" s="161"/>
      <c r="H1465" s="110"/>
    </row>
    <row r="1466" spans="1:8" s="116" customFormat="1" ht="13.8" x14ac:dyDescent="0.3">
      <c r="A1466" s="115"/>
      <c r="B1466" s="112">
        <v>43425</v>
      </c>
      <c r="C1466" s="116" t="s">
        <v>50</v>
      </c>
      <c r="D1466" s="117"/>
      <c r="E1466" s="117">
        <v>34.53</v>
      </c>
      <c r="F1466" s="161"/>
      <c r="H1466" s="110"/>
    </row>
    <row r="1467" spans="1:8" s="116" customFormat="1" ht="13.8" x14ac:dyDescent="0.3">
      <c r="A1467" s="115"/>
      <c r="B1467" s="112">
        <v>43425</v>
      </c>
      <c r="C1467" s="116" t="s">
        <v>505</v>
      </c>
      <c r="D1467" s="117"/>
      <c r="E1467" s="117">
        <v>20.36</v>
      </c>
      <c r="F1467" s="161"/>
      <c r="H1467" s="110"/>
    </row>
    <row r="1468" spans="1:8" s="116" customFormat="1" ht="13.8" x14ac:dyDescent="0.3">
      <c r="A1468" s="115"/>
      <c r="B1468" s="112">
        <v>43426</v>
      </c>
      <c r="C1468" s="116" t="s">
        <v>21</v>
      </c>
      <c r="D1468" s="117"/>
      <c r="E1468" s="117">
        <v>6.75</v>
      </c>
      <c r="F1468" s="161"/>
      <c r="H1468" s="110"/>
    </row>
    <row r="1469" spans="1:8" s="116" customFormat="1" ht="13.8" x14ac:dyDescent="0.3">
      <c r="A1469" s="115"/>
      <c r="B1469" s="112">
        <v>43428</v>
      </c>
      <c r="C1469" s="116" t="s">
        <v>818</v>
      </c>
      <c r="D1469" s="117"/>
      <c r="E1469" s="117">
        <v>3</v>
      </c>
      <c r="F1469" s="161"/>
      <c r="H1469" s="110"/>
    </row>
    <row r="1470" spans="1:8" s="116" customFormat="1" ht="13.8" x14ac:dyDescent="0.3">
      <c r="A1470" s="115"/>
      <c r="B1470" s="112">
        <v>43427</v>
      </c>
      <c r="C1470" s="116" t="s">
        <v>505</v>
      </c>
      <c r="D1470" s="117"/>
      <c r="E1470" s="117">
        <v>5.33</v>
      </c>
      <c r="F1470" s="161"/>
      <c r="H1470" s="110"/>
    </row>
    <row r="1471" spans="1:8" s="116" customFormat="1" ht="13.8" x14ac:dyDescent="0.3">
      <c r="A1471" s="115"/>
      <c r="B1471" s="112">
        <v>43427</v>
      </c>
      <c r="C1471" s="116" t="s">
        <v>8</v>
      </c>
      <c r="D1471" s="117"/>
      <c r="E1471" s="117">
        <v>4.51</v>
      </c>
      <c r="F1471" s="161"/>
      <c r="H1471" s="110"/>
    </row>
    <row r="1472" spans="1:8" s="116" customFormat="1" ht="13.8" x14ac:dyDescent="0.3">
      <c r="A1472" s="115"/>
      <c r="B1472" s="112">
        <v>43427</v>
      </c>
      <c r="C1472" s="116" t="s">
        <v>819</v>
      </c>
      <c r="D1472" s="117"/>
      <c r="E1472" s="117">
        <v>205.72</v>
      </c>
      <c r="F1472" s="161"/>
      <c r="H1472" s="110"/>
    </row>
    <row r="1473" spans="1:8" s="116" customFormat="1" ht="13.8" x14ac:dyDescent="0.3">
      <c r="A1473" s="115"/>
      <c r="B1473" s="112">
        <v>43425</v>
      </c>
      <c r="C1473" s="116" t="s">
        <v>819</v>
      </c>
      <c r="D1473" s="117"/>
      <c r="E1473" s="117">
        <v>88.09</v>
      </c>
      <c r="F1473" s="161"/>
      <c r="H1473" s="110"/>
    </row>
    <row r="1474" spans="1:8" s="116" customFormat="1" ht="13.8" x14ac:dyDescent="0.3">
      <c r="A1474" s="115"/>
      <c r="B1474" s="112">
        <v>43429</v>
      </c>
      <c r="C1474" s="116" t="s">
        <v>148</v>
      </c>
      <c r="D1474" s="117"/>
      <c r="E1474" s="117">
        <v>26.99</v>
      </c>
      <c r="F1474" s="161"/>
      <c r="H1474" s="110"/>
    </row>
    <row r="1475" spans="1:8" s="116" customFormat="1" ht="13.8" x14ac:dyDescent="0.3">
      <c r="A1475" s="115"/>
      <c r="B1475" s="112">
        <v>43429</v>
      </c>
      <c r="C1475" s="116" t="s">
        <v>97</v>
      </c>
      <c r="D1475" s="117"/>
      <c r="E1475" s="117">
        <v>3.17</v>
      </c>
      <c r="F1475" s="161"/>
      <c r="H1475" s="110"/>
    </row>
    <row r="1476" spans="1:8" s="116" customFormat="1" ht="13.8" x14ac:dyDescent="0.3">
      <c r="A1476" s="115"/>
      <c r="B1476" s="112">
        <v>43429</v>
      </c>
      <c r="C1476" s="116" t="s">
        <v>52</v>
      </c>
      <c r="D1476" s="117"/>
      <c r="E1476" s="117">
        <v>37.299999999999997</v>
      </c>
      <c r="F1476" s="161"/>
      <c r="H1476" s="110"/>
    </row>
    <row r="1477" spans="1:8" s="116" customFormat="1" ht="13.8" x14ac:dyDescent="0.3">
      <c r="A1477" s="115"/>
      <c r="B1477" s="112">
        <v>43429</v>
      </c>
      <c r="C1477" s="116" t="s">
        <v>505</v>
      </c>
      <c r="D1477" s="117"/>
      <c r="E1477" s="117">
        <v>5.44</v>
      </c>
      <c r="F1477" s="161"/>
      <c r="H1477" s="110"/>
    </row>
    <row r="1478" spans="1:8" s="116" customFormat="1" ht="13.8" x14ac:dyDescent="0.3">
      <c r="A1478" s="115"/>
      <c r="B1478" s="112">
        <v>43430</v>
      </c>
      <c r="C1478" s="116" t="s">
        <v>40</v>
      </c>
      <c r="D1478" s="117"/>
      <c r="E1478" s="117">
        <v>1.52</v>
      </c>
      <c r="F1478" s="161"/>
      <c r="H1478" s="110"/>
    </row>
    <row r="1479" spans="1:8" s="116" customFormat="1" ht="13.8" x14ac:dyDescent="0.3">
      <c r="A1479" s="115"/>
      <c r="B1479" s="112">
        <v>43430</v>
      </c>
      <c r="C1479" s="116" t="s">
        <v>40</v>
      </c>
      <c r="D1479" s="117"/>
      <c r="E1479" s="117">
        <v>1.99</v>
      </c>
      <c r="F1479" s="161"/>
      <c r="H1479" s="110"/>
    </row>
    <row r="1480" spans="1:8" s="116" customFormat="1" ht="13.8" x14ac:dyDescent="0.3">
      <c r="A1480" s="115"/>
      <c r="B1480" s="112">
        <v>43430</v>
      </c>
      <c r="C1480" s="116" t="s">
        <v>505</v>
      </c>
      <c r="D1480" s="117"/>
      <c r="E1480" s="117">
        <v>2.1800000000000002</v>
      </c>
      <c r="F1480" s="161"/>
      <c r="H1480" s="110"/>
    </row>
    <row r="1481" spans="1:8" s="116" customFormat="1" ht="13.8" x14ac:dyDescent="0.3">
      <c r="A1481" s="115"/>
      <c r="B1481" s="112">
        <v>43430</v>
      </c>
      <c r="C1481" s="116" t="s">
        <v>8</v>
      </c>
      <c r="D1481" s="117"/>
      <c r="E1481" s="117">
        <v>3.24</v>
      </c>
      <c r="F1481" s="161"/>
      <c r="H1481" s="110"/>
    </row>
    <row r="1482" spans="1:8" s="116" customFormat="1" ht="13.8" x14ac:dyDescent="0.3">
      <c r="A1482" s="115"/>
      <c r="B1482" s="112">
        <v>43430</v>
      </c>
      <c r="C1482" s="116" t="s">
        <v>505</v>
      </c>
      <c r="D1482" s="117"/>
      <c r="E1482" s="117">
        <v>13.07</v>
      </c>
      <c r="F1482" s="161"/>
      <c r="H1482" s="110"/>
    </row>
    <row r="1483" spans="1:8" s="116" customFormat="1" ht="13.8" x14ac:dyDescent="0.3">
      <c r="A1483" s="115"/>
      <c r="B1483" s="112">
        <v>43429</v>
      </c>
      <c r="C1483" s="116" t="s">
        <v>7</v>
      </c>
      <c r="D1483" s="117"/>
      <c r="E1483" s="117">
        <v>12.43</v>
      </c>
      <c r="F1483" s="161"/>
      <c r="H1483" s="110"/>
    </row>
    <row r="1484" spans="1:8" s="116" customFormat="1" ht="13.8" x14ac:dyDescent="0.3">
      <c r="A1484" s="115"/>
      <c r="B1484" s="112">
        <v>43429</v>
      </c>
      <c r="C1484" s="116" t="s">
        <v>495</v>
      </c>
      <c r="D1484" s="117"/>
      <c r="E1484" s="117">
        <v>19.75</v>
      </c>
      <c r="F1484" s="161"/>
      <c r="H1484" s="110"/>
    </row>
    <row r="1485" spans="1:8" s="116" customFormat="1" ht="13.8" x14ac:dyDescent="0.3">
      <c r="A1485" s="115"/>
      <c r="B1485" s="112">
        <v>43430</v>
      </c>
      <c r="C1485" s="116" t="s">
        <v>7</v>
      </c>
      <c r="D1485" s="117"/>
      <c r="E1485" s="117">
        <v>14.12</v>
      </c>
      <c r="F1485" s="161"/>
      <c r="H1485" s="110"/>
    </row>
    <row r="1486" spans="1:8" s="116" customFormat="1" ht="13.8" x14ac:dyDescent="0.3">
      <c r="A1486" s="115"/>
      <c r="B1486" s="112">
        <v>43432</v>
      </c>
      <c r="C1486" s="116" t="s">
        <v>83</v>
      </c>
      <c r="D1486" s="117"/>
      <c r="E1486" s="117">
        <v>60</v>
      </c>
      <c r="F1486" s="161"/>
      <c r="H1486" s="110"/>
    </row>
    <row r="1487" spans="1:8" s="116" customFormat="1" ht="13.8" x14ac:dyDescent="0.3">
      <c r="A1487" s="115"/>
      <c r="B1487" s="112">
        <v>43432</v>
      </c>
      <c r="C1487" s="116" t="s">
        <v>516</v>
      </c>
      <c r="D1487" s="117"/>
      <c r="E1487" s="117">
        <v>9.1199999999999992</v>
      </c>
      <c r="F1487" s="161"/>
      <c r="H1487" s="110"/>
    </row>
    <row r="1488" spans="1:8" s="116" customFormat="1" ht="13.8" x14ac:dyDescent="0.3">
      <c r="A1488" s="115"/>
      <c r="B1488" s="112">
        <v>43432</v>
      </c>
      <c r="C1488" s="116" t="s">
        <v>52</v>
      </c>
      <c r="D1488" s="117"/>
      <c r="E1488" s="117">
        <v>21.69</v>
      </c>
      <c r="F1488" s="161"/>
      <c r="H1488" s="110"/>
    </row>
    <row r="1489" spans="1:8" s="116" customFormat="1" ht="13.8" x14ac:dyDescent="0.3">
      <c r="A1489" s="115"/>
      <c r="B1489" s="112">
        <v>43432</v>
      </c>
      <c r="C1489" s="116" t="s">
        <v>8</v>
      </c>
      <c r="D1489" s="117"/>
      <c r="E1489" s="117">
        <v>10.74</v>
      </c>
      <c r="F1489" s="161"/>
      <c r="H1489" s="110"/>
    </row>
    <row r="1490" spans="1:8" s="116" customFormat="1" ht="13.8" x14ac:dyDescent="0.3">
      <c r="A1490" s="115"/>
      <c r="B1490" s="112">
        <v>43432</v>
      </c>
      <c r="C1490" s="116" t="s">
        <v>516</v>
      </c>
      <c r="D1490" s="117"/>
      <c r="E1490" s="117">
        <v>8.3699999999999992</v>
      </c>
      <c r="F1490" s="161"/>
      <c r="H1490" s="110"/>
    </row>
    <row r="1491" spans="1:8" s="116" customFormat="1" ht="13.8" x14ac:dyDescent="0.3">
      <c r="A1491" s="115"/>
      <c r="B1491" s="112">
        <v>43432</v>
      </c>
      <c r="C1491" s="116" t="s">
        <v>8</v>
      </c>
      <c r="D1491" s="117"/>
      <c r="E1491" s="117">
        <v>5.78</v>
      </c>
      <c r="F1491" s="161"/>
      <c r="H1491" s="110"/>
    </row>
    <row r="1492" spans="1:8" s="116" customFormat="1" ht="13.8" x14ac:dyDescent="0.3">
      <c r="A1492" s="115"/>
      <c r="B1492" s="112">
        <v>43432</v>
      </c>
      <c r="C1492" s="116" t="s">
        <v>516</v>
      </c>
      <c r="D1492" s="117"/>
      <c r="E1492" s="117">
        <v>16.23</v>
      </c>
      <c r="F1492" s="161"/>
      <c r="H1492" s="110"/>
    </row>
    <row r="1493" spans="1:8" s="116" customFormat="1" ht="13.8" x14ac:dyDescent="0.3">
      <c r="A1493" s="115"/>
      <c r="B1493" s="112">
        <v>43433</v>
      </c>
      <c r="C1493" s="116" t="s">
        <v>31</v>
      </c>
      <c r="D1493" s="117">
        <v>2301.0300000000002</v>
      </c>
      <c r="E1493" s="117"/>
      <c r="F1493" s="161"/>
      <c r="H1493" s="110"/>
    </row>
    <row r="1494" spans="1:8" s="116" customFormat="1" ht="13.8" x14ac:dyDescent="0.3">
      <c r="A1494" s="115"/>
      <c r="B1494" s="112">
        <v>43432</v>
      </c>
      <c r="C1494" s="116" t="s">
        <v>8</v>
      </c>
      <c r="D1494" s="117"/>
      <c r="E1494" s="117">
        <v>6.15</v>
      </c>
      <c r="F1494" s="161"/>
      <c r="H1494" s="110"/>
    </row>
    <row r="1495" spans="1:8" s="116" customFormat="1" ht="13.8" x14ac:dyDescent="0.3">
      <c r="A1495" s="115"/>
      <c r="B1495" s="112">
        <v>43432</v>
      </c>
      <c r="C1495" s="116" t="s">
        <v>7</v>
      </c>
      <c r="D1495" s="117"/>
      <c r="E1495" s="117">
        <v>63.22</v>
      </c>
      <c r="F1495" s="161"/>
      <c r="H1495" s="110"/>
    </row>
    <row r="1496" spans="1:8" s="116" customFormat="1" ht="13.8" x14ac:dyDescent="0.3">
      <c r="A1496" s="115"/>
      <c r="B1496" s="112">
        <v>43432</v>
      </c>
      <c r="C1496" s="116" t="s">
        <v>806</v>
      </c>
      <c r="D1496" s="117"/>
      <c r="E1496" s="117">
        <v>20</v>
      </c>
      <c r="F1496" s="161"/>
      <c r="H1496" s="110"/>
    </row>
    <row r="1497" spans="1:8" s="116" customFormat="1" ht="13.8" x14ac:dyDescent="0.3">
      <c r="A1497" s="115"/>
      <c r="B1497" s="112">
        <v>43433</v>
      </c>
      <c r="C1497" s="116" t="s">
        <v>516</v>
      </c>
      <c r="D1497" s="117"/>
      <c r="E1497" s="117">
        <v>13.07</v>
      </c>
      <c r="F1497" s="161"/>
      <c r="H1497" s="110"/>
    </row>
    <row r="1498" spans="1:8" s="116" customFormat="1" ht="13.8" x14ac:dyDescent="0.3">
      <c r="A1498" s="115"/>
      <c r="B1498" s="112">
        <v>43433</v>
      </c>
      <c r="C1498" s="116" t="s">
        <v>8</v>
      </c>
      <c r="D1498" s="117"/>
      <c r="E1498" s="117">
        <v>4.6100000000000003</v>
      </c>
      <c r="F1498" s="161"/>
      <c r="H1498" s="110"/>
    </row>
    <row r="1499" spans="1:8" s="116" customFormat="1" ht="13.8" x14ac:dyDescent="0.3">
      <c r="A1499" s="115"/>
      <c r="B1499" s="112">
        <v>43433</v>
      </c>
      <c r="C1499" s="116" t="s">
        <v>89</v>
      </c>
      <c r="D1499" s="117"/>
      <c r="E1499" s="117">
        <v>554.1</v>
      </c>
      <c r="F1499" s="161">
        <v>33426313529</v>
      </c>
      <c r="H1499" s="110"/>
    </row>
    <row r="1500" spans="1:8" s="116" customFormat="1" ht="13.8" x14ac:dyDescent="0.3">
      <c r="A1500" s="115"/>
      <c r="B1500" s="112">
        <v>43433</v>
      </c>
      <c r="C1500" s="116" t="s">
        <v>433</v>
      </c>
      <c r="D1500" s="117"/>
      <c r="E1500" s="117">
        <v>995.31</v>
      </c>
      <c r="F1500" s="161"/>
      <c r="H1500" s="110"/>
    </row>
    <row r="1501" spans="1:8" s="116" customFormat="1" ht="13.8" x14ac:dyDescent="0.3">
      <c r="A1501" s="115"/>
      <c r="B1501" s="112">
        <v>43432</v>
      </c>
      <c r="C1501" s="116" t="s">
        <v>40</v>
      </c>
      <c r="D1501" s="117"/>
      <c r="E1501" s="117">
        <v>43.2</v>
      </c>
      <c r="F1501" s="161"/>
      <c r="H1501" s="110"/>
    </row>
    <row r="1502" spans="1:8" s="116" customFormat="1" ht="13.8" x14ac:dyDescent="0.3">
      <c r="A1502" s="115"/>
      <c r="B1502" s="112">
        <v>43433</v>
      </c>
      <c r="C1502" s="116" t="s">
        <v>59</v>
      </c>
      <c r="D1502" s="117"/>
      <c r="E1502" s="117">
        <v>14.5</v>
      </c>
      <c r="F1502" s="161"/>
      <c r="H1502" s="110"/>
    </row>
    <row r="1503" spans="1:8" s="116" customFormat="1" ht="13.8" x14ac:dyDescent="0.3">
      <c r="A1503" s="115"/>
      <c r="B1503" s="112">
        <v>43433</v>
      </c>
      <c r="C1503" s="116" t="s">
        <v>85</v>
      </c>
      <c r="D1503" s="117"/>
      <c r="E1503" s="117">
        <v>126</v>
      </c>
      <c r="F1503" s="161">
        <v>4403016751</v>
      </c>
      <c r="H1503" s="110"/>
    </row>
    <row r="1504" spans="1:8" s="116" customFormat="1" ht="13.8" x14ac:dyDescent="0.3">
      <c r="A1504" s="115"/>
      <c r="B1504" s="112">
        <v>43435</v>
      </c>
      <c r="C1504" s="116" t="s">
        <v>114</v>
      </c>
      <c r="D1504" s="117"/>
      <c r="E1504" s="117">
        <v>17.760000000000002</v>
      </c>
      <c r="F1504" s="161"/>
      <c r="H1504" s="110"/>
    </row>
    <row r="1505" spans="1:8" s="116" customFormat="1" ht="13.8" x14ac:dyDescent="0.3">
      <c r="A1505" s="115"/>
      <c r="B1505" s="112">
        <v>43435</v>
      </c>
      <c r="C1505" s="116" t="s">
        <v>505</v>
      </c>
      <c r="D1505" s="117"/>
      <c r="E1505" s="117">
        <v>5</v>
      </c>
      <c r="F1505" s="161"/>
      <c r="H1505" s="110"/>
    </row>
    <row r="1506" spans="1:8" s="116" customFormat="1" ht="13.8" x14ac:dyDescent="0.3">
      <c r="A1506" s="115"/>
      <c r="B1506" s="112">
        <v>43436</v>
      </c>
      <c r="C1506" s="116" t="s">
        <v>7</v>
      </c>
      <c r="D1506" s="117"/>
      <c r="E1506" s="117">
        <v>8.67</v>
      </c>
      <c r="F1506" s="161"/>
      <c r="H1506" s="110"/>
    </row>
    <row r="1507" spans="1:8" s="116" customFormat="1" ht="13.8" x14ac:dyDescent="0.3">
      <c r="A1507" s="115"/>
      <c r="B1507" s="112">
        <v>43435</v>
      </c>
      <c r="C1507" s="116" t="s">
        <v>820</v>
      </c>
      <c r="D1507" s="117"/>
      <c r="E1507" s="117">
        <v>201.12</v>
      </c>
      <c r="F1507" s="161"/>
      <c r="H1507" s="110"/>
    </row>
    <row r="1508" spans="1:8" s="116" customFormat="1" ht="13.8" x14ac:dyDescent="0.3">
      <c r="A1508" s="115"/>
      <c r="B1508" s="112">
        <v>43435</v>
      </c>
      <c r="C1508" s="116" t="s">
        <v>72</v>
      </c>
      <c r="D1508" s="117"/>
      <c r="E1508" s="117">
        <v>70.12</v>
      </c>
      <c r="F1508" s="161"/>
      <c r="H1508" s="110"/>
    </row>
    <row r="1509" spans="1:8" s="116" customFormat="1" ht="13.8" x14ac:dyDescent="0.3">
      <c r="A1509" s="115"/>
      <c r="B1509" s="112">
        <v>43435</v>
      </c>
      <c r="C1509" s="116" t="s">
        <v>72</v>
      </c>
      <c r="D1509" s="117"/>
      <c r="E1509" s="117">
        <v>15.99</v>
      </c>
      <c r="F1509" s="161"/>
      <c r="H1509" s="110"/>
    </row>
    <row r="1510" spans="1:8" s="116" customFormat="1" ht="13.8" x14ac:dyDescent="0.3">
      <c r="A1510" s="115"/>
      <c r="B1510" s="112">
        <v>43435</v>
      </c>
      <c r="C1510" s="116" t="s">
        <v>72</v>
      </c>
      <c r="D1510" s="117"/>
      <c r="E1510" s="117">
        <v>20.59</v>
      </c>
      <c r="F1510" s="161"/>
      <c r="H1510" s="110"/>
    </row>
    <row r="1511" spans="1:8" s="116" customFormat="1" ht="13.8" x14ac:dyDescent="0.3">
      <c r="A1511" s="115"/>
      <c r="B1511" s="112">
        <v>43435</v>
      </c>
      <c r="C1511" s="116" t="s">
        <v>93</v>
      </c>
      <c r="D1511" s="117"/>
      <c r="E1511" s="117">
        <v>96.43</v>
      </c>
      <c r="F1511" s="161"/>
      <c r="H1511" s="110"/>
    </row>
    <row r="1512" spans="1:8" s="116" customFormat="1" ht="13.8" x14ac:dyDescent="0.3">
      <c r="A1512" s="115"/>
      <c r="B1512" s="112">
        <v>43435</v>
      </c>
      <c r="C1512" s="116" t="s">
        <v>40</v>
      </c>
      <c r="D1512" s="117"/>
      <c r="E1512" s="117">
        <v>59.96</v>
      </c>
      <c r="F1512" s="161"/>
      <c r="H1512" s="110"/>
    </row>
    <row r="1513" spans="1:8" s="116" customFormat="1" ht="13.8" x14ac:dyDescent="0.3">
      <c r="A1513" s="115"/>
      <c r="B1513" s="112">
        <v>43435</v>
      </c>
      <c r="C1513" s="116" t="s">
        <v>52</v>
      </c>
      <c r="D1513" s="117"/>
      <c r="E1513" s="117">
        <v>36.840000000000003</v>
      </c>
      <c r="F1513" s="161"/>
      <c r="H1513" s="110"/>
    </row>
    <row r="1514" spans="1:8" s="116" customFormat="1" ht="13.8" x14ac:dyDescent="0.3">
      <c r="A1514" s="115"/>
      <c r="B1514" s="112">
        <v>43435</v>
      </c>
      <c r="C1514" s="116" t="s">
        <v>8</v>
      </c>
      <c r="D1514" s="117"/>
      <c r="E1514" s="117">
        <v>5.48</v>
      </c>
      <c r="F1514" s="161"/>
      <c r="H1514" s="110"/>
    </row>
    <row r="1515" spans="1:8" s="116" customFormat="1" ht="13.8" x14ac:dyDescent="0.3">
      <c r="A1515" s="115"/>
      <c r="B1515" s="112">
        <v>43435</v>
      </c>
      <c r="C1515" s="116" t="s">
        <v>7</v>
      </c>
      <c r="D1515" s="117"/>
      <c r="E1515" s="117">
        <v>6.49</v>
      </c>
      <c r="F1515" s="161"/>
      <c r="H1515" s="110"/>
    </row>
    <row r="1516" spans="1:8" s="116" customFormat="1" ht="13.8" x14ac:dyDescent="0.3">
      <c r="A1516" s="115"/>
      <c r="B1516" s="112">
        <v>43435</v>
      </c>
      <c r="C1516" s="116" t="s">
        <v>505</v>
      </c>
      <c r="D1516" s="117"/>
      <c r="E1516" s="117">
        <v>10.45</v>
      </c>
      <c r="F1516" s="161"/>
      <c r="H1516" s="110"/>
    </row>
    <row r="1517" spans="1:8" s="116" customFormat="1" ht="13.8" x14ac:dyDescent="0.3">
      <c r="A1517" s="115"/>
      <c r="B1517" s="112">
        <v>43435</v>
      </c>
      <c r="C1517" s="116" t="s">
        <v>505</v>
      </c>
      <c r="D1517" s="117"/>
      <c r="E1517" s="117">
        <v>13.96</v>
      </c>
      <c r="F1517" s="161"/>
      <c r="H1517" s="110"/>
    </row>
    <row r="1518" spans="1:8" s="116" customFormat="1" ht="13.8" x14ac:dyDescent="0.3">
      <c r="A1518" s="115"/>
      <c r="B1518" s="112">
        <v>43438</v>
      </c>
      <c r="C1518" s="116" t="s">
        <v>52</v>
      </c>
      <c r="D1518" s="117"/>
      <c r="E1518" s="117">
        <v>24.44</v>
      </c>
      <c r="F1518" s="161"/>
      <c r="H1518" s="110"/>
    </row>
    <row r="1519" spans="1:8" s="116" customFormat="1" ht="13.8" x14ac:dyDescent="0.3">
      <c r="A1519" s="115"/>
      <c r="B1519" s="112">
        <v>43438</v>
      </c>
      <c r="C1519" s="116" t="s">
        <v>122</v>
      </c>
      <c r="D1519" s="117"/>
      <c r="E1519" s="117">
        <v>4.99</v>
      </c>
      <c r="F1519" s="161"/>
      <c r="H1519" s="110"/>
    </row>
    <row r="1520" spans="1:8" s="116" customFormat="1" ht="13.8" x14ac:dyDescent="0.3">
      <c r="A1520" s="115"/>
      <c r="B1520" s="112">
        <v>43438</v>
      </c>
      <c r="C1520" s="116" t="s">
        <v>505</v>
      </c>
      <c r="D1520" s="117"/>
      <c r="E1520" s="117">
        <v>13.07</v>
      </c>
      <c r="F1520" s="161"/>
      <c r="H1520" s="110"/>
    </row>
    <row r="1521" spans="1:8" s="116" customFormat="1" ht="13.8" x14ac:dyDescent="0.3">
      <c r="A1521" s="115"/>
      <c r="B1521" s="112">
        <v>43438</v>
      </c>
      <c r="C1521" s="116" t="s">
        <v>505</v>
      </c>
      <c r="D1521" s="117"/>
      <c r="E1521" s="117">
        <v>6.53</v>
      </c>
      <c r="F1521" s="161"/>
      <c r="H1521" s="110"/>
    </row>
    <row r="1522" spans="1:8" s="116" customFormat="1" ht="13.8" x14ac:dyDescent="0.3">
      <c r="A1522" s="115"/>
      <c r="B1522" s="112">
        <v>43438</v>
      </c>
      <c r="C1522" s="116" t="s">
        <v>505</v>
      </c>
      <c r="D1522" s="117"/>
      <c r="E1522" s="117">
        <v>7.73</v>
      </c>
      <c r="F1522" s="161"/>
      <c r="H1522" s="110"/>
    </row>
    <row r="1523" spans="1:8" s="116" customFormat="1" ht="13.8" x14ac:dyDescent="0.3">
      <c r="A1523" s="115"/>
      <c r="B1523" s="112">
        <v>43438</v>
      </c>
      <c r="C1523" s="116" t="s">
        <v>505</v>
      </c>
      <c r="D1523" s="117"/>
      <c r="E1523" s="117">
        <v>13.07</v>
      </c>
      <c r="F1523" s="161"/>
      <c r="H1523" s="110"/>
    </row>
    <row r="1524" spans="1:8" s="116" customFormat="1" ht="13.8" x14ac:dyDescent="0.3">
      <c r="A1524" s="115"/>
      <c r="B1524" s="112">
        <v>43439</v>
      </c>
      <c r="C1524" s="116" t="s">
        <v>649</v>
      </c>
      <c r="D1524" s="117"/>
      <c r="E1524" s="117">
        <v>55</v>
      </c>
      <c r="F1524" s="161">
        <v>127259530</v>
      </c>
      <c r="H1524" s="110"/>
    </row>
    <row r="1525" spans="1:8" s="116" customFormat="1" ht="13.8" x14ac:dyDescent="0.3">
      <c r="A1525" s="115"/>
      <c r="B1525" s="112">
        <v>43439</v>
      </c>
      <c r="C1525" s="116" t="s">
        <v>171</v>
      </c>
      <c r="D1525" s="117"/>
      <c r="E1525" s="117">
        <v>10.99</v>
      </c>
      <c r="F1525" s="161"/>
      <c r="H1525" s="110"/>
    </row>
    <row r="1526" spans="1:8" s="116" customFormat="1" ht="13.8" x14ac:dyDescent="0.3">
      <c r="A1526" s="115"/>
      <c r="B1526" s="112">
        <v>43439</v>
      </c>
      <c r="C1526" s="116" t="s">
        <v>505</v>
      </c>
      <c r="D1526" s="117"/>
      <c r="E1526" s="117">
        <v>5.44</v>
      </c>
      <c r="F1526" s="161"/>
      <c r="H1526" s="110"/>
    </row>
    <row r="1527" spans="1:8" s="116" customFormat="1" ht="13.8" x14ac:dyDescent="0.3">
      <c r="A1527" s="115"/>
      <c r="B1527" s="112">
        <v>43439</v>
      </c>
      <c r="C1527" s="116" t="s">
        <v>821</v>
      </c>
      <c r="D1527" s="117"/>
      <c r="E1527" s="117">
        <v>7.95</v>
      </c>
      <c r="F1527" s="161"/>
      <c r="H1527" s="110"/>
    </row>
    <row r="1528" spans="1:8" s="116" customFormat="1" ht="13.8" x14ac:dyDescent="0.3">
      <c r="A1528" s="115"/>
      <c r="B1528" s="112">
        <v>43440</v>
      </c>
      <c r="C1528" s="116" t="s">
        <v>8</v>
      </c>
      <c r="D1528" s="117"/>
      <c r="E1528" s="117">
        <v>6.64</v>
      </c>
      <c r="F1528" s="161"/>
      <c r="H1528" s="110"/>
    </row>
    <row r="1529" spans="1:8" s="116" customFormat="1" ht="13.8" x14ac:dyDescent="0.3">
      <c r="A1529" s="115"/>
      <c r="B1529" s="112">
        <v>43441</v>
      </c>
      <c r="C1529" s="116" t="s">
        <v>4</v>
      </c>
      <c r="D1529" s="117">
        <v>160</v>
      </c>
      <c r="E1529" s="117"/>
      <c r="F1529" s="161"/>
      <c r="H1529" s="110"/>
    </row>
    <row r="1530" spans="1:8" s="116" customFormat="1" ht="13.8" x14ac:dyDescent="0.3">
      <c r="A1530" s="115"/>
      <c r="B1530" s="112">
        <v>43441</v>
      </c>
      <c r="C1530" s="116" t="s">
        <v>137</v>
      </c>
      <c r="D1530" s="117"/>
      <c r="E1530" s="117">
        <v>7.28</v>
      </c>
      <c r="F1530" s="161"/>
      <c r="H1530" s="110"/>
    </row>
    <row r="1531" spans="1:8" s="116" customFormat="1" ht="13.8" x14ac:dyDescent="0.3">
      <c r="A1531" s="115"/>
      <c r="B1531" s="112">
        <v>43441</v>
      </c>
      <c r="C1531" s="116" t="s">
        <v>130</v>
      </c>
      <c r="D1531" s="117"/>
      <c r="E1531" s="117">
        <v>15.78</v>
      </c>
      <c r="F1531" s="161"/>
      <c r="H1531" s="110"/>
    </row>
    <row r="1532" spans="1:8" s="116" customFormat="1" ht="13.8" x14ac:dyDescent="0.3">
      <c r="A1532" s="115"/>
      <c r="B1532" s="112">
        <v>43441</v>
      </c>
      <c r="C1532" s="116" t="s">
        <v>505</v>
      </c>
      <c r="D1532" s="117"/>
      <c r="E1532" s="117">
        <v>9.69</v>
      </c>
      <c r="F1532" s="161"/>
      <c r="H1532" s="110"/>
    </row>
    <row r="1533" spans="1:8" s="116" customFormat="1" ht="13.8" x14ac:dyDescent="0.3">
      <c r="A1533" s="115"/>
      <c r="B1533" s="112">
        <v>43444</v>
      </c>
      <c r="C1533" s="116" t="s">
        <v>52</v>
      </c>
      <c r="D1533" s="117"/>
      <c r="E1533" s="117">
        <v>22.44</v>
      </c>
      <c r="F1533" s="161"/>
      <c r="H1533" s="110"/>
    </row>
    <row r="1534" spans="1:8" s="116" customFormat="1" ht="13.8" x14ac:dyDescent="0.3">
      <c r="A1534" s="115"/>
      <c r="B1534" s="112">
        <v>43442</v>
      </c>
      <c r="C1534" s="116" t="s">
        <v>83</v>
      </c>
      <c r="D1534" s="117"/>
      <c r="E1534" s="117">
        <v>20</v>
      </c>
      <c r="F1534" s="161"/>
      <c r="H1534" s="110"/>
    </row>
    <row r="1535" spans="1:8" s="116" customFormat="1" ht="13.8" x14ac:dyDescent="0.3">
      <c r="A1535" s="115"/>
      <c r="B1535" s="112">
        <v>43444</v>
      </c>
      <c r="C1535" s="116" t="s">
        <v>8</v>
      </c>
      <c r="D1535" s="117"/>
      <c r="E1535" s="117">
        <v>3.75</v>
      </c>
      <c r="F1535" s="161"/>
      <c r="H1535" s="110"/>
    </row>
    <row r="1536" spans="1:8" s="116" customFormat="1" ht="13.8" x14ac:dyDescent="0.3">
      <c r="A1536" s="115"/>
      <c r="B1536" s="112">
        <v>43444</v>
      </c>
      <c r="C1536" s="116" t="s">
        <v>516</v>
      </c>
      <c r="D1536" s="117"/>
      <c r="E1536" s="117">
        <v>13.07</v>
      </c>
      <c r="F1536" s="161"/>
      <c r="H1536" s="110"/>
    </row>
    <row r="1537" spans="1:8" s="116" customFormat="1" ht="13.8" x14ac:dyDescent="0.3">
      <c r="A1537" s="115"/>
      <c r="B1537" s="112">
        <v>43444</v>
      </c>
      <c r="C1537" s="116" t="s">
        <v>21</v>
      </c>
      <c r="D1537" s="117"/>
      <c r="E1537" s="117">
        <v>8.19</v>
      </c>
      <c r="F1537" s="161"/>
      <c r="H1537" s="110"/>
    </row>
    <row r="1538" spans="1:8" s="116" customFormat="1" ht="13.8" x14ac:dyDescent="0.3">
      <c r="A1538" s="115"/>
      <c r="B1538" s="112">
        <v>43444</v>
      </c>
      <c r="C1538" s="116" t="s">
        <v>122</v>
      </c>
      <c r="D1538" s="117"/>
      <c r="E1538" s="117">
        <v>4.99</v>
      </c>
      <c r="F1538" s="161"/>
      <c r="H1538" s="110"/>
    </row>
    <row r="1539" spans="1:8" s="116" customFormat="1" ht="13.8" x14ac:dyDescent="0.3">
      <c r="A1539" s="115"/>
      <c r="B1539" s="112">
        <v>43444</v>
      </c>
      <c r="C1539" s="116" t="s">
        <v>516</v>
      </c>
      <c r="D1539" s="117"/>
      <c r="E1539" s="117">
        <v>15.12</v>
      </c>
      <c r="F1539" s="161"/>
      <c r="H1539" s="110"/>
    </row>
    <row r="1540" spans="1:8" s="116" customFormat="1" ht="13.8" x14ac:dyDescent="0.3">
      <c r="A1540" s="115"/>
      <c r="B1540" s="112">
        <v>43444</v>
      </c>
      <c r="C1540" s="116" t="s">
        <v>516</v>
      </c>
      <c r="D1540" s="117"/>
      <c r="E1540" s="117">
        <v>8.81</v>
      </c>
      <c r="F1540" s="161"/>
      <c r="H1540" s="110"/>
    </row>
    <row r="1541" spans="1:8" s="116" customFormat="1" ht="13.8" x14ac:dyDescent="0.3">
      <c r="A1541" s="115"/>
      <c r="B1541" s="112">
        <v>43444</v>
      </c>
      <c r="C1541" s="116" t="s">
        <v>8</v>
      </c>
      <c r="D1541" s="117"/>
      <c r="E1541" s="117">
        <v>6.69</v>
      </c>
      <c r="F1541" s="161"/>
      <c r="H1541" s="110"/>
    </row>
    <row r="1542" spans="1:8" s="116" customFormat="1" ht="13.8" x14ac:dyDescent="0.3">
      <c r="A1542" s="115"/>
      <c r="B1542" s="112">
        <v>43441</v>
      </c>
      <c r="C1542" s="116" t="s">
        <v>52</v>
      </c>
      <c r="D1542" s="117"/>
      <c r="E1542" s="117">
        <v>34.75</v>
      </c>
      <c r="F1542" s="161"/>
      <c r="H1542" s="110"/>
    </row>
    <row r="1543" spans="1:8" s="116" customFormat="1" ht="13.8" x14ac:dyDescent="0.3">
      <c r="A1543" s="115"/>
      <c r="B1543" s="112">
        <v>43445</v>
      </c>
      <c r="C1543" s="116" t="s">
        <v>516</v>
      </c>
      <c r="D1543" s="117"/>
      <c r="E1543" s="117">
        <v>1.73</v>
      </c>
      <c r="F1543" s="161"/>
      <c r="H1543" s="110"/>
    </row>
    <row r="1544" spans="1:8" s="116" customFormat="1" ht="13.8" x14ac:dyDescent="0.3">
      <c r="A1544" s="115"/>
      <c r="B1544" s="112">
        <v>43445</v>
      </c>
      <c r="C1544" s="116" t="s">
        <v>516</v>
      </c>
      <c r="D1544" s="117"/>
      <c r="E1544" s="117">
        <v>6.54</v>
      </c>
      <c r="F1544" s="161"/>
      <c r="H1544" s="110"/>
    </row>
    <row r="1545" spans="1:8" s="116" customFormat="1" ht="13.8" x14ac:dyDescent="0.3">
      <c r="A1545" s="115"/>
      <c r="B1545" s="112">
        <v>43445</v>
      </c>
      <c r="C1545" s="116" t="s">
        <v>806</v>
      </c>
      <c r="D1545" s="117"/>
      <c r="E1545" s="117">
        <v>62.99</v>
      </c>
      <c r="F1545" s="161"/>
      <c r="H1545" s="110"/>
    </row>
    <row r="1546" spans="1:8" s="116" customFormat="1" ht="13.8" x14ac:dyDescent="0.3">
      <c r="A1546" s="115"/>
      <c r="B1546" s="112">
        <v>43446</v>
      </c>
      <c r="C1546" s="116" t="s">
        <v>516</v>
      </c>
      <c r="D1546" s="117"/>
      <c r="E1546" s="117">
        <v>13.07</v>
      </c>
      <c r="F1546" s="161"/>
      <c r="H1546" s="110"/>
    </row>
    <row r="1547" spans="1:8" s="116" customFormat="1" ht="13.8" x14ac:dyDescent="0.3">
      <c r="A1547" s="115"/>
      <c r="B1547" s="112">
        <v>43447</v>
      </c>
      <c r="C1547" s="116" t="s">
        <v>31</v>
      </c>
      <c r="D1547" s="117">
        <v>2171.87</v>
      </c>
      <c r="E1547" s="117"/>
      <c r="F1547" s="161"/>
      <c r="H1547" s="110"/>
    </row>
    <row r="1548" spans="1:8" s="116" customFormat="1" ht="13.8" x14ac:dyDescent="0.3">
      <c r="A1548" s="115"/>
      <c r="B1548" s="112">
        <v>43446</v>
      </c>
      <c r="C1548" s="116" t="s">
        <v>505</v>
      </c>
      <c r="D1548" s="117"/>
      <c r="E1548" s="117">
        <v>5.44</v>
      </c>
      <c r="F1548" s="161"/>
      <c r="H1548" s="110"/>
    </row>
    <row r="1549" spans="1:8" s="116" customFormat="1" ht="13.8" x14ac:dyDescent="0.3">
      <c r="A1549" s="115"/>
      <c r="B1549" s="112">
        <v>43446</v>
      </c>
      <c r="C1549" s="116" t="s">
        <v>7</v>
      </c>
      <c r="D1549" s="117"/>
      <c r="E1549" s="117">
        <v>8.67</v>
      </c>
      <c r="F1549" s="161"/>
      <c r="H1549" s="110"/>
    </row>
    <row r="1550" spans="1:8" s="116" customFormat="1" ht="13.8" x14ac:dyDescent="0.3">
      <c r="A1550" s="115"/>
      <c r="B1550" s="112">
        <v>43446</v>
      </c>
      <c r="C1550" s="116" t="s">
        <v>505</v>
      </c>
      <c r="D1550" s="117"/>
      <c r="E1550" s="117">
        <v>13.07</v>
      </c>
      <c r="F1550" s="161"/>
      <c r="H1550" s="110"/>
    </row>
    <row r="1551" spans="1:8" s="116" customFormat="1" ht="13.8" x14ac:dyDescent="0.3">
      <c r="A1551" s="115"/>
      <c r="B1551" s="112">
        <v>43448</v>
      </c>
      <c r="C1551" s="116" t="s">
        <v>45</v>
      </c>
      <c r="D1551" s="117"/>
      <c r="E1551" s="117">
        <v>50</v>
      </c>
      <c r="F1551" s="161" t="s">
        <v>822</v>
      </c>
      <c r="H1551" s="110"/>
    </row>
    <row r="1552" spans="1:8" s="116" customFormat="1" ht="13.8" x14ac:dyDescent="0.3">
      <c r="A1552" s="115"/>
      <c r="B1552" s="112">
        <v>43446</v>
      </c>
      <c r="C1552" s="116" t="s">
        <v>40</v>
      </c>
      <c r="D1552" s="117"/>
      <c r="E1552" s="117">
        <v>5.33</v>
      </c>
      <c r="F1552" s="161"/>
      <c r="H1552" s="110"/>
    </row>
    <row r="1553" spans="1:8" s="116" customFormat="1" ht="13.8" x14ac:dyDescent="0.3">
      <c r="A1553" s="115"/>
      <c r="B1553" s="112">
        <v>43446</v>
      </c>
      <c r="C1553" s="116" t="s">
        <v>40</v>
      </c>
      <c r="D1553" s="117"/>
      <c r="E1553" s="117">
        <v>6.69</v>
      </c>
      <c r="F1553" s="161"/>
      <c r="H1553" s="110"/>
    </row>
    <row r="1554" spans="1:8" s="116" customFormat="1" ht="13.8" x14ac:dyDescent="0.3">
      <c r="A1554" s="115"/>
      <c r="B1554" s="112">
        <v>43447</v>
      </c>
      <c r="C1554" s="116" t="s">
        <v>234</v>
      </c>
      <c r="D1554" s="117"/>
      <c r="E1554" s="117">
        <v>239.65</v>
      </c>
      <c r="F1554" s="161">
        <v>18929243</v>
      </c>
      <c r="H1554" s="110"/>
    </row>
    <row r="1555" spans="1:8" s="116" customFormat="1" ht="13.8" x14ac:dyDescent="0.3">
      <c r="A1555" s="115"/>
      <c r="B1555" s="112">
        <v>43449</v>
      </c>
      <c r="C1555" s="116" t="s">
        <v>619</v>
      </c>
      <c r="D1555" s="117"/>
      <c r="E1555" s="117">
        <v>97.23</v>
      </c>
      <c r="F1555" s="161"/>
      <c r="H1555" s="110"/>
    </row>
    <row r="1556" spans="1:8" s="116" customFormat="1" ht="13.8" x14ac:dyDescent="0.3">
      <c r="A1556" s="115"/>
      <c r="B1556" s="112">
        <v>43446</v>
      </c>
      <c r="C1556" s="116" t="s">
        <v>42</v>
      </c>
      <c r="D1556" s="117"/>
      <c r="E1556" s="117">
        <v>263.23</v>
      </c>
      <c r="F1556" s="161"/>
      <c r="H1556" s="110"/>
    </row>
    <row r="1557" spans="1:8" s="116" customFormat="1" ht="13.8" x14ac:dyDescent="0.3">
      <c r="A1557" s="115"/>
      <c r="B1557" s="112">
        <v>43447</v>
      </c>
      <c r="C1557" s="116" t="s">
        <v>321</v>
      </c>
      <c r="D1557" s="117"/>
      <c r="E1557" s="117">
        <v>196.66</v>
      </c>
      <c r="F1557" s="161">
        <v>2930640312</v>
      </c>
      <c r="H1557" s="110"/>
    </row>
    <row r="1558" spans="1:8" s="116" customFormat="1" ht="13.8" x14ac:dyDescent="0.3">
      <c r="A1558" s="115"/>
      <c r="B1558" s="112">
        <v>43449</v>
      </c>
      <c r="C1558" s="116" t="s">
        <v>704</v>
      </c>
      <c r="D1558" s="117"/>
      <c r="E1558" s="117">
        <v>200.69</v>
      </c>
      <c r="F1558" s="161"/>
      <c r="H1558" s="110"/>
    </row>
    <row r="1559" spans="1:8" s="116" customFormat="1" ht="13.8" x14ac:dyDescent="0.3">
      <c r="A1559" s="115"/>
      <c r="B1559" s="112">
        <v>43447</v>
      </c>
      <c r="C1559" s="116" t="s">
        <v>485</v>
      </c>
      <c r="D1559" s="117"/>
      <c r="E1559" s="117">
        <v>104.45</v>
      </c>
      <c r="F1559" s="230" t="s">
        <v>824</v>
      </c>
      <c r="H1559" s="110"/>
    </row>
    <row r="1560" spans="1:8" s="116" customFormat="1" ht="13.8" x14ac:dyDescent="0.3">
      <c r="A1560" s="115"/>
      <c r="B1560" s="112">
        <v>43447</v>
      </c>
      <c r="C1560" s="116" t="s">
        <v>46</v>
      </c>
      <c r="D1560" s="117"/>
      <c r="E1560" s="117">
        <v>20</v>
      </c>
      <c r="F1560" s="161">
        <v>41100146962</v>
      </c>
      <c r="H1560" s="110"/>
    </row>
    <row r="1561" spans="1:8" s="116" customFormat="1" ht="13.8" x14ac:dyDescent="0.3">
      <c r="A1561" s="115"/>
      <c r="B1561" s="112">
        <v>43447</v>
      </c>
      <c r="C1561" s="116" t="s">
        <v>83</v>
      </c>
      <c r="D1561" s="117"/>
      <c r="E1561" s="117">
        <v>20</v>
      </c>
      <c r="F1561" s="161"/>
      <c r="H1561" s="110"/>
    </row>
    <row r="1562" spans="1:8" s="116" customFormat="1" ht="13.8" x14ac:dyDescent="0.3">
      <c r="A1562" s="115"/>
      <c r="B1562" s="112">
        <v>43447</v>
      </c>
      <c r="C1562" s="116" t="s">
        <v>83</v>
      </c>
      <c r="D1562" s="117"/>
      <c r="E1562" s="117">
        <v>20</v>
      </c>
      <c r="F1562" s="161"/>
      <c r="H1562" s="110"/>
    </row>
    <row r="1563" spans="1:8" s="116" customFormat="1" ht="13.8" x14ac:dyDescent="0.3">
      <c r="A1563" s="115"/>
      <c r="B1563" s="112">
        <v>43448</v>
      </c>
      <c r="C1563" s="116" t="s">
        <v>152</v>
      </c>
      <c r="D1563" s="117"/>
      <c r="E1563" s="117">
        <v>19.82</v>
      </c>
      <c r="F1563" s="161"/>
      <c r="H1563" s="110"/>
    </row>
    <row r="1564" spans="1:8" s="116" customFormat="1" ht="13.8" x14ac:dyDescent="0.3">
      <c r="A1564" s="115"/>
      <c r="B1564" s="112">
        <v>43447</v>
      </c>
      <c r="C1564" s="116" t="s">
        <v>505</v>
      </c>
      <c r="D1564" s="117"/>
      <c r="E1564" s="117">
        <v>11.42</v>
      </c>
      <c r="F1564" s="161"/>
      <c r="H1564" s="110"/>
    </row>
    <row r="1565" spans="1:8" s="116" customFormat="1" ht="13.8" x14ac:dyDescent="0.3">
      <c r="A1565" s="115"/>
      <c r="B1565" s="112">
        <v>43447</v>
      </c>
      <c r="C1565" s="116" t="s">
        <v>505</v>
      </c>
      <c r="D1565" s="117"/>
      <c r="E1565" s="117">
        <v>7.62</v>
      </c>
      <c r="F1565" s="161"/>
      <c r="H1565" s="110"/>
    </row>
    <row r="1566" spans="1:8" s="116" customFormat="1" ht="13.8" x14ac:dyDescent="0.3">
      <c r="A1566" s="115"/>
      <c r="B1566" s="112">
        <v>43447</v>
      </c>
      <c r="C1566" s="116" t="s">
        <v>8</v>
      </c>
      <c r="D1566" s="117"/>
      <c r="E1566" s="117">
        <v>4.1900000000000004</v>
      </c>
      <c r="F1566" s="161"/>
      <c r="H1566" s="110"/>
    </row>
    <row r="1567" spans="1:8" s="116" customFormat="1" ht="13.8" x14ac:dyDescent="0.3">
      <c r="A1567" s="115"/>
      <c r="B1567" s="112">
        <v>43447</v>
      </c>
      <c r="C1567" s="116" t="s">
        <v>50</v>
      </c>
      <c r="D1567" s="117"/>
      <c r="E1567" s="117">
        <v>2.38</v>
      </c>
      <c r="F1567" s="161"/>
      <c r="H1567" s="110"/>
    </row>
    <row r="1568" spans="1:8" s="116" customFormat="1" ht="13.8" x14ac:dyDescent="0.3">
      <c r="A1568" s="115"/>
      <c r="B1568" s="112">
        <v>43447</v>
      </c>
      <c r="C1568" s="116" t="s">
        <v>37</v>
      </c>
      <c r="D1568" s="117"/>
      <c r="E1568" s="117">
        <v>34.32</v>
      </c>
      <c r="F1568" s="161"/>
      <c r="H1568" s="110"/>
    </row>
    <row r="1569" spans="1:8" s="116" customFormat="1" ht="13.8" x14ac:dyDescent="0.3">
      <c r="A1569" s="115"/>
      <c r="B1569" s="112">
        <v>43448</v>
      </c>
      <c r="C1569" s="116" t="s">
        <v>7</v>
      </c>
      <c r="D1569" s="117"/>
      <c r="E1569" s="117">
        <v>8.67</v>
      </c>
      <c r="F1569" s="161"/>
      <c r="H1569" s="110"/>
    </row>
    <row r="1570" spans="1:8" s="116" customFormat="1" ht="13.8" x14ac:dyDescent="0.3">
      <c r="A1570" s="115"/>
      <c r="B1570" s="112">
        <v>43448</v>
      </c>
      <c r="C1570" s="116" t="s">
        <v>505</v>
      </c>
      <c r="D1570" s="117"/>
      <c r="E1570" s="117">
        <v>18.73</v>
      </c>
      <c r="F1570" s="161"/>
      <c r="H1570" s="110"/>
    </row>
    <row r="1571" spans="1:8" s="116" customFormat="1" ht="13.8" x14ac:dyDescent="0.3">
      <c r="A1571" s="115"/>
      <c r="B1571" s="112">
        <v>43448</v>
      </c>
      <c r="C1571" s="116" t="s">
        <v>21</v>
      </c>
      <c r="D1571" s="117"/>
      <c r="E1571" s="117">
        <v>13.5</v>
      </c>
      <c r="F1571" s="161"/>
      <c r="H1571" s="110"/>
    </row>
    <row r="1572" spans="1:8" s="116" customFormat="1" ht="13.8" x14ac:dyDescent="0.3">
      <c r="A1572" s="115"/>
      <c r="B1572" s="112">
        <v>43450</v>
      </c>
      <c r="C1572" s="116" t="s">
        <v>505</v>
      </c>
      <c r="D1572" s="117"/>
      <c r="E1572" s="117">
        <v>5.44</v>
      </c>
      <c r="F1572" s="161"/>
      <c r="H1572" s="110"/>
    </row>
    <row r="1573" spans="1:8" s="116" customFormat="1" ht="13.8" x14ac:dyDescent="0.3">
      <c r="A1573" s="115"/>
      <c r="B1573" s="112">
        <v>43449</v>
      </c>
      <c r="C1573" s="116" t="s">
        <v>112</v>
      </c>
      <c r="D1573" s="117"/>
      <c r="E1573" s="117">
        <v>141.63999999999999</v>
      </c>
      <c r="F1573" s="161"/>
      <c r="H1573" s="110"/>
    </row>
    <row r="1574" spans="1:8" s="116" customFormat="1" ht="13.8" x14ac:dyDescent="0.3">
      <c r="A1574" s="115"/>
      <c r="B1574" s="112">
        <v>43449</v>
      </c>
      <c r="C1574" s="116" t="s">
        <v>608</v>
      </c>
      <c r="D1574" s="117"/>
      <c r="E1574" s="117">
        <v>4.0199999999999996</v>
      </c>
      <c r="F1574" s="161"/>
      <c r="H1574" s="110"/>
    </row>
    <row r="1575" spans="1:8" s="116" customFormat="1" ht="13.8" x14ac:dyDescent="0.3">
      <c r="A1575" s="115"/>
      <c r="B1575" s="112">
        <v>43449</v>
      </c>
      <c r="C1575" s="116" t="s">
        <v>93</v>
      </c>
      <c r="D1575" s="117"/>
      <c r="E1575" s="117">
        <v>24.98</v>
      </c>
      <c r="F1575" s="161"/>
      <c r="H1575" s="110"/>
    </row>
    <row r="1576" spans="1:8" s="116" customFormat="1" ht="13.8" x14ac:dyDescent="0.3">
      <c r="A1576" s="115"/>
      <c r="B1576" s="112">
        <v>43448</v>
      </c>
      <c r="C1576" s="116" t="s">
        <v>8</v>
      </c>
      <c r="D1576" s="117"/>
      <c r="E1576" s="117">
        <v>13.21</v>
      </c>
      <c r="F1576" s="161"/>
      <c r="H1576" s="110"/>
    </row>
    <row r="1577" spans="1:8" s="116" customFormat="1" ht="13.8" x14ac:dyDescent="0.3">
      <c r="A1577" s="115"/>
      <c r="B1577" s="112">
        <v>43448</v>
      </c>
      <c r="C1577" s="116" t="s">
        <v>505</v>
      </c>
      <c r="D1577" s="117"/>
      <c r="E1577" s="117">
        <v>6.42</v>
      </c>
      <c r="F1577" s="161"/>
      <c r="H1577" s="110"/>
    </row>
    <row r="1578" spans="1:8" s="116" customFormat="1" ht="13.8" x14ac:dyDescent="0.3">
      <c r="A1578" s="115"/>
      <c r="B1578" s="112">
        <v>43448</v>
      </c>
      <c r="C1578" s="116" t="s">
        <v>645</v>
      </c>
      <c r="D1578" s="117"/>
      <c r="E1578" s="117">
        <v>19.47</v>
      </c>
      <c r="F1578" s="161"/>
      <c r="H1578" s="110"/>
    </row>
    <row r="1579" spans="1:8" s="116" customFormat="1" ht="13.8" x14ac:dyDescent="0.3">
      <c r="A1579" s="115"/>
      <c r="B1579" s="112">
        <v>43448</v>
      </c>
      <c r="C1579" s="116" t="s">
        <v>145</v>
      </c>
      <c r="D1579" s="117"/>
      <c r="E1579" s="117">
        <v>27</v>
      </c>
      <c r="F1579" s="161"/>
      <c r="H1579" s="110"/>
    </row>
    <row r="1580" spans="1:8" s="116" customFormat="1" ht="13.8" x14ac:dyDescent="0.3">
      <c r="A1580" s="115"/>
      <c r="B1580" s="112">
        <v>43448</v>
      </c>
      <c r="C1580" s="116" t="s">
        <v>825</v>
      </c>
      <c r="D1580" s="117"/>
      <c r="E1580" s="117">
        <v>15.15</v>
      </c>
      <c r="F1580" s="161"/>
      <c r="H1580" s="110"/>
    </row>
    <row r="1581" spans="1:8" s="116" customFormat="1" ht="13.8" x14ac:dyDescent="0.3">
      <c r="A1581" s="115"/>
      <c r="B1581" s="112">
        <v>43448</v>
      </c>
      <c r="C1581" s="116" t="s">
        <v>122</v>
      </c>
      <c r="D1581" s="117"/>
      <c r="E1581" s="117">
        <v>4.99</v>
      </c>
      <c r="F1581" s="161"/>
      <c r="H1581" s="110"/>
    </row>
    <row r="1582" spans="1:8" s="116" customFormat="1" ht="13.8" x14ac:dyDescent="0.3">
      <c r="A1582" s="115"/>
      <c r="B1582" s="112">
        <v>43448</v>
      </c>
      <c r="C1582" s="116" t="s">
        <v>72</v>
      </c>
      <c r="D1582" s="117"/>
      <c r="E1582" s="117">
        <v>97.8</v>
      </c>
      <c r="F1582" s="161"/>
      <c r="H1582" s="110"/>
    </row>
    <row r="1583" spans="1:8" s="116" customFormat="1" ht="13.8" x14ac:dyDescent="0.3">
      <c r="A1583" s="115"/>
      <c r="B1583" s="112">
        <v>43451</v>
      </c>
      <c r="C1583" s="116" t="s">
        <v>40</v>
      </c>
      <c r="D1583" s="117"/>
      <c r="E1583" s="117">
        <v>249.13</v>
      </c>
      <c r="F1583" s="161"/>
      <c r="H1583" s="110"/>
    </row>
    <row r="1584" spans="1:8" s="116" customFormat="1" ht="13.8" x14ac:dyDescent="0.3">
      <c r="A1584" s="115"/>
      <c r="B1584" s="112">
        <v>43451</v>
      </c>
      <c r="C1584" s="116" t="s">
        <v>145</v>
      </c>
      <c r="D1584" s="117"/>
      <c r="E1584" s="117">
        <v>46.6</v>
      </c>
      <c r="F1584" s="161"/>
      <c r="H1584" s="110"/>
    </row>
    <row r="1585" spans="1:8" s="116" customFormat="1" ht="13.8" x14ac:dyDescent="0.3">
      <c r="A1585" s="115"/>
      <c r="B1585" s="112">
        <v>43451</v>
      </c>
      <c r="C1585" s="116" t="s">
        <v>8</v>
      </c>
      <c r="D1585" s="117"/>
      <c r="E1585" s="117">
        <v>3.74</v>
      </c>
      <c r="F1585" s="161"/>
      <c r="H1585" s="110"/>
    </row>
    <row r="1586" spans="1:8" s="116" customFormat="1" ht="13.8" x14ac:dyDescent="0.3">
      <c r="A1586" s="115"/>
      <c r="B1586" s="112">
        <v>43451</v>
      </c>
      <c r="C1586" s="116" t="s">
        <v>516</v>
      </c>
      <c r="D1586" s="117"/>
      <c r="E1586" s="117">
        <v>13.07</v>
      </c>
      <c r="F1586" s="161"/>
      <c r="H1586" s="110"/>
    </row>
    <row r="1587" spans="1:8" s="116" customFormat="1" ht="13.8" x14ac:dyDescent="0.3">
      <c r="A1587" s="115" t="s">
        <v>427</v>
      </c>
      <c r="B1587" s="112">
        <v>43449</v>
      </c>
      <c r="C1587" s="116" t="s">
        <v>296</v>
      </c>
      <c r="D1587" s="117"/>
      <c r="E1587" s="117">
        <v>14</v>
      </c>
      <c r="F1587" s="161"/>
      <c r="H1587" s="110"/>
    </row>
    <row r="1588" spans="1:8" s="116" customFormat="1" ht="13.8" x14ac:dyDescent="0.3">
      <c r="A1588" s="115"/>
      <c r="B1588" s="112">
        <v>43451</v>
      </c>
      <c r="C1588" s="116" t="s">
        <v>112</v>
      </c>
      <c r="D1588" s="117"/>
      <c r="E1588" s="117">
        <v>2</v>
      </c>
      <c r="F1588" s="161"/>
      <c r="H1588" s="110"/>
    </row>
    <row r="1589" spans="1:8" s="116" customFormat="1" ht="13.8" x14ac:dyDescent="0.3">
      <c r="A1589" s="115"/>
      <c r="B1589" s="112">
        <v>43450</v>
      </c>
      <c r="C1589" s="116" t="s">
        <v>150</v>
      </c>
      <c r="D1589" s="117"/>
      <c r="E1589" s="117">
        <v>8.67</v>
      </c>
      <c r="F1589" s="161"/>
      <c r="H1589" s="110"/>
    </row>
    <row r="1590" spans="1:8" s="116" customFormat="1" ht="13.8" x14ac:dyDescent="0.3">
      <c r="A1590" s="115"/>
      <c r="B1590" s="112">
        <v>43452</v>
      </c>
      <c r="C1590" s="116" t="s">
        <v>146</v>
      </c>
      <c r="D1590" s="117">
        <v>808.3</v>
      </c>
      <c r="E1590" s="117"/>
      <c r="F1590" s="161"/>
      <c r="H1590" s="110"/>
    </row>
    <row r="1591" spans="1:8" s="116" customFormat="1" ht="13.8" x14ac:dyDescent="0.3">
      <c r="A1591" s="115"/>
      <c r="B1591" s="112">
        <v>43452</v>
      </c>
      <c r="C1591" s="116" t="s">
        <v>516</v>
      </c>
      <c r="D1591" s="117"/>
      <c r="E1591" s="117">
        <v>13.07</v>
      </c>
      <c r="F1591" s="161"/>
      <c r="H1591" s="110"/>
    </row>
    <row r="1592" spans="1:8" s="116" customFormat="1" ht="13.8" x14ac:dyDescent="0.3">
      <c r="A1592" s="115"/>
      <c r="B1592" s="112">
        <v>43453</v>
      </c>
      <c r="C1592" s="116" t="s">
        <v>85</v>
      </c>
      <c r="D1592" s="117"/>
      <c r="E1592" s="117">
        <v>124.38</v>
      </c>
      <c r="F1592" s="161">
        <v>4435188030</v>
      </c>
      <c r="H1592" s="110"/>
    </row>
    <row r="1593" spans="1:8" s="116" customFormat="1" ht="13.8" x14ac:dyDescent="0.3">
      <c r="A1593" s="115"/>
      <c r="B1593" s="112">
        <v>43453</v>
      </c>
      <c r="C1593" s="116" t="s">
        <v>516</v>
      </c>
      <c r="D1593" s="117"/>
      <c r="E1593" s="117">
        <v>13.29</v>
      </c>
      <c r="F1593" s="161"/>
      <c r="H1593" s="110"/>
    </row>
    <row r="1594" spans="1:8" s="116" customFormat="1" ht="13.8" x14ac:dyDescent="0.3">
      <c r="A1594" s="115"/>
      <c r="B1594" s="112">
        <v>43453</v>
      </c>
      <c r="C1594" s="116" t="s">
        <v>97</v>
      </c>
      <c r="D1594" s="117"/>
      <c r="E1594" s="117">
        <v>13.02</v>
      </c>
      <c r="F1594" s="161"/>
      <c r="H1594" s="110"/>
    </row>
    <row r="1595" spans="1:8" s="116" customFormat="1" ht="13.8" x14ac:dyDescent="0.3">
      <c r="A1595" s="115"/>
      <c r="B1595" s="112">
        <v>43453</v>
      </c>
      <c r="C1595" s="116" t="s">
        <v>40</v>
      </c>
      <c r="D1595" s="117"/>
      <c r="E1595" s="117">
        <v>124.09</v>
      </c>
      <c r="F1595" s="161"/>
      <c r="H1595" s="110"/>
    </row>
    <row r="1596" spans="1:8" s="116" customFormat="1" ht="13.8" x14ac:dyDescent="0.3">
      <c r="A1596" s="115"/>
      <c r="B1596" s="112">
        <v>43453</v>
      </c>
      <c r="C1596" s="116" t="s">
        <v>52</v>
      </c>
      <c r="D1596" s="117"/>
      <c r="E1596" s="117">
        <v>32.4</v>
      </c>
      <c r="F1596" s="161"/>
      <c r="H1596" s="110"/>
    </row>
    <row r="1597" spans="1:8" s="116" customFormat="1" ht="13.8" x14ac:dyDescent="0.3">
      <c r="A1597" s="115"/>
      <c r="B1597" s="112">
        <v>43453</v>
      </c>
      <c r="C1597" s="116" t="s">
        <v>150</v>
      </c>
      <c r="D1597" s="117"/>
      <c r="E1597" s="117">
        <v>7.47</v>
      </c>
      <c r="F1597" s="161"/>
      <c r="H1597" s="110"/>
    </row>
    <row r="1598" spans="1:8" s="116" customFormat="1" ht="13.8" x14ac:dyDescent="0.3">
      <c r="A1598" s="115"/>
      <c r="B1598" s="112">
        <v>43454</v>
      </c>
      <c r="C1598" s="116" t="s">
        <v>50</v>
      </c>
      <c r="D1598" s="117"/>
      <c r="E1598" s="117">
        <v>23.04</v>
      </c>
      <c r="F1598" s="161"/>
      <c r="H1598" s="110"/>
    </row>
    <row r="1599" spans="1:8" s="116" customFormat="1" ht="13.8" x14ac:dyDescent="0.3">
      <c r="A1599" s="115"/>
      <c r="B1599" s="112">
        <v>43454</v>
      </c>
      <c r="C1599" s="116" t="s">
        <v>505</v>
      </c>
      <c r="D1599" s="117"/>
      <c r="E1599" s="117">
        <v>7.62</v>
      </c>
      <c r="F1599" s="161"/>
      <c r="H1599" s="110"/>
    </row>
    <row r="1600" spans="1:8" s="116" customFormat="1" ht="13.8" x14ac:dyDescent="0.3">
      <c r="A1600" s="115"/>
      <c r="B1600" s="112">
        <v>43454</v>
      </c>
      <c r="C1600" s="116" t="s">
        <v>8</v>
      </c>
      <c r="D1600" s="117"/>
      <c r="E1600" s="117">
        <v>4.63</v>
      </c>
      <c r="F1600" s="161"/>
      <c r="H1600" s="110"/>
    </row>
    <row r="1601" spans="1:8" s="116" customFormat="1" ht="13.8" x14ac:dyDescent="0.3">
      <c r="A1601" s="115"/>
      <c r="B1601" s="112">
        <v>43454</v>
      </c>
      <c r="C1601" s="116" t="s">
        <v>93</v>
      </c>
      <c r="D1601" s="117"/>
      <c r="E1601" s="117">
        <v>41.8</v>
      </c>
      <c r="F1601" s="161"/>
      <c r="H1601" s="110"/>
    </row>
    <row r="1602" spans="1:8" s="116" customFormat="1" ht="13.8" x14ac:dyDescent="0.3">
      <c r="A1602" s="115"/>
      <c r="B1602" s="112">
        <v>43454</v>
      </c>
      <c r="C1602" s="116" t="s">
        <v>92</v>
      </c>
      <c r="D1602" s="117"/>
      <c r="E1602" s="117">
        <v>13.6</v>
      </c>
      <c r="F1602" s="161"/>
      <c r="H1602" s="110"/>
    </row>
    <row r="1603" spans="1:8" s="116" customFormat="1" ht="13.8" x14ac:dyDescent="0.3">
      <c r="A1603" s="115"/>
      <c r="B1603" s="112">
        <v>43454</v>
      </c>
      <c r="C1603" s="116" t="s">
        <v>145</v>
      </c>
      <c r="D1603" s="117"/>
      <c r="E1603" s="117">
        <v>20.78</v>
      </c>
      <c r="F1603" s="161"/>
      <c r="H1603" s="110"/>
    </row>
    <row r="1604" spans="1:8" s="116" customFormat="1" ht="13.8" x14ac:dyDescent="0.3">
      <c r="A1604" s="115"/>
      <c r="B1604" s="112">
        <v>43454</v>
      </c>
      <c r="C1604" s="116" t="s">
        <v>112</v>
      </c>
      <c r="D1604" s="117"/>
      <c r="E1604" s="117">
        <v>32.130000000000003</v>
      </c>
      <c r="F1604" s="161"/>
      <c r="H1604" s="110"/>
    </row>
    <row r="1605" spans="1:8" s="116" customFormat="1" ht="13.8" x14ac:dyDescent="0.3">
      <c r="A1605" s="115"/>
      <c r="B1605" s="112">
        <v>43454</v>
      </c>
      <c r="C1605" s="116" t="s">
        <v>505</v>
      </c>
      <c r="D1605" s="117"/>
      <c r="E1605" s="117">
        <v>7.62</v>
      </c>
      <c r="F1605" s="161"/>
      <c r="H1605" s="110"/>
    </row>
    <row r="1606" spans="1:8" s="116" customFormat="1" ht="13.8" x14ac:dyDescent="0.3">
      <c r="A1606" s="115"/>
      <c r="B1606" s="112">
        <v>43454</v>
      </c>
      <c r="C1606" s="116" t="s">
        <v>457</v>
      </c>
      <c r="D1606" s="117"/>
      <c r="E1606" s="117">
        <v>19.989999999999998</v>
      </c>
      <c r="F1606" s="161"/>
      <c r="H1606" s="110"/>
    </row>
    <row r="1607" spans="1:8" s="116" customFormat="1" ht="13.8" x14ac:dyDescent="0.3">
      <c r="A1607" s="115"/>
      <c r="B1607" s="112">
        <v>43455</v>
      </c>
      <c r="C1607" s="116" t="s">
        <v>83</v>
      </c>
      <c r="D1607" s="117"/>
      <c r="E1607" s="117">
        <v>300</v>
      </c>
      <c r="F1607" s="161"/>
      <c r="H1607" s="110"/>
    </row>
    <row r="1608" spans="1:8" s="116" customFormat="1" ht="13.8" x14ac:dyDescent="0.3">
      <c r="A1608" s="115">
        <v>1402</v>
      </c>
      <c r="B1608" s="112">
        <v>43455</v>
      </c>
      <c r="C1608" s="116" t="s">
        <v>710</v>
      </c>
      <c r="D1608" s="110"/>
      <c r="E1608" s="117">
        <v>40</v>
      </c>
      <c r="H1608" s="110"/>
    </row>
    <row r="1609" spans="1:8" s="116" customFormat="1" ht="13.8" x14ac:dyDescent="0.3">
      <c r="A1609" s="115"/>
      <c r="B1609" s="112">
        <v>43455</v>
      </c>
      <c r="C1609" s="116" t="s">
        <v>505</v>
      </c>
      <c r="D1609" s="117"/>
      <c r="E1609" s="117">
        <v>13.07</v>
      </c>
      <c r="F1609" s="161"/>
      <c r="H1609" s="110"/>
    </row>
    <row r="1610" spans="1:8" s="116" customFormat="1" ht="13.8" x14ac:dyDescent="0.3">
      <c r="A1610" s="115"/>
      <c r="B1610" s="112">
        <v>43456</v>
      </c>
      <c r="C1610" s="116" t="s">
        <v>97</v>
      </c>
      <c r="D1610" s="117"/>
      <c r="E1610" s="117">
        <v>4.6900000000000004</v>
      </c>
      <c r="F1610" s="161"/>
      <c r="H1610" s="110"/>
    </row>
    <row r="1611" spans="1:8" s="116" customFormat="1" ht="13.8" x14ac:dyDescent="0.3">
      <c r="A1611" s="115"/>
      <c r="B1611" s="112">
        <v>43456</v>
      </c>
      <c r="C1611" s="116" t="s">
        <v>40</v>
      </c>
      <c r="D1611" s="117"/>
      <c r="E1611" s="117">
        <v>19.989999999999998</v>
      </c>
      <c r="F1611" s="161"/>
      <c r="H1611" s="110"/>
    </row>
    <row r="1612" spans="1:8" s="116" customFormat="1" ht="13.8" x14ac:dyDescent="0.3">
      <c r="A1612" s="115"/>
      <c r="B1612" s="112">
        <v>43456</v>
      </c>
      <c r="C1612" s="116" t="s">
        <v>505</v>
      </c>
      <c r="D1612" s="117"/>
      <c r="E1612" s="117">
        <v>2.1800000000000002</v>
      </c>
      <c r="F1612" s="161"/>
      <c r="H1612" s="110"/>
    </row>
    <row r="1613" spans="1:8" s="116" customFormat="1" ht="13.8" x14ac:dyDescent="0.3">
      <c r="A1613" s="115"/>
      <c r="B1613" s="112">
        <v>43456</v>
      </c>
      <c r="C1613" s="116" t="s">
        <v>505</v>
      </c>
      <c r="D1613" s="117"/>
      <c r="E1613" s="117">
        <v>15.24</v>
      </c>
      <c r="F1613" s="161"/>
      <c r="H1613" s="110"/>
    </row>
    <row r="1614" spans="1:8" s="116" customFormat="1" ht="13.8" x14ac:dyDescent="0.3">
      <c r="A1614" s="115"/>
      <c r="B1614" s="112">
        <v>43456</v>
      </c>
      <c r="C1614" s="116" t="s">
        <v>505</v>
      </c>
      <c r="D1614" s="117"/>
      <c r="E1614" s="117">
        <v>9.7899999999999991</v>
      </c>
      <c r="F1614" s="161"/>
      <c r="H1614" s="110"/>
    </row>
    <row r="1615" spans="1:8" s="116" customFormat="1" ht="13.8" x14ac:dyDescent="0.3">
      <c r="A1615" s="115"/>
      <c r="B1615" s="112">
        <v>43457</v>
      </c>
      <c r="C1615" s="116" t="s">
        <v>744</v>
      </c>
      <c r="D1615" s="117">
        <v>140</v>
      </c>
      <c r="E1615" s="117"/>
      <c r="F1615" s="161"/>
      <c r="H1615" s="110"/>
    </row>
    <row r="1616" spans="1:8" s="116" customFormat="1" ht="13.8" x14ac:dyDescent="0.3">
      <c r="A1616" s="115"/>
      <c r="B1616" s="112">
        <v>43458</v>
      </c>
      <c r="C1616" s="116" t="s">
        <v>505</v>
      </c>
      <c r="D1616" s="117"/>
      <c r="E1616" s="117">
        <v>6.31</v>
      </c>
      <c r="F1616" s="161"/>
      <c r="H1616" s="110"/>
    </row>
    <row r="1617" spans="1:8" s="116" customFormat="1" ht="13.8" x14ac:dyDescent="0.3">
      <c r="A1617" s="115"/>
      <c r="B1617" s="112">
        <v>43458</v>
      </c>
      <c r="C1617" s="116" t="s">
        <v>645</v>
      </c>
      <c r="D1617" s="117"/>
      <c r="E1617" s="117">
        <v>23.18</v>
      </c>
      <c r="F1617" s="161"/>
      <c r="H1617" s="110"/>
    </row>
    <row r="1618" spans="1:8" s="116" customFormat="1" ht="13.8" x14ac:dyDescent="0.3">
      <c r="A1618" s="115"/>
      <c r="B1618" s="112">
        <v>43457</v>
      </c>
      <c r="C1618" s="116" t="s">
        <v>505</v>
      </c>
      <c r="D1618" s="117"/>
      <c r="E1618" s="117">
        <v>24.92</v>
      </c>
      <c r="F1618" s="161"/>
      <c r="H1618" s="110"/>
    </row>
    <row r="1619" spans="1:8" s="116" customFormat="1" ht="13.8" x14ac:dyDescent="0.3">
      <c r="A1619" s="115"/>
      <c r="B1619" s="112">
        <v>43457</v>
      </c>
      <c r="C1619" s="116" t="s">
        <v>8</v>
      </c>
      <c r="D1619" s="117"/>
      <c r="E1619" s="117">
        <v>10.62</v>
      </c>
      <c r="F1619" s="161"/>
      <c r="H1619" s="110"/>
    </row>
    <row r="1620" spans="1:8" s="116" customFormat="1" ht="13.8" x14ac:dyDescent="0.3">
      <c r="A1620" s="115"/>
      <c r="B1620" s="112">
        <v>43459</v>
      </c>
      <c r="C1620" s="116" t="s">
        <v>763</v>
      </c>
      <c r="D1620" s="117"/>
      <c r="E1620" s="117">
        <v>14.98</v>
      </c>
      <c r="F1620" s="161"/>
      <c r="H1620" s="110"/>
    </row>
    <row r="1621" spans="1:8" s="116" customFormat="1" ht="13.8" x14ac:dyDescent="0.3">
      <c r="A1621" s="115"/>
      <c r="B1621" s="112">
        <v>43459</v>
      </c>
      <c r="C1621" s="116" t="s">
        <v>495</v>
      </c>
      <c r="D1621" s="117"/>
      <c r="E1621" s="117">
        <v>19.75</v>
      </c>
      <c r="F1621" s="161"/>
      <c r="H1621" s="110"/>
    </row>
    <row r="1622" spans="1:8" s="116" customFormat="1" ht="13.8" x14ac:dyDescent="0.3">
      <c r="A1622" s="115"/>
      <c r="B1622" s="112">
        <v>43458</v>
      </c>
      <c r="C1622" s="116" t="s">
        <v>331</v>
      </c>
      <c r="D1622" s="117"/>
      <c r="E1622" s="117">
        <v>6.99</v>
      </c>
      <c r="F1622" s="161"/>
      <c r="H1622" s="110"/>
    </row>
    <row r="1623" spans="1:8" s="116" customFormat="1" ht="13.8" x14ac:dyDescent="0.3">
      <c r="A1623" s="115"/>
      <c r="B1623" s="112">
        <v>43459</v>
      </c>
      <c r="C1623" s="116" t="s">
        <v>763</v>
      </c>
      <c r="D1623" s="117"/>
      <c r="E1623" s="117">
        <v>5</v>
      </c>
      <c r="F1623" s="161"/>
      <c r="H1623" s="110"/>
    </row>
    <row r="1624" spans="1:8" s="116" customFormat="1" ht="13.8" x14ac:dyDescent="0.3">
      <c r="A1624" s="115"/>
      <c r="B1624" s="112">
        <v>43460</v>
      </c>
      <c r="C1624" s="116" t="s">
        <v>505</v>
      </c>
      <c r="D1624" s="117"/>
      <c r="E1624" s="117">
        <v>12.83</v>
      </c>
      <c r="F1624" s="161"/>
      <c r="H1624" s="110"/>
    </row>
    <row r="1625" spans="1:8" s="116" customFormat="1" ht="13.8" x14ac:dyDescent="0.3">
      <c r="A1625" s="115"/>
      <c r="B1625" s="112">
        <v>43461</v>
      </c>
      <c r="C1625" s="116" t="s">
        <v>83</v>
      </c>
      <c r="D1625" s="117"/>
      <c r="E1625" s="117">
        <v>20</v>
      </c>
      <c r="F1625" s="161"/>
      <c r="H1625" s="110"/>
    </row>
    <row r="1626" spans="1:8" s="116" customFormat="1" ht="13.8" x14ac:dyDescent="0.3">
      <c r="A1626" s="115"/>
      <c r="B1626" s="112">
        <v>43461</v>
      </c>
      <c r="C1626" s="116" t="s">
        <v>122</v>
      </c>
      <c r="D1626" s="117"/>
      <c r="E1626" s="117">
        <v>4.99</v>
      </c>
      <c r="F1626" s="161"/>
      <c r="H1626" s="110"/>
    </row>
    <row r="1627" spans="1:8" s="116" customFormat="1" ht="13.8" x14ac:dyDescent="0.3">
      <c r="A1627" s="115"/>
      <c r="B1627" s="112">
        <v>43460</v>
      </c>
      <c r="C1627" s="116" t="s">
        <v>586</v>
      </c>
      <c r="D1627" s="117"/>
      <c r="E1627" s="117">
        <v>27.98</v>
      </c>
      <c r="F1627" s="161"/>
      <c r="H1627" s="110"/>
    </row>
    <row r="1628" spans="1:8" s="116" customFormat="1" ht="13.8" x14ac:dyDescent="0.3">
      <c r="A1628" s="115"/>
      <c r="B1628" s="112">
        <v>43460</v>
      </c>
      <c r="C1628" s="116" t="s">
        <v>52</v>
      </c>
      <c r="D1628" s="117"/>
      <c r="E1628" s="117">
        <v>36.49</v>
      </c>
      <c r="F1628" s="161"/>
      <c r="H1628" s="110"/>
    </row>
    <row r="1629" spans="1:8" s="116" customFormat="1" ht="13.8" x14ac:dyDescent="0.3">
      <c r="A1629" s="115"/>
      <c r="B1629" s="112">
        <v>43462</v>
      </c>
      <c r="C1629" s="116" t="s">
        <v>31</v>
      </c>
      <c r="D1629" s="117">
        <v>2171.88</v>
      </c>
      <c r="E1629" s="117"/>
      <c r="F1629" s="161"/>
      <c r="H1629" s="110"/>
    </row>
    <row r="1630" spans="1:8" s="116" customFormat="1" ht="13.8" x14ac:dyDescent="0.3">
      <c r="A1630" s="115"/>
      <c r="B1630" s="112">
        <v>43462</v>
      </c>
      <c r="C1630" s="116" t="s">
        <v>52</v>
      </c>
      <c r="D1630" s="117"/>
      <c r="E1630" s="117">
        <v>20.2</v>
      </c>
      <c r="F1630" s="161"/>
      <c r="H1630" s="110"/>
    </row>
    <row r="1631" spans="1:8" s="116" customFormat="1" ht="13.8" x14ac:dyDescent="0.3">
      <c r="A1631" s="115"/>
      <c r="B1631" s="112">
        <v>43465</v>
      </c>
      <c r="C1631" s="116" t="s">
        <v>433</v>
      </c>
      <c r="D1631" s="117"/>
      <c r="E1631" s="117">
        <v>995.31</v>
      </c>
      <c r="F1631" s="161"/>
      <c r="H1631" s="110"/>
    </row>
    <row r="1632" spans="1:8" s="116" customFormat="1" ht="13.8" x14ac:dyDescent="0.3">
      <c r="A1632" s="115"/>
      <c r="B1632" s="112">
        <v>43462</v>
      </c>
      <c r="C1632" s="116" t="s">
        <v>516</v>
      </c>
      <c r="D1632" s="117"/>
      <c r="E1632" s="117">
        <v>6.53</v>
      </c>
      <c r="F1632" s="161"/>
      <c r="H1632" s="110"/>
    </row>
    <row r="1633" spans="1:8" s="116" customFormat="1" ht="13.8" x14ac:dyDescent="0.3">
      <c r="A1633" s="115"/>
      <c r="B1633" s="112">
        <v>43463</v>
      </c>
      <c r="C1633" s="116" t="s">
        <v>516</v>
      </c>
      <c r="D1633" s="117"/>
      <c r="E1633" s="117">
        <v>6.53</v>
      </c>
      <c r="F1633" s="161"/>
      <c r="H1633" s="110"/>
    </row>
    <row r="1634" spans="1:8" s="116" customFormat="1" ht="13.8" x14ac:dyDescent="0.3">
      <c r="A1634" s="115"/>
      <c r="B1634" s="112">
        <v>43463</v>
      </c>
      <c r="C1634" s="116" t="s">
        <v>93</v>
      </c>
      <c r="D1634" s="117"/>
      <c r="E1634" s="117">
        <v>7.74</v>
      </c>
      <c r="F1634" s="161"/>
      <c r="H1634" s="110"/>
    </row>
    <row r="1635" spans="1:8" s="116" customFormat="1" ht="13.8" x14ac:dyDescent="0.3">
      <c r="A1635" s="115"/>
      <c r="B1635" s="112">
        <v>43463</v>
      </c>
      <c r="C1635" s="116" t="s">
        <v>516</v>
      </c>
      <c r="D1635" s="117"/>
      <c r="E1635" s="117">
        <v>15.24</v>
      </c>
      <c r="F1635" s="161"/>
      <c r="H1635" s="110"/>
    </row>
    <row r="1636" spans="1:8" s="116" customFormat="1" ht="13.8" x14ac:dyDescent="0.3">
      <c r="A1636" s="115"/>
      <c r="B1636" s="112">
        <v>43464</v>
      </c>
      <c r="C1636" s="116" t="s">
        <v>429</v>
      </c>
      <c r="D1636" s="117"/>
      <c r="E1636" s="117">
        <v>7.38</v>
      </c>
      <c r="F1636" s="161"/>
      <c r="H1636" s="110"/>
    </row>
    <row r="1637" spans="1:8" s="116" customFormat="1" ht="13.8" x14ac:dyDescent="0.3">
      <c r="A1637" s="115"/>
      <c r="B1637" s="112">
        <v>43464</v>
      </c>
      <c r="C1637" s="116" t="s">
        <v>516</v>
      </c>
      <c r="D1637" s="117"/>
      <c r="E1637" s="117">
        <v>5.44</v>
      </c>
      <c r="F1637" s="161"/>
      <c r="H1637" s="110"/>
    </row>
    <row r="1638" spans="1:8" s="116" customFormat="1" ht="13.8" x14ac:dyDescent="0.3">
      <c r="A1638" s="115"/>
      <c r="B1638" s="112">
        <v>43465</v>
      </c>
      <c r="C1638" s="116" t="s">
        <v>516</v>
      </c>
      <c r="D1638" s="117"/>
      <c r="E1638" s="117">
        <v>6.24</v>
      </c>
      <c r="F1638" s="161"/>
      <c r="H1638" s="110"/>
    </row>
    <row r="1639" spans="1:8" s="116" customFormat="1" ht="13.8" x14ac:dyDescent="0.3">
      <c r="A1639" s="115"/>
      <c r="B1639" s="112">
        <v>43465</v>
      </c>
      <c r="C1639" s="116" t="s">
        <v>516</v>
      </c>
      <c r="D1639" s="117"/>
      <c r="E1639" s="117">
        <v>8.3800000000000008</v>
      </c>
      <c r="F1639" s="161"/>
      <c r="H1639" s="110"/>
    </row>
    <row r="1640" spans="1:8" s="116" customFormat="1" ht="13.8" x14ac:dyDescent="0.3">
      <c r="A1640" s="115"/>
      <c r="B1640" s="112">
        <v>43465</v>
      </c>
      <c r="C1640" s="116" t="s">
        <v>820</v>
      </c>
      <c r="D1640" s="117"/>
      <c r="E1640" s="117">
        <v>277.2</v>
      </c>
      <c r="F1640" s="161"/>
      <c r="H1640" s="110"/>
    </row>
    <row r="1641" spans="1:8" x14ac:dyDescent="0.3">
      <c r="A1641" s="115"/>
      <c r="B1641" s="112">
        <v>43465</v>
      </c>
      <c r="C1641" s="116" t="s">
        <v>7</v>
      </c>
      <c r="D1641" s="117"/>
      <c r="E1641" s="117">
        <v>8.67</v>
      </c>
      <c r="F1641" s="161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/>
  <dimension ref="A1:H1665"/>
  <sheetViews>
    <sheetView topLeftCell="A362" workbookViewId="0">
      <selection activeCell="D395" sqref="D395"/>
    </sheetView>
  </sheetViews>
  <sheetFormatPr defaultRowHeight="14.4" x14ac:dyDescent="0.3"/>
  <cols>
    <col min="1" max="2" width="10.6640625" customWidth="1"/>
    <col min="3" max="3" width="30.6640625" customWidth="1"/>
    <col min="4" max="5" width="10.6640625" customWidth="1"/>
    <col min="6" max="6" width="30.6640625" customWidth="1"/>
  </cols>
  <sheetData>
    <row r="1" spans="1:8" s="108" customFormat="1" ht="13.8" x14ac:dyDescent="0.3">
      <c r="A1" s="101" t="s">
        <v>1</v>
      </c>
      <c r="B1" s="102" t="s">
        <v>0</v>
      </c>
      <c r="C1" s="103" t="s">
        <v>2</v>
      </c>
      <c r="D1" s="105" t="s">
        <v>4</v>
      </c>
      <c r="E1" s="105" t="s">
        <v>3</v>
      </c>
      <c r="F1" s="167" t="s">
        <v>835</v>
      </c>
      <c r="G1" s="107"/>
      <c r="H1" s="106"/>
    </row>
    <row r="2" spans="1:8" s="116" customFormat="1" ht="13.8" x14ac:dyDescent="0.3">
      <c r="A2" s="115"/>
      <c r="B2" s="112">
        <v>42736</v>
      </c>
      <c r="C2" s="116" t="s">
        <v>8</v>
      </c>
      <c r="D2" s="117"/>
      <c r="E2" s="117">
        <v>6.86</v>
      </c>
      <c r="F2" s="220"/>
      <c r="G2" s="93"/>
      <c r="H2" s="110"/>
    </row>
    <row r="3" spans="1:8" s="116" customFormat="1" ht="13.8" x14ac:dyDescent="0.3">
      <c r="A3" s="115"/>
      <c r="B3" s="112">
        <v>42737</v>
      </c>
      <c r="C3" s="116" t="s">
        <v>8</v>
      </c>
      <c r="D3" s="117"/>
      <c r="E3" s="117">
        <v>3.88</v>
      </c>
      <c r="F3" s="220"/>
      <c r="H3" s="110"/>
    </row>
    <row r="4" spans="1:8" s="116" customFormat="1" ht="13.8" x14ac:dyDescent="0.3">
      <c r="A4" s="115"/>
      <c r="B4" s="112">
        <v>42737</v>
      </c>
      <c r="C4" s="116" t="s">
        <v>112</v>
      </c>
      <c r="D4" s="117"/>
      <c r="E4" s="117">
        <v>170.04</v>
      </c>
      <c r="F4" s="220"/>
      <c r="H4" s="110"/>
    </row>
    <row r="5" spans="1:8" s="116" customFormat="1" ht="13.8" x14ac:dyDescent="0.3">
      <c r="A5" s="115"/>
      <c r="B5" s="112">
        <v>42737</v>
      </c>
      <c r="C5" s="116" t="s">
        <v>56</v>
      </c>
      <c r="D5" s="117"/>
      <c r="E5" s="117">
        <v>10.58</v>
      </c>
      <c r="F5" s="220"/>
      <c r="H5" s="110"/>
    </row>
    <row r="6" spans="1:8" s="116" customFormat="1" ht="13.8" x14ac:dyDescent="0.3">
      <c r="A6" s="115"/>
      <c r="B6" s="112">
        <v>42737</v>
      </c>
      <c r="C6" s="116" t="s">
        <v>505</v>
      </c>
      <c r="D6" s="117"/>
      <c r="E6" s="117">
        <v>8.36</v>
      </c>
      <c r="F6" s="220"/>
      <c r="H6" s="110"/>
    </row>
    <row r="7" spans="1:8" s="116" customFormat="1" ht="13.8" x14ac:dyDescent="0.3">
      <c r="A7" s="115"/>
      <c r="B7" s="112">
        <v>42738</v>
      </c>
      <c r="C7" s="116" t="s">
        <v>25</v>
      </c>
      <c r="D7" s="117"/>
      <c r="E7" s="117">
        <v>20.239999999999998</v>
      </c>
      <c r="F7" s="220"/>
      <c r="H7" s="110"/>
    </row>
    <row r="8" spans="1:8" s="116" customFormat="1" ht="13.8" x14ac:dyDescent="0.3">
      <c r="A8" s="115"/>
      <c r="B8" s="112">
        <v>42737</v>
      </c>
      <c r="C8" s="116" t="s">
        <v>72</v>
      </c>
      <c r="D8" s="117"/>
      <c r="E8" s="117">
        <v>13.92</v>
      </c>
      <c r="F8" s="220"/>
      <c r="H8" s="110"/>
    </row>
    <row r="9" spans="1:8" s="116" customFormat="1" ht="13.8" x14ac:dyDescent="0.3">
      <c r="A9" s="115"/>
      <c r="B9" s="112">
        <v>42738</v>
      </c>
      <c r="C9" s="116" t="s">
        <v>72</v>
      </c>
      <c r="D9" s="117"/>
      <c r="E9" s="117">
        <v>5.99</v>
      </c>
      <c r="F9" s="220"/>
      <c r="H9" s="110"/>
    </row>
    <row r="10" spans="1:8" s="116" customFormat="1" ht="13.8" x14ac:dyDescent="0.3">
      <c r="A10" s="115"/>
      <c r="B10" s="112">
        <v>42739</v>
      </c>
      <c r="C10" s="116" t="s">
        <v>83</v>
      </c>
      <c r="D10" s="117"/>
      <c r="E10" s="117">
        <v>20</v>
      </c>
      <c r="F10" s="220"/>
      <c r="H10" s="110"/>
    </row>
    <row r="11" spans="1:8" s="116" customFormat="1" ht="13.8" x14ac:dyDescent="0.3">
      <c r="A11" s="115"/>
      <c r="B11" s="112">
        <v>42738</v>
      </c>
      <c r="C11" s="116" t="s">
        <v>50</v>
      </c>
      <c r="D11" s="117"/>
      <c r="E11" s="117">
        <v>14</v>
      </c>
      <c r="F11" s="220"/>
      <c r="H11" s="110"/>
    </row>
    <row r="12" spans="1:8" s="116" customFormat="1" ht="13.8" x14ac:dyDescent="0.3">
      <c r="A12" s="115"/>
      <c r="B12" s="112">
        <v>42739</v>
      </c>
      <c r="C12" s="116" t="s">
        <v>505</v>
      </c>
      <c r="D12" s="117"/>
      <c r="E12" s="117">
        <v>11.01</v>
      </c>
      <c r="F12" s="220"/>
      <c r="H12" s="110"/>
    </row>
    <row r="13" spans="1:8" s="116" customFormat="1" ht="13.8" x14ac:dyDescent="0.3">
      <c r="A13" s="115"/>
      <c r="B13" s="112">
        <v>42739</v>
      </c>
      <c r="C13" s="116" t="s">
        <v>162</v>
      </c>
      <c r="D13" s="117"/>
      <c r="E13" s="117">
        <v>20</v>
      </c>
      <c r="F13" s="220"/>
      <c r="H13" s="110"/>
    </row>
    <row r="14" spans="1:8" s="116" customFormat="1" ht="13.8" x14ac:dyDescent="0.3">
      <c r="A14" s="115"/>
      <c r="B14" s="112">
        <v>42739</v>
      </c>
      <c r="C14" s="116" t="s">
        <v>481</v>
      </c>
      <c r="D14" s="117">
        <v>40</v>
      </c>
      <c r="E14" s="117"/>
      <c r="F14" s="220"/>
      <c r="H14" s="110"/>
    </row>
    <row r="15" spans="1:8" s="116" customFormat="1" ht="13.8" x14ac:dyDescent="0.3">
      <c r="A15" s="115"/>
      <c r="B15" s="112">
        <v>42742</v>
      </c>
      <c r="C15" s="116" t="s">
        <v>8</v>
      </c>
      <c r="D15" s="117"/>
      <c r="E15" s="117">
        <v>4.3099999999999996</v>
      </c>
      <c r="F15" s="220"/>
      <c r="H15" s="110"/>
    </row>
    <row r="16" spans="1:8" s="116" customFormat="1" ht="13.8" x14ac:dyDescent="0.3">
      <c r="A16" s="115"/>
      <c r="B16" s="112">
        <v>42742</v>
      </c>
      <c r="C16" s="116" t="s">
        <v>112</v>
      </c>
      <c r="D16" s="117"/>
      <c r="E16" s="117">
        <v>47.66</v>
      </c>
      <c r="F16" s="220"/>
      <c r="H16" s="110"/>
    </row>
    <row r="17" spans="1:8" s="116" customFormat="1" ht="13.8" x14ac:dyDescent="0.3">
      <c r="A17" s="115"/>
      <c r="B17" s="112">
        <v>42742</v>
      </c>
      <c r="C17" s="116" t="s">
        <v>114</v>
      </c>
      <c r="D17" s="117"/>
      <c r="E17" s="117">
        <v>16.100000000000001</v>
      </c>
      <c r="F17" s="220"/>
      <c r="H17" s="110"/>
    </row>
    <row r="18" spans="1:8" s="116" customFormat="1" ht="13.8" x14ac:dyDescent="0.3">
      <c r="A18" s="115"/>
      <c r="B18" s="112">
        <v>42743</v>
      </c>
      <c r="C18" s="116" t="s">
        <v>97</v>
      </c>
      <c r="D18" s="117"/>
      <c r="E18" s="117">
        <v>5.79</v>
      </c>
      <c r="F18" s="220"/>
      <c r="H18" s="110"/>
    </row>
    <row r="19" spans="1:8" s="116" customFormat="1" ht="13.8" x14ac:dyDescent="0.3">
      <c r="A19" s="115"/>
      <c r="B19" s="112">
        <v>42741</v>
      </c>
      <c r="C19" s="116" t="s">
        <v>8</v>
      </c>
      <c r="D19" s="117"/>
      <c r="E19" s="117">
        <v>3.53</v>
      </c>
      <c r="F19" s="220"/>
      <c r="H19" s="110"/>
    </row>
    <row r="20" spans="1:8" s="116" customFormat="1" ht="13.8" x14ac:dyDescent="0.3">
      <c r="A20" s="115"/>
      <c r="B20" s="112">
        <v>42741</v>
      </c>
      <c r="C20" s="116" t="s">
        <v>8</v>
      </c>
      <c r="D20" s="117"/>
      <c r="E20" s="117">
        <v>5.16</v>
      </c>
      <c r="F20" s="220"/>
      <c r="H20" s="110"/>
    </row>
    <row r="21" spans="1:8" s="116" customFormat="1" ht="13.8" x14ac:dyDescent="0.3">
      <c r="A21" s="115">
        <v>1182</v>
      </c>
      <c r="B21" s="112">
        <v>42744</v>
      </c>
      <c r="C21" s="116" t="s">
        <v>464</v>
      </c>
      <c r="D21" s="117"/>
      <c r="E21" s="117">
        <v>4.5</v>
      </c>
      <c r="F21" s="220"/>
      <c r="H21" s="110"/>
    </row>
    <row r="22" spans="1:8" s="116" customFormat="1" ht="13.8" x14ac:dyDescent="0.3">
      <c r="A22" s="115"/>
      <c r="B22" s="112">
        <v>42744</v>
      </c>
      <c r="C22" s="116" t="s">
        <v>40</v>
      </c>
      <c r="D22" s="117"/>
      <c r="E22" s="117">
        <v>8.2799999999999994</v>
      </c>
      <c r="F22" s="220"/>
      <c r="H22" s="110"/>
    </row>
    <row r="23" spans="1:8" s="116" customFormat="1" ht="13.8" x14ac:dyDescent="0.3">
      <c r="A23" s="115"/>
      <c r="B23" s="112">
        <v>42747</v>
      </c>
      <c r="C23" s="116" t="s">
        <v>31</v>
      </c>
      <c r="D23" s="117">
        <v>1965.05</v>
      </c>
      <c r="E23" s="117"/>
      <c r="F23" s="220"/>
      <c r="H23" s="110"/>
    </row>
    <row r="24" spans="1:8" s="116" customFormat="1" ht="13.8" x14ac:dyDescent="0.3">
      <c r="A24" s="115"/>
      <c r="B24" s="112">
        <v>42396</v>
      </c>
      <c r="C24" s="116" t="s">
        <v>87</v>
      </c>
      <c r="D24" s="117"/>
      <c r="E24" s="117">
        <v>124.6</v>
      </c>
      <c r="F24" s="220"/>
      <c r="H24" s="110"/>
    </row>
    <row r="25" spans="1:8" s="116" customFormat="1" ht="13.8" x14ac:dyDescent="0.3">
      <c r="A25" s="115"/>
      <c r="B25" s="112">
        <v>42747</v>
      </c>
      <c r="C25" s="116" t="s">
        <v>42</v>
      </c>
      <c r="D25" s="117"/>
      <c r="E25" s="117">
        <v>137.75</v>
      </c>
      <c r="F25" s="220"/>
      <c r="H25" s="110"/>
    </row>
    <row r="26" spans="1:8" s="116" customFormat="1" ht="13.8" x14ac:dyDescent="0.3">
      <c r="A26" s="115"/>
      <c r="B26" s="112">
        <v>42747</v>
      </c>
      <c r="C26" s="116" t="s">
        <v>321</v>
      </c>
      <c r="D26" s="117"/>
      <c r="E26" s="117">
        <v>282.42</v>
      </c>
      <c r="F26" s="220"/>
      <c r="H26" s="110"/>
    </row>
    <row r="27" spans="1:8" s="116" customFormat="1" ht="13.8" x14ac:dyDescent="0.3">
      <c r="A27" s="115"/>
      <c r="B27" s="112">
        <v>42747</v>
      </c>
      <c r="C27" s="116" t="s">
        <v>485</v>
      </c>
      <c r="D27" s="117"/>
      <c r="E27" s="117">
        <v>114.73</v>
      </c>
      <c r="F27" s="220"/>
      <c r="H27" s="110"/>
    </row>
    <row r="28" spans="1:8" s="116" customFormat="1" ht="13.8" x14ac:dyDescent="0.3">
      <c r="A28" s="115"/>
      <c r="B28" s="112">
        <v>42747</v>
      </c>
      <c r="C28" s="116" t="s">
        <v>46</v>
      </c>
      <c r="D28" s="117"/>
      <c r="E28" s="117">
        <v>23.5</v>
      </c>
      <c r="F28" s="220">
        <v>2760983491</v>
      </c>
      <c r="H28" s="110"/>
    </row>
    <row r="29" spans="1:8" s="116" customFormat="1" ht="13.8" x14ac:dyDescent="0.3">
      <c r="A29" s="115"/>
      <c r="B29" s="112">
        <v>42747</v>
      </c>
      <c r="C29" s="116" t="s">
        <v>45</v>
      </c>
      <c r="D29" s="117"/>
      <c r="E29" s="117">
        <v>100</v>
      </c>
      <c r="F29" s="220">
        <v>120730114</v>
      </c>
      <c r="H29" s="110"/>
    </row>
    <row r="30" spans="1:8" s="116" customFormat="1" ht="13.8" x14ac:dyDescent="0.3">
      <c r="A30" s="115"/>
      <c r="B30" s="112">
        <v>42747</v>
      </c>
      <c r="C30" s="116" t="s">
        <v>234</v>
      </c>
      <c r="D30" s="117"/>
      <c r="E30" s="117">
        <v>239.65</v>
      </c>
      <c r="F30" s="220">
        <v>63708</v>
      </c>
      <c r="H30" s="110"/>
    </row>
    <row r="31" spans="1:8" s="116" customFormat="1" ht="13.8" x14ac:dyDescent="0.3">
      <c r="A31" s="115"/>
      <c r="B31" s="112">
        <v>42747</v>
      </c>
      <c r="C31" s="116" t="s">
        <v>40</v>
      </c>
      <c r="D31" s="117"/>
      <c r="E31" s="117">
        <v>21.77</v>
      </c>
      <c r="F31" s="220" t="s">
        <v>518</v>
      </c>
      <c r="H31" s="110"/>
    </row>
    <row r="32" spans="1:8" s="116" customFormat="1" ht="13.8" x14ac:dyDescent="0.3">
      <c r="A32" s="115"/>
      <c r="B32" s="112">
        <v>42747</v>
      </c>
      <c r="C32" s="116" t="s">
        <v>56</v>
      </c>
      <c r="D32" s="117"/>
      <c r="E32" s="117">
        <v>8.2899999999999991</v>
      </c>
      <c r="F32" s="220" t="s">
        <v>517</v>
      </c>
      <c r="H32" s="110"/>
    </row>
    <row r="33" spans="1:8" s="116" customFormat="1" ht="13.8" x14ac:dyDescent="0.3">
      <c r="A33" s="115"/>
      <c r="B33" s="112">
        <v>42747</v>
      </c>
      <c r="C33" s="116" t="s">
        <v>8</v>
      </c>
      <c r="D33" s="117"/>
      <c r="E33" s="117">
        <v>6.02</v>
      </c>
      <c r="F33" s="220"/>
      <c r="H33" s="110"/>
    </row>
    <row r="34" spans="1:8" s="116" customFormat="1" ht="13.8" x14ac:dyDescent="0.3">
      <c r="A34" s="115"/>
      <c r="B34" s="112">
        <v>42747</v>
      </c>
      <c r="C34" s="116" t="s">
        <v>8</v>
      </c>
      <c r="D34" s="117"/>
      <c r="E34" s="117">
        <v>4.3499999999999996</v>
      </c>
      <c r="F34" s="220"/>
      <c r="H34" s="110"/>
    </row>
    <row r="35" spans="1:8" s="116" customFormat="1" ht="13.8" x14ac:dyDescent="0.3">
      <c r="A35" s="115"/>
      <c r="B35" s="112">
        <v>42747</v>
      </c>
      <c r="C35" s="116" t="s">
        <v>21</v>
      </c>
      <c r="D35" s="117"/>
      <c r="E35" s="117">
        <v>75.7</v>
      </c>
      <c r="F35" s="220"/>
      <c r="H35" s="110"/>
    </row>
    <row r="36" spans="1:8" s="116" customFormat="1" ht="13.8" x14ac:dyDescent="0.3">
      <c r="A36" s="115"/>
      <c r="B36" s="112">
        <v>42747</v>
      </c>
      <c r="C36" s="116" t="s">
        <v>481</v>
      </c>
      <c r="D36" s="117">
        <v>100</v>
      </c>
      <c r="E36" s="117"/>
      <c r="F36" s="220"/>
      <c r="H36" s="110"/>
    </row>
    <row r="37" spans="1:8" s="116" customFormat="1" ht="13.8" x14ac:dyDescent="0.3">
      <c r="A37" s="115"/>
      <c r="B37" s="112">
        <v>42748</v>
      </c>
      <c r="C37" s="116" t="s">
        <v>50</v>
      </c>
      <c r="D37" s="117"/>
      <c r="E37" s="117">
        <v>24.08</v>
      </c>
      <c r="F37" s="220"/>
      <c r="H37" s="110"/>
    </row>
    <row r="38" spans="1:8" s="116" customFormat="1" ht="13.8" x14ac:dyDescent="0.3">
      <c r="A38" s="115"/>
      <c r="B38" s="112">
        <v>42749</v>
      </c>
      <c r="C38" s="116" t="s">
        <v>40</v>
      </c>
      <c r="D38" s="117"/>
      <c r="E38" s="117">
        <v>264.5</v>
      </c>
      <c r="F38" s="220"/>
      <c r="H38" s="110"/>
    </row>
    <row r="39" spans="1:8" s="116" customFormat="1" ht="13.8" x14ac:dyDescent="0.3">
      <c r="A39" s="115"/>
      <c r="B39" s="112">
        <v>42749</v>
      </c>
      <c r="C39" s="116" t="s">
        <v>505</v>
      </c>
      <c r="D39" s="117"/>
      <c r="E39" s="117">
        <v>4.24</v>
      </c>
      <c r="F39" s="220"/>
      <c r="H39" s="110"/>
    </row>
    <row r="40" spans="1:8" s="116" customFormat="1" ht="13.8" x14ac:dyDescent="0.3">
      <c r="A40" s="115"/>
      <c r="B40" s="112">
        <v>42749</v>
      </c>
      <c r="C40" s="116" t="s">
        <v>102</v>
      </c>
      <c r="D40" s="117"/>
      <c r="E40" s="117">
        <v>3.27</v>
      </c>
      <c r="F40" s="220"/>
      <c r="H40" s="110"/>
    </row>
    <row r="41" spans="1:8" s="116" customFormat="1" ht="13.8" x14ac:dyDescent="0.3">
      <c r="A41" s="115"/>
      <c r="B41" s="112">
        <v>42749</v>
      </c>
      <c r="C41" s="116" t="s">
        <v>495</v>
      </c>
      <c r="D41" s="117"/>
      <c r="E41" s="117">
        <v>7.95</v>
      </c>
      <c r="F41" s="220"/>
      <c r="H41" s="110"/>
    </row>
    <row r="42" spans="1:8" s="116" customFormat="1" ht="13.8" x14ac:dyDescent="0.3">
      <c r="A42" s="115"/>
      <c r="B42" s="112">
        <v>42749</v>
      </c>
      <c r="C42" s="116" t="s">
        <v>505</v>
      </c>
      <c r="D42" s="117"/>
      <c r="E42" s="117">
        <v>9.68</v>
      </c>
      <c r="F42" s="220"/>
      <c r="H42" s="110"/>
    </row>
    <row r="43" spans="1:8" s="116" customFormat="1" ht="13.8" x14ac:dyDescent="0.3">
      <c r="A43" s="115"/>
      <c r="B43" s="112">
        <v>42748</v>
      </c>
      <c r="C43" s="116" t="s">
        <v>52</v>
      </c>
      <c r="D43" s="117"/>
      <c r="E43" s="117">
        <v>40.450000000000003</v>
      </c>
      <c r="F43" s="220"/>
      <c r="H43" s="110"/>
    </row>
    <row r="44" spans="1:8" s="116" customFormat="1" ht="13.8" x14ac:dyDescent="0.3">
      <c r="A44" s="115"/>
      <c r="B44" s="112">
        <v>42748</v>
      </c>
      <c r="C44" s="116" t="s">
        <v>21</v>
      </c>
      <c r="D44" s="117"/>
      <c r="E44" s="117">
        <v>18.86</v>
      </c>
      <c r="F44" s="220"/>
      <c r="H44" s="110"/>
    </row>
    <row r="45" spans="1:8" s="116" customFormat="1" ht="13.8" x14ac:dyDescent="0.3">
      <c r="A45" s="115"/>
      <c r="B45" s="112">
        <v>42749</v>
      </c>
      <c r="C45" s="116" t="s">
        <v>40</v>
      </c>
      <c r="D45" s="117"/>
      <c r="E45" s="117">
        <v>12.39</v>
      </c>
      <c r="F45" s="220"/>
      <c r="H45" s="110"/>
    </row>
    <row r="46" spans="1:8" s="116" customFormat="1" ht="13.8" x14ac:dyDescent="0.3">
      <c r="A46" s="115"/>
      <c r="B46" s="112">
        <v>42753</v>
      </c>
      <c r="C46" s="116" t="s">
        <v>146</v>
      </c>
      <c r="D46" s="117">
        <v>792.2</v>
      </c>
      <c r="E46" s="117"/>
      <c r="F46" s="220"/>
      <c r="H46" s="110"/>
    </row>
    <row r="47" spans="1:8" s="116" customFormat="1" ht="13.8" x14ac:dyDescent="0.3">
      <c r="A47" s="115" t="s">
        <v>427</v>
      </c>
      <c r="B47" s="112">
        <v>42753</v>
      </c>
      <c r="C47" s="116" t="s">
        <v>296</v>
      </c>
      <c r="D47" s="117"/>
      <c r="E47" s="117">
        <v>14</v>
      </c>
      <c r="F47" s="220"/>
      <c r="H47" s="110"/>
    </row>
    <row r="48" spans="1:8" s="116" customFormat="1" ht="13.8" x14ac:dyDescent="0.3">
      <c r="A48" s="115">
        <v>1183</v>
      </c>
      <c r="B48" s="112">
        <v>42744</v>
      </c>
      <c r="C48" s="116" t="s">
        <v>464</v>
      </c>
      <c r="D48" s="117"/>
      <c r="E48" s="117">
        <v>2.25</v>
      </c>
      <c r="F48" s="220"/>
      <c r="H48" s="110"/>
    </row>
    <row r="49" spans="1:8" s="116" customFormat="1" ht="13.8" x14ac:dyDescent="0.3">
      <c r="A49" s="115"/>
      <c r="B49" s="112">
        <v>42753</v>
      </c>
      <c r="C49" s="116" t="s">
        <v>40</v>
      </c>
      <c r="D49" s="117"/>
      <c r="E49" s="117">
        <v>81.87</v>
      </c>
      <c r="F49" s="220"/>
      <c r="H49" s="110"/>
    </row>
    <row r="50" spans="1:8" s="116" customFormat="1" ht="13.8" x14ac:dyDescent="0.3">
      <c r="A50" s="115"/>
      <c r="B50" s="112">
        <v>42752</v>
      </c>
      <c r="C50" s="116" t="s">
        <v>7</v>
      </c>
      <c r="D50" s="117"/>
      <c r="E50" s="117">
        <v>18.420000000000002</v>
      </c>
      <c r="F50" s="220"/>
      <c r="H50" s="110"/>
    </row>
    <row r="51" spans="1:8" s="116" customFormat="1" ht="13.8" x14ac:dyDescent="0.3">
      <c r="A51" s="115"/>
      <c r="B51" s="112">
        <v>42753</v>
      </c>
      <c r="C51" s="116" t="s">
        <v>505</v>
      </c>
      <c r="D51" s="117"/>
      <c r="E51" s="117">
        <v>23.7</v>
      </c>
      <c r="F51" s="220"/>
      <c r="H51" s="110"/>
    </row>
    <row r="52" spans="1:8" s="116" customFormat="1" ht="13.8" x14ac:dyDescent="0.3">
      <c r="A52" s="115"/>
      <c r="B52" s="112">
        <v>42754</v>
      </c>
      <c r="C52" s="116" t="s">
        <v>50</v>
      </c>
      <c r="D52" s="117"/>
      <c r="E52" s="117">
        <v>23.07</v>
      </c>
      <c r="F52" s="220"/>
      <c r="H52" s="110"/>
    </row>
    <row r="53" spans="1:8" s="116" customFormat="1" ht="13.8" x14ac:dyDescent="0.3">
      <c r="A53" s="115"/>
      <c r="B53" s="112">
        <v>42752</v>
      </c>
      <c r="C53" s="116" t="s">
        <v>8</v>
      </c>
      <c r="D53" s="117"/>
      <c r="E53" s="117">
        <v>3.53</v>
      </c>
      <c r="F53" s="220"/>
      <c r="H53" s="110"/>
    </row>
    <row r="54" spans="1:8" s="116" customFormat="1" ht="13.8" x14ac:dyDescent="0.3">
      <c r="A54" s="115"/>
      <c r="B54" s="112">
        <v>42754</v>
      </c>
      <c r="C54" s="116" t="s">
        <v>85</v>
      </c>
      <c r="D54" s="117"/>
      <c r="E54" s="117">
        <v>549.79999999999995</v>
      </c>
      <c r="F54" s="220"/>
      <c r="H54" s="110"/>
    </row>
    <row r="55" spans="1:8" s="116" customFormat="1" ht="13.8" x14ac:dyDescent="0.3">
      <c r="A55" s="115"/>
      <c r="B55" s="112">
        <v>42755</v>
      </c>
      <c r="C55" s="116" t="s">
        <v>7</v>
      </c>
      <c r="D55" s="117"/>
      <c r="E55" s="117">
        <v>23.87</v>
      </c>
      <c r="F55" s="220"/>
      <c r="H55" s="110"/>
    </row>
    <row r="56" spans="1:8" s="116" customFormat="1" ht="13.8" x14ac:dyDescent="0.3">
      <c r="A56" s="115"/>
      <c r="B56" s="112">
        <v>42756</v>
      </c>
      <c r="C56" s="116" t="s">
        <v>505</v>
      </c>
      <c r="D56" s="117"/>
      <c r="E56" s="117">
        <v>9.68</v>
      </c>
      <c r="F56" s="220"/>
      <c r="H56" s="110"/>
    </row>
    <row r="57" spans="1:8" s="116" customFormat="1" ht="13.8" x14ac:dyDescent="0.3">
      <c r="A57" s="115"/>
      <c r="B57" s="112">
        <v>42756</v>
      </c>
      <c r="C57" s="116" t="s">
        <v>96</v>
      </c>
      <c r="D57" s="117"/>
      <c r="E57" s="117">
        <v>20</v>
      </c>
      <c r="F57" s="220"/>
      <c r="H57" s="110"/>
    </row>
    <row r="58" spans="1:8" s="116" customFormat="1" ht="13.8" x14ac:dyDescent="0.3">
      <c r="A58" s="115"/>
      <c r="B58" s="112">
        <v>42756</v>
      </c>
      <c r="C58" s="116" t="s">
        <v>96</v>
      </c>
      <c r="D58" s="117"/>
      <c r="E58" s="117">
        <v>1.99</v>
      </c>
      <c r="F58" s="220"/>
      <c r="H58" s="110"/>
    </row>
    <row r="59" spans="1:8" s="116" customFormat="1" ht="13.8" x14ac:dyDescent="0.3">
      <c r="A59" s="115"/>
      <c r="B59" s="112">
        <v>42756</v>
      </c>
      <c r="C59" s="116" t="s">
        <v>519</v>
      </c>
      <c r="D59" s="117"/>
      <c r="E59" s="117">
        <v>11</v>
      </c>
      <c r="F59" s="220"/>
      <c r="H59" s="110"/>
    </row>
    <row r="60" spans="1:8" s="116" customFormat="1" ht="13.8" x14ac:dyDescent="0.3">
      <c r="A60" s="115"/>
      <c r="B60" s="112">
        <v>42757</v>
      </c>
      <c r="C60" s="116" t="s">
        <v>328</v>
      </c>
      <c r="D60" s="117"/>
      <c r="E60" s="117">
        <v>3.48</v>
      </c>
      <c r="F60" s="220"/>
      <c r="H60" s="110"/>
    </row>
    <row r="61" spans="1:8" s="116" customFormat="1" ht="13.8" x14ac:dyDescent="0.3">
      <c r="A61" s="115"/>
      <c r="B61" s="112">
        <v>42757</v>
      </c>
      <c r="C61" s="116" t="s">
        <v>83</v>
      </c>
      <c r="D61" s="117"/>
      <c r="E61" s="117">
        <v>60</v>
      </c>
      <c r="F61" s="220"/>
      <c r="H61" s="110"/>
    </row>
    <row r="62" spans="1:8" s="116" customFormat="1" ht="13.8" x14ac:dyDescent="0.3">
      <c r="A62" s="115"/>
      <c r="B62" s="112">
        <v>42758</v>
      </c>
      <c r="C62" s="116" t="s">
        <v>83</v>
      </c>
      <c r="D62" s="117"/>
      <c r="E62" s="117">
        <v>20</v>
      </c>
      <c r="F62" s="220"/>
      <c r="H62" s="110"/>
    </row>
    <row r="63" spans="1:8" s="116" customFormat="1" ht="13.8" x14ac:dyDescent="0.3">
      <c r="A63" s="115"/>
      <c r="B63" s="112">
        <v>42756</v>
      </c>
      <c r="C63" s="116" t="s">
        <v>42</v>
      </c>
      <c r="D63" s="117"/>
      <c r="E63" s="117">
        <v>30</v>
      </c>
      <c r="F63" s="220"/>
      <c r="H63" s="110"/>
    </row>
    <row r="64" spans="1:8" s="116" customFormat="1" ht="13.8" x14ac:dyDescent="0.3">
      <c r="A64" s="115"/>
      <c r="B64" s="112">
        <v>42755</v>
      </c>
      <c r="C64" s="116" t="s">
        <v>40</v>
      </c>
      <c r="D64" s="117"/>
      <c r="E64" s="117">
        <v>40.43</v>
      </c>
      <c r="F64" s="220"/>
      <c r="H64" s="110"/>
    </row>
    <row r="65" spans="1:8" s="116" customFormat="1" ht="13.8" x14ac:dyDescent="0.3">
      <c r="A65" s="115"/>
      <c r="B65" s="112">
        <v>42755</v>
      </c>
      <c r="C65" s="116" t="s">
        <v>8</v>
      </c>
      <c r="D65" s="117"/>
      <c r="E65" s="117">
        <v>3.53</v>
      </c>
      <c r="F65" s="220"/>
      <c r="H65" s="110"/>
    </row>
    <row r="66" spans="1:8" s="116" customFormat="1" ht="13.8" x14ac:dyDescent="0.3">
      <c r="A66" s="115"/>
      <c r="B66" s="112">
        <v>42753</v>
      </c>
      <c r="C66" s="116" t="s">
        <v>520</v>
      </c>
      <c r="D66" s="117"/>
      <c r="E66" s="117">
        <v>120</v>
      </c>
      <c r="F66" s="220"/>
      <c r="H66" s="110"/>
    </row>
    <row r="67" spans="1:8" s="116" customFormat="1" ht="13.8" x14ac:dyDescent="0.3">
      <c r="A67" s="115"/>
      <c r="B67" s="112">
        <v>42757</v>
      </c>
      <c r="C67" s="116" t="s">
        <v>50</v>
      </c>
      <c r="D67" s="117"/>
      <c r="E67" s="117">
        <v>7.12</v>
      </c>
      <c r="F67" s="220"/>
      <c r="H67" s="110"/>
    </row>
    <row r="68" spans="1:8" s="116" customFormat="1" ht="13.8" x14ac:dyDescent="0.3">
      <c r="A68" s="115"/>
      <c r="B68" s="112">
        <v>42757</v>
      </c>
      <c r="C68" s="116" t="s">
        <v>114</v>
      </c>
      <c r="D68" s="117"/>
      <c r="E68" s="117">
        <v>26.99</v>
      </c>
      <c r="F68" s="220"/>
      <c r="H68" s="110"/>
    </row>
    <row r="69" spans="1:8" s="116" customFormat="1" ht="13.8" x14ac:dyDescent="0.3">
      <c r="A69" s="115"/>
      <c r="B69" s="112">
        <v>42755</v>
      </c>
      <c r="C69" s="116" t="s">
        <v>505</v>
      </c>
      <c r="D69" s="117"/>
      <c r="E69" s="117">
        <v>5.77</v>
      </c>
      <c r="F69" s="220"/>
      <c r="H69" s="110"/>
    </row>
    <row r="70" spans="1:8" s="116" customFormat="1" ht="13.8" x14ac:dyDescent="0.3">
      <c r="A70" s="115"/>
      <c r="B70" s="112">
        <v>42758</v>
      </c>
      <c r="C70" s="116" t="s">
        <v>40</v>
      </c>
      <c r="D70" s="117"/>
      <c r="E70" s="117">
        <v>57.75</v>
      </c>
      <c r="F70" s="220"/>
      <c r="H70" s="110"/>
    </row>
    <row r="71" spans="1:8" s="116" customFormat="1" ht="13.8" x14ac:dyDescent="0.3">
      <c r="A71" s="115"/>
      <c r="B71" s="112">
        <v>42758</v>
      </c>
      <c r="C71" s="116" t="s">
        <v>21</v>
      </c>
      <c r="D71" s="117"/>
      <c r="E71" s="117">
        <v>52.05</v>
      </c>
      <c r="F71" s="220"/>
      <c r="H71" s="110"/>
    </row>
    <row r="72" spans="1:8" s="116" customFormat="1" ht="13.8" x14ac:dyDescent="0.3">
      <c r="A72" s="115">
        <v>1184</v>
      </c>
      <c r="B72" s="112">
        <v>42758</v>
      </c>
      <c r="C72" s="116" t="s">
        <v>464</v>
      </c>
      <c r="D72" s="117"/>
      <c r="E72" s="117">
        <v>4.5</v>
      </c>
      <c r="F72" s="220"/>
      <c r="H72" s="110"/>
    </row>
    <row r="73" spans="1:8" s="116" customFormat="1" ht="13.8" x14ac:dyDescent="0.3">
      <c r="A73" s="115"/>
      <c r="B73" s="112">
        <v>42754</v>
      </c>
      <c r="C73" s="116" t="s">
        <v>72</v>
      </c>
      <c r="D73" s="117"/>
      <c r="E73" s="117">
        <v>13.46</v>
      </c>
      <c r="F73" s="220"/>
      <c r="H73" s="110"/>
    </row>
    <row r="74" spans="1:8" s="116" customFormat="1" ht="13.8" x14ac:dyDescent="0.3">
      <c r="A74" s="115"/>
      <c r="B74" s="112">
        <v>42761</v>
      </c>
      <c r="C74" s="116" t="s">
        <v>31</v>
      </c>
      <c r="D74" s="117">
        <v>1965.06</v>
      </c>
      <c r="E74" s="117"/>
      <c r="F74" s="220"/>
      <c r="H74" s="110"/>
    </row>
    <row r="75" spans="1:8" s="116" customFormat="1" ht="13.8" x14ac:dyDescent="0.3">
      <c r="A75" s="115"/>
      <c r="B75" s="112">
        <v>42761</v>
      </c>
      <c r="C75" s="116" t="s">
        <v>8</v>
      </c>
      <c r="D75" s="117"/>
      <c r="E75" s="117">
        <v>2.4500000000000002</v>
      </c>
      <c r="F75" s="220"/>
      <c r="H75" s="110"/>
    </row>
    <row r="76" spans="1:8" s="116" customFormat="1" ht="13.8" x14ac:dyDescent="0.3">
      <c r="A76" s="115"/>
      <c r="B76" s="112">
        <v>42760</v>
      </c>
      <c r="C76" s="116" t="s">
        <v>8</v>
      </c>
      <c r="D76" s="117"/>
      <c r="E76" s="117">
        <v>2.4500000000000002</v>
      </c>
      <c r="F76" s="220"/>
      <c r="H76" s="110"/>
    </row>
    <row r="77" spans="1:8" s="116" customFormat="1" ht="13.8" x14ac:dyDescent="0.3">
      <c r="A77" s="115"/>
      <c r="B77" s="112">
        <v>42760</v>
      </c>
      <c r="C77" s="116" t="s">
        <v>122</v>
      </c>
      <c r="D77" s="117"/>
      <c r="E77" s="117">
        <v>2.99</v>
      </c>
      <c r="F77" s="220"/>
      <c r="H77" s="110"/>
    </row>
    <row r="78" spans="1:8" s="116" customFormat="1" ht="13.8" x14ac:dyDescent="0.3">
      <c r="A78" s="115"/>
      <c r="B78" s="112">
        <v>42761</v>
      </c>
      <c r="C78" s="116" t="s">
        <v>357</v>
      </c>
      <c r="D78" s="117"/>
      <c r="E78" s="117">
        <v>4.99</v>
      </c>
      <c r="F78" s="220"/>
      <c r="H78" s="110"/>
    </row>
    <row r="79" spans="1:8" s="116" customFormat="1" ht="13.8" x14ac:dyDescent="0.3">
      <c r="A79" s="115"/>
      <c r="B79" s="112">
        <v>42760</v>
      </c>
      <c r="C79" s="116" t="s">
        <v>505</v>
      </c>
      <c r="D79" s="117"/>
      <c r="E79" s="117">
        <v>17.41</v>
      </c>
      <c r="F79" s="220"/>
      <c r="H79" s="110"/>
    </row>
    <row r="80" spans="1:8" s="116" customFormat="1" ht="13.8" x14ac:dyDescent="0.3">
      <c r="A80" s="115"/>
      <c r="B80" s="112">
        <v>42760</v>
      </c>
      <c r="C80" s="116" t="s">
        <v>521</v>
      </c>
      <c r="D80" s="117"/>
      <c r="E80" s="117">
        <v>34.5</v>
      </c>
      <c r="F80" s="220"/>
      <c r="H80" s="110"/>
    </row>
    <row r="81" spans="1:8" s="116" customFormat="1" ht="13.8" x14ac:dyDescent="0.3">
      <c r="A81" s="115"/>
      <c r="B81" s="112">
        <v>42760</v>
      </c>
      <c r="C81" s="116" t="s">
        <v>95</v>
      </c>
      <c r="D81" s="117"/>
      <c r="E81" s="117">
        <v>11.88</v>
      </c>
      <c r="F81" s="220"/>
      <c r="H81" s="110"/>
    </row>
    <row r="82" spans="1:8" s="116" customFormat="1" ht="13.8" x14ac:dyDescent="0.3">
      <c r="A82" s="115"/>
      <c r="B82" s="112">
        <v>42760</v>
      </c>
      <c r="C82" s="116" t="s">
        <v>122</v>
      </c>
      <c r="D82" s="117"/>
      <c r="E82" s="117">
        <v>11.97</v>
      </c>
      <c r="F82" s="220"/>
      <c r="H82" s="110"/>
    </row>
    <row r="83" spans="1:8" s="116" customFormat="1" ht="13.8" x14ac:dyDescent="0.3">
      <c r="A83" s="115"/>
      <c r="B83" s="112">
        <v>42760</v>
      </c>
      <c r="C83" s="116" t="s">
        <v>72</v>
      </c>
      <c r="D83" s="117"/>
      <c r="E83" s="117">
        <v>8.99</v>
      </c>
      <c r="F83" s="220"/>
      <c r="H83" s="110"/>
    </row>
    <row r="84" spans="1:8" s="116" customFormat="1" ht="13.8" x14ac:dyDescent="0.3">
      <c r="A84" s="115"/>
      <c r="B84" s="112">
        <v>42761</v>
      </c>
      <c r="C84" s="116" t="s">
        <v>50</v>
      </c>
      <c r="D84" s="117"/>
      <c r="E84" s="117">
        <v>4.3600000000000003</v>
      </c>
      <c r="F84" s="220"/>
      <c r="H84" s="110"/>
    </row>
    <row r="85" spans="1:8" s="116" customFormat="1" ht="13.8" x14ac:dyDescent="0.3">
      <c r="A85" s="115"/>
      <c r="B85" s="112">
        <v>42761</v>
      </c>
      <c r="C85" s="116" t="s">
        <v>8</v>
      </c>
      <c r="D85" s="117"/>
      <c r="E85" s="117">
        <v>5.16</v>
      </c>
      <c r="F85" s="220"/>
      <c r="H85" s="110"/>
    </row>
    <row r="86" spans="1:8" s="116" customFormat="1" ht="13.8" x14ac:dyDescent="0.3">
      <c r="A86" s="115"/>
      <c r="B86" s="112">
        <v>42762</v>
      </c>
      <c r="C86" s="116" t="s">
        <v>81</v>
      </c>
      <c r="D86" s="117"/>
      <c r="E86" s="117">
        <v>20.13</v>
      </c>
      <c r="F86" s="220"/>
      <c r="H86" s="110"/>
    </row>
    <row r="87" spans="1:8" s="116" customFormat="1" ht="13.8" x14ac:dyDescent="0.3">
      <c r="A87" s="115"/>
      <c r="B87" s="112">
        <v>42762</v>
      </c>
      <c r="C87" s="116" t="s">
        <v>433</v>
      </c>
      <c r="D87" s="117"/>
      <c r="E87" s="117">
        <v>976.44</v>
      </c>
      <c r="F87" s="220"/>
      <c r="H87" s="110"/>
    </row>
    <row r="88" spans="1:8" s="116" customFormat="1" ht="13.8" x14ac:dyDescent="0.3">
      <c r="A88" s="115"/>
      <c r="B88" s="112">
        <v>42762</v>
      </c>
      <c r="C88" s="116" t="s">
        <v>89</v>
      </c>
      <c r="D88" s="117"/>
      <c r="E88" s="117">
        <v>540.67999999999995</v>
      </c>
      <c r="F88" s="220"/>
      <c r="H88" s="110"/>
    </row>
    <row r="89" spans="1:8" s="116" customFormat="1" ht="13.8" x14ac:dyDescent="0.3">
      <c r="A89" s="115"/>
      <c r="B89" s="112">
        <v>42763</v>
      </c>
      <c r="C89" s="116" t="s">
        <v>114</v>
      </c>
      <c r="D89" s="117"/>
      <c r="E89" s="117">
        <v>12.63</v>
      </c>
      <c r="F89" s="221" t="s">
        <v>523</v>
      </c>
      <c r="H89" s="110"/>
    </row>
    <row r="90" spans="1:8" s="116" customFormat="1" ht="13.8" x14ac:dyDescent="0.3">
      <c r="A90" s="115"/>
      <c r="B90" s="112">
        <v>42763</v>
      </c>
      <c r="C90" s="116" t="s">
        <v>83</v>
      </c>
      <c r="D90" s="117"/>
      <c r="E90" s="117">
        <v>20</v>
      </c>
      <c r="F90" s="220">
        <v>2726997429</v>
      </c>
      <c r="H90" s="110"/>
    </row>
    <row r="91" spans="1:8" s="116" customFormat="1" ht="13.8" x14ac:dyDescent="0.3">
      <c r="A91" s="115"/>
      <c r="B91" s="112">
        <v>42764</v>
      </c>
      <c r="C91" s="116" t="s">
        <v>8</v>
      </c>
      <c r="D91" s="117"/>
      <c r="E91" s="117">
        <v>8.34</v>
      </c>
      <c r="F91" s="220"/>
      <c r="H91" s="110"/>
    </row>
    <row r="92" spans="1:8" s="116" customFormat="1" ht="13.8" x14ac:dyDescent="0.3">
      <c r="A92" s="115"/>
      <c r="B92" s="112">
        <v>42764</v>
      </c>
      <c r="C92" s="116" t="s">
        <v>516</v>
      </c>
      <c r="D92" s="117"/>
      <c r="E92" s="117">
        <v>5.1100000000000003</v>
      </c>
      <c r="F92" s="220"/>
      <c r="H92" s="110"/>
    </row>
    <row r="93" spans="1:8" s="116" customFormat="1" ht="13.8" x14ac:dyDescent="0.3">
      <c r="A93" s="115"/>
      <c r="B93" s="112">
        <v>42764</v>
      </c>
      <c r="C93" s="116" t="s">
        <v>7</v>
      </c>
      <c r="D93" s="117"/>
      <c r="E93" s="117">
        <v>26</v>
      </c>
      <c r="F93" s="220"/>
      <c r="H93" s="110"/>
    </row>
    <row r="94" spans="1:8" s="116" customFormat="1" ht="13.8" x14ac:dyDescent="0.3">
      <c r="A94" s="115"/>
      <c r="B94" s="112">
        <v>42765</v>
      </c>
      <c r="C94" s="116" t="s">
        <v>81</v>
      </c>
      <c r="D94" s="117"/>
      <c r="E94" s="117">
        <v>20.41</v>
      </c>
      <c r="F94" s="220"/>
      <c r="H94" s="110"/>
    </row>
    <row r="95" spans="1:8" s="116" customFormat="1" ht="13.8" x14ac:dyDescent="0.3">
      <c r="A95" s="115"/>
      <c r="B95" s="112">
        <v>42762</v>
      </c>
      <c r="C95" s="116" t="s">
        <v>52</v>
      </c>
      <c r="D95" s="117"/>
      <c r="E95" s="117">
        <v>39.15</v>
      </c>
      <c r="F95" s="220"/>
      <c r="H95" s="110"/>
    </row>
    <row r="96" spans="1:8" s="116" customFormat="1" ht="13.8" x14ac:dyDescent="0.3">
      <c r="A96" s="115"/>
      <c r="B96" s="112">
        <v>42762</v>
      </c>
      <c r="C96" s="116" t="s">
        <v>40</v>
      </c>
      <c r="D96" s="117"/>
      <c r="E96" s="117">
        <v>32.94</v>
      </c>
      <c r="F96" s="220"/>
      <c r="H96" s="110"/>
    </row>
    <row r="97" spans="1:8" s="116" customFormat="1" ht="13.8" x14ac:dyDescent="0.3">
      <c r="A97" s="115"/>
      <c r="B97" s="112">
        <v>42762</v>
      </c>
      <c r="C97" s="116" t="s">
        <v>21</v>
      </c>
      <c r="D97" s="117"/>
      <c r="E97" s="117">
        <v>76.25</v>
      </c>
      <c r="F97" s="220"/>
      <c r="H97" s="110"/>
    </row>
    <row r="98" spans="1:8" s="116" customFormat="1" ht="13.8" x14ac:dyDescent="0.3">
      <c r="A98" s="115"/>
      <c r="B98" s="112">
        <v>42766</v>
      </c>
      <c r="C98" s="116" t="s">
        <v>93</v>
      </c>
      <c r="D98" s="117"/>
      <c r="E98" s="117">
        <v>214.43</v>
      </c>
      <c r="F98" s="220"/>
      <c r="H98" s="110"/>
    </row>
    <row r="99" spans="1:8" s="116" customFormat="1" ht="13.8" x14ac:dyDescent="0.3">
      <c r="A99" s="115"/>
      <c r="B99" s="112">
        <v>42766</v>
      </c>
      <c r="C99" s="116" t="s">
        <v>17</v>
      </c>
      <c r="D99" s="117"/>
      <c r="E99" s="117">
        <v>39.99</v>
      </c>
      <c r="F99" s="220"/>
      <c r="H99" s="110"/>
    </row>
    <row r="100" spans="1:8" s="116" customFormat="1" ht="13.8" x14ac:dyDescent="0.3">
      <c r="A100" s="115"/>
      <c r="B100" s="112">
        <v>42766</v>
      </c>
      <c r="C100" s="116" t="s">
        <v>505</v>
      </c>
      <c r="D100" s="117"/>
      <c r="E100" s="117">
        <v>7.16</v>
      </c>
      <c r="F100" s="220"/>
      <c r="H100" s="110"/>
    </row>
    <row r="101" spans="1:8" s="116" customFormat="1" ht="13.8" x14ac:dyDescent="0.3">
      <c r="A101" s="115"/>
      <c r="B101" s="112">
        <v>42766</v>
      </c>
      <c r="C101" s="116" t="s">
        <v>50</v>
      </c>
      <c r="D101" s="117"/>
      <c r="E101" s="117">
        <v>10.77</v>
      </c>
      <c r="F101" s="220"/>
      <c r="H101" s="110"/>
    </row>
    <row r="102" spans="1:8" s="116" customFormat="1" ht="13.8" x14ac:dyDescent="0.3">
      <c r="A102" s="115"/>
      <c r="B102" s="112">
        <v>42766</v>
      </c>
      <c r="C102" s="116" t="s">
        <v>21</v>
      </c>
      <c r="D102" s="117"/>
      <c r="E102" s="117">
        <v>9.75</v>
      </c>
      <c r="F102" s="220"/>
      <c r="H102" s="110"/>
    </row>
    <row r="103" spans="1:8" s="116" customFormat="1" ht="13.8" x14ac:dyDescent="0.3">
      <c r="A103" s="115"/>
      <c r="B103" s="112">
        <v>42766</v>
      </c>
      <c r="C103" s="116" t="s">
        <v>56</v>
      </c>
      <c r="D103" s="117"/>
      <c r="E103" s="117">
        <v>29.21</v>
      </c>
      <c r="F103" s="220"/>
      <c r="H103" s="110"/>
    </row>
    <row r="104" spans="1:8" s="116" customFormat="1" ht="13.8" x14ac:dyDescent="0.3">
      <c r="A104" s="115"/>
      <c r="B104" s="112">
        <v>42766</v>
      </c>
      <c r="C104" s="116" t="s">
        <v>505</v>
      </c>
      <c r="D104" s="117"/>
      <c r="E104" s="117">
        <v>11.18</v>
      </c>
      <c r="F104" s="220"/>
      <c r="H104" s="110"/>
    </row>
    <row r="105" spans="1:8" s="116" customFormat="1" ht="13.8" x14ac:dyDescent="0.3">
      <c r="A105" s="115"/>
      <c r="B105" s="112">
        <v>42766</v>
      </c>
      <c r="C105" s="116" t="s">
        <v>481</v>
      </c>
      <c r="D105" s="117">
        <v>100</v>
      </c>
      <c r="E105" s="117"/>
      <c r="F105" s="220"/>
      <c r="H105" s="110"/>
    </row>
    <row r="106" spans="1:8" s="116" customFormat="1" ht="13.8" x14ac:dyDescent="0.3">
      <c r="A106" s="115"/>
      <c r="B106" s="112">
        <v>42765</v>
      </c>
      <c r="C106" s="116" t="s">
        <v>72</v>
      </c>
      <c r="D106" s="117"/>
      <c r="E106" s="117">
        <v>4.9400000000000004</v>
      </c>
      <c r="F106" s="220"/>
      <c r="H106" s="110"/>
    </row>
    <row r="107" spans="1:8" s="116" customFormat="1" ht="13.8" x14ac:dyDescent="0.3">
      <c r="A107" s="115"/>
      <c r="B107" s="112">
        <v>42765</v>
      </c>
      <c r="C107" s="116" t="s">
        <v>8</v>
      </c>
      <c r="D107" s="117"/>
      <c r="E107" s="117">
        <v>2.39</v>
      </c>
      <c r="F107" s="220"/>
      <c r="H107" s="110"/>
    </row>
    <row r="108" spans="1:8" s="116" customFormat="1" ht="13.8" x14ac:dyDescent="0.3">
      <c r="A108" s="115"/>
      <c r="B108" s="112">
        <v>42768</v>
      </c>
      <c r="C108" s="116" t="s">
        <v>40</v>
      </c>
      <c r="D108" s="117"/>
      <c r="E108" s="117">
        <v>126.42</v>
      </c>
      <c r="F108" s="220"/>
      <c r="H108" s="110"/>
    </row>
    <row r="109" spans="1:8" s="116" customFormat="1" ht="13.8" x14ac:dyDescent="0.3">
      <c r="A109" s="115"/>
      <c r="B109" s="112">
        <v>42768</v>
      </c>
      <c r="C109" s="116" t="s">
        <v>8</v>
      </c>
      <c r="D109" s="117"/>
      <c r="E109" s="117">
        <v>6.73</v>
      </c>
      <c r="F109" s="220"/>
      <c r="H109" s="110"/>
    </row>
    <row r="110" spans="1:8" s="116" customFormat="1" ht="13.8" x14ac:dyDescent="0.3">
      <c r="A110" s="115"/>
      <c r="B110" s="112">
        <v>42768</v>
      </c>
      <c r="C110" s="116" t="s">
        <v>95</v>
      </c>
      <c r="D110" s="117"/>
      <c r="E110" s="117">
        <v>6.67</v>
      </c>
      <c r="F110" s="220"/>
      <c r="H110" s="110"/>
    </row>
    <row r="111" spans="1:8" s="116" customFormat="1" ht="13.8" x14ac:dyDescent="0.3">
      <c r="A111" s="115"/>
      <c r="B111" s="112">
        <v>42768</v>
      </c>
      <c r="C111" s="116" t="s">
        <v>505</v>
      </c>
      <c r="D111" s="117"/>
      <c r="E111" s="117">
        <v>3.8</v>
      </c>
      <c r="F111" s="220"/>
      <c r="H111" s="110"/>
    </row>
    <row r="112" spans="1:8" s="116" customFormat="1" ht="13.8" x14ac:dyDescent="0.3">
      <c r="A112" s="115"/>
      <c r="B112" s="112">
        <v>42768</v>
      </c>
      <c r="C112" s="116" t="s">
        <v>40</v>
      </c>
      <c r="D112" s="117"/>
      <c r="E112" s="117">
        <v>19.07</v>
      </c>
      <c r="F112" s="220"/>
      <c r="H112" s="110"/>
    </row>
    <row r="113" spans="1:8" s="116" customFormat="1" ht="13.8" x14ac:dyDescent="0.3">
      <c r="A113" s="115"/>
      <c r="B113" s="112">
        <v>42769</v>
      </c>
      <c r="C113" s="116" t="s">
        <v>505</v>
      </c>
      <c r="D113" s="117"/>
      <c r="E113" s="117">
        <v>12.18</v>
      </c>
      <c r="F113" s="220"/>
      <c r="H113" s="110"/>
    </row>
    <row r="114" spans="1:8" s="116" customFormat="1" ht="13.8" x14ac:dyDescent="0.3">
      <c r="A114" s="115"/>
      <c r="B114" s="112">
        <v>42769</v>
      </c>
      <c r="C114" s="116" t="s">
        <v>40</v>
      </c>
      <c r="D114" s="117"/>
      <c r="E114" s="117">
        <v>82.04</v>
      </c>
      <c r="F114" s="220"/>
      <c r="H114" s="110"/>
    </row>
    <row r="115" spans="1:8" s="116" customFormat="1" ht="13.8" x14ac:dyDescent="0.3">
      <c r="A115" s="115"/>
      <c r="B115" s="112">
        <v>42769</v>
      </c>
      <c r="C115" s="116" t="s">
        <v>397</v>
      </c>
      <c r="D115" s="117"/>
      <c r="E115" s="117">
        <v>20</v>
      </c>
      <c r="F115" s="220"/>
      <c r="H115" s="110"/>
    </row>
    <row r="116" spans="1:8" s="116" customFormat="1" ht="13.8" x14ac:dyDescent="0.3">
      <c r="A116" s="115"/>
      <c r="B116" s="112">
        <v>42770</v>
      </c>
      <c r="C116" s="116" t="s">
        <v>8</v>
      </c>
      <c r="D116" s="117"/>
      <c r="E116" s="117">
        <v>3.56</v>
      </c>
      <c r="F116" s="220"/>
      <c r="H116" s="110"/>
    </row>
    <row r="117" spans="1:8" s="116" customFormat="1" ht="13.8" x14ac:dyDescent="0.3">
      <c r="A117" s="115"/>
      <c r="B117" s="112">
        <v>42770</v>
      </c>
      <c r="C117" s="116" t="s">
        <v>50</v>
      </c>
      <c r="D117" s="117"/>
      <c r="E117" s="117">
        <v>22.94</v>
      </c>
      <c r="F117" s="220"/>
      <c r="H117" s="110"/>
    </row>
    <row r="118" spans="1:8" s="116" customFormat="1" ht="13.8" x14ac:dyDescent="0.3">
      <c r="A118" s="115"/>
      <c r="B118" s="112">
        <v>42770</v>
      </c>
      <c r="C118" s="116" t="s">
        <v>505</v>
      </c>
      <c r="D118" s="117"/>
      <c r="E118" s="117">
        <v>5.22</v>
      </c>
      <c r="F118" s="220"/>
      <c r="H118" s="110"/>
    </row>
    <row r="119" spans="1:8" s="116" customFormat="1" ht="13.8" x14ac:dyDescent="0.3">
      <c r="A119" s="115"/>
      <c r="B119" s="112">
        <v>42770</v>
      </c>
      <c r="C119" s="116" t="s">
        <v>505</v>
      </c>
      <c r="D119" s="117"/>
      <c r="E119" s="117">
        <v>10.66</v>
      </c>
      <c r="F119" s="220"/>
      <c r="H119" s="110"/>
    </row>
    <row r="120" spans="1:8" s="116" customFormat="1" ht="13.8" x14ac:dyDescent="0.3">
      <c r="A120" s="115"/>
      <c r="B120" s="112">
        <v>42771</v>
      </c>
      <c r="C120" s="116" t="s">
        <v>40</v>
      </c>
      <c r="D120" s="117"/>
      <c r="E120" s="117">
        <v>47.71</v>
      </c>
      <c r="F120" s="220"/>
      <c r="H120" s="110"/>
    </row>
    <row r="121" spans="1:8" s="116" customFormat="1" ht="13.8" x14ac:dyDescent="0.3">
      <c r="A121" s="115"/>
      <c r="B121" s="112">
        <v>42771</v>
      </c>
      <c r="C121" s="116" t="s">
        <v>758</v>
      </c>
      <c r="D121" s="117"/>
      <c r="E121" s="117">
        <v>23.2</v>
      </c>
      <c r="F121" s="220"/>
      <c r="H121" s="110"/>
    </row>
    <row r="122" spans="1:8" s="116" customFormat="1" ht="13.8" x14ac:dyDescent="0.3">
      <c r="A122" s="115"/>
      <c r="B122" s="112">
        <v>42767</v>
      </c>
      <c r="C122" s="116" t="s">
        <v>72</v>
      </c>
      <c r="D122" s="117"/>
      <c r="E122" s="117">
        <v>24.99</v>
      </c>
      <c r="F122" s="220"/>
      <c r="H122" s="110"/>
    </row>
    <row r="123" spans="1:8" s="116" customFormat="1" ht="13.8" x14ac:dyDescent="0.3">
      <c r="A123" s="115"/>
      <c r="B123" s="112">
        <v>42775</v>
      </c>
      <c r="C123" s="116" t="s">
        <v>31</v>
      </c>
      <c r="D123" s="117">
        <v>1965.05</v>
      </c>
      <c r="E123" s="117"/>
      <c r="F123" s="220"/>
      <c r="H123" s="110"/>
    </row>
    <row r="124" spans="1:8" s="116" customFormat="1" ht="13.8" x14ac:dyDescent="0.3">
      <c r="A124" s="115"/>
      <c r="B124" s="112">
        <v>42775</v>
      </c>
      <c r="C124" s="116" t="s">
        <v>122</v>
      </c>
      <c r="D124" s="117"/>
      <c r="E124" s="117">
        <v>19.98</v>
      </c>
      <c r="F124" s="220"/>
      <c r="H124" s="110"/>
    </row>
    <row r="125" spans="1:8" s="116" customFormat="1" ht="13.8" x14ac:dyDescent="0.3">
      <c r="A125" s="115"/>
      <c r="B125" s="112">
        <v>42774</v>
      </c>
      <c r="C125" s="116" t="s">
        <v>505</v>
      </c>
      <c r="D125" s="117"/>
      <c r="E125" s="117">
        <v>5.1100000000000003</v>
      </c>
      <c r="F125" s="220"/>
      <c r="H125" s="110"/>
    </row>
    <row r="126" spans="1:8" s="116" customFormat="1" ht="13.8" x14ac:dyDescent="0.3">
      <c r="A126" s="115"/>
      <c r="B126" s="112">
        <v>42774</v>
      </c>
      <c r="C126" s="116" t="s">
        <v>40</v>
      </c>
      <c r="D126" s="117"/>
      <c r="E126" s="117">
        <v>4.99</v>
      </c>
      <c r="F126" s="220"/>
      <c r="H126" s="110"/>
    </row>
    <row r="127" spans="1:8" s="116" customFormat="1" ht="13.8" x14ac:dyDescent="0.3">
      <c r="A127" s="115"/>
      <c r="B127" s="112">
        <v>42774</v>
      </c>
      <c r="C127" s="116" t="s">
        <v>40</v>
      </c>
      <c r="D127" s="117"/>
      <c r="E127" s="117">
        <v>58.2</v>
      </c>
      <c r="F127" s="220"/>
      <c r="H127" s="110"/>
    </row>
    <row r="128" spans="1:8" s="116" customFormat="1" ht="13.8" x14ac:dyDescent="0.3">
      <c r="A128" s="115"/>
      <c r="B128" s="112">
        <v>42773</v>
      </c>
      <c r="C128" s="116" t="s">
        <v>8</v>
      </c>
      <c r="D128" s="117"/>
      <c r="E128" s="117">
        <v>7.67</v>
      </c>
      <c r="F128" s="220"/>
      <c r="H128" s="110"/>
    </row>
    <row r="129" spans="1:8" s="116" customFormat="1" ht="13.8" x14ac:dyDescent="0.3">
      <c r="A129" s="115"/>
      <c r="B129" s="112">
        <v>42772</v>
      </c>
      <c r="C129" s="116" t="s">
        <v>8</v>
      </c>
      <c r="D129" s="117"/>
      <c r="E129" s="117">
        <v>6.49</v>
      </c>
      <c r="F129" s="220"/>
      <c r="H129" s="110"/>
    </row>
    <row r="130" spans="1:8" s="116" customFormat="1" ht="13.8" x14ac:dyDescent="0.3">
      <c r="A130" s="115"/>
      <c r="B130" s="112">
        <v>42775</v>
      </c>
      <c r="C130" s="116" t="s">
        <v>42</v>
      </c>
      <c r="D130" s="117"/>
      <c r="E130" s="117">
        <v>135</v>
      </c>
      <c r="F130" s="220"/>
      <c r="H130" s="110"/>
    </row>
    <row r="131" spans="1:8" s="116" customFormat="1" ht="13.8" x14ac:dyDescent="0.3">
      <c r="A131" s="115"/>
      <c r="B131" s="112">
        <v>42775</v>
      </c>
      <c r="C131" s="116" t="s">
        <v>321</v>
      </c>
      <c r="D131" s="117"/>
      <c r="E131" s="117">
        <v>221.6</v>
      </c>
      <c r="F131" s="220"/>
      <c r="H131" s="110"/>
    </row>
    <row r="132" spans="1:8" s="116" customFormat="1" ht="13.8" x14ac:dyDescent="0.3">
      <c r="A132" s="115"/>
      <c r="B132" s="112">
        <v>42775</v>
      </c>
      <c r="C132" s="116" t="s">
        <v>485</v>
      </c>
      <c r="D132" s="117"/>
      <c r="E132" s="117">
        <v>132.31</v>
      </c>
      <c r="F132" s="220" t="s">
        <v>525</v>
      </c>
      <c r="H132" s="110"/>
    </row>
    <row r="133" spans="1:8" s="116" customFormat="1" ht="13.8" x14ac:dyDescent="0.3">
      <c r="A133" s="115"/>
      <c r="B133" s="112">
        <v>42775</v>
      </c>
      <c r="C133" s="116" t="s">
        <v>46</v>
      </c>
      <c r="D133" s="117"/>
      <c r="E133" s="117">
        <v>20</v>
      </c>
      <c r="F133" s="220">
        <v>2834119621</v>
      </c>
      <c r="H133" s="110"/>
    </row>
    <row r="134" spans="1:8" s="116" customFormat="1" ht="13.8" x14ac:dyDescent="0.3">
      <c r="A134" s="115"/>
      <c r="B134" s="112">
        <v>42775</v>
      </c>
      <c r="C134" s="116" t="s">
        <v>45</v>
      </c>
      <c r="D134" s="117"/>
      <c r="E134" s="117">
        <v>60</v>
      </c>
      <c r="F134" s="220">
        <v>401656132</v>
      </c>
      <c r="H134" s="110"/>
    </row>
    <row r="135" spans="1:8" s="116" customFormat="1" ht="13.8" x14ac:dyDescent="0.3">
      <c r="A135" s="115"/>
      <c r="B135" s="112">
        <v>42776</v>
      </c>
      <c r="C135" s="116" t="s">
        <v>81</v>
      </c>
      <c r="D135" s="117"/>
      <c r="E135" s="117">
        <v>19.52</v>
      </c>
      <c r="F135" s="220"/>
      <c r="H135" s="110"/>
    </row>
    <row r="136" spans="1:8" s="116" customFormat="1" ht="13.8" x14ac:dyDescent="0.3">
      <c r="A136" s="115"/>
      <c r="B136" s="112">
        <v>42776</v>
      </c>
      <c r="C136" s="116" t="s">
        <v>481</v>
      </c>
      <c r="D136" s="117">
        <v>100</v>
      </c>
      <c r="E136" s="117"/>
      <c r="F136" s="220" t="s">
        <v>526</v>
      </c>
      <c r="H136" s="110"/>
    </row>
    <row r="137" spans="1:8" s="116" customFormat="1" ht="13.8" x14ac:dyDescent="0.3">
      <c r="A137" s="115"/>
      <c r="B137" s="112">
        <v>42776</v>
      </c>
      <c r="C137" s="116" t="s">
        <v>50</v>
      </c>
      <c r="D137" s="117"/>
      <c r="E137" s="117">
        <v>32.01</v>
      </c>
      <c r="F137" s="220"/>
      <c r="H137" s="110"/>
    </row>
    <row r="138" spans="1:8" s="116" customFormat="1" ht="13.8" x14ac:dyDescent="0.3">
      <c r="A138" s="115"/>
      <c r="B138" s="112">
        <v>42778</v>
      </c>
      <c r="C138" s="116" t="s">
        <v>40</v>
      </c>
      <c r="D138" s="117"/>
      <c r="E138" s="117">
        <v>33.08</v>
      </c>
      <c r="F138" s="220"/>
      <c r="H138" s="110"/>
    </row>
    <row r="139" spans="1:8" s="116" customFormat="1" ht="13.8" x14ac:dyDescent="0.3">
      <c r="A139" s="115"/>
      <c r="B139" s="112">
        <v>42778</v>
      </c>
      <c r="C139" s="116" t="s">
        <v>8</v>
      </c>
      <c r="D139" s="117"/>
      <c r="E139" s="117">
        <v>7.73</v>
      </c>
      <c r="F139" s="220"/>
      <c r="H139" s="110"/>
    </row>
    <row r="140" spans="1:8" s="116" customFormat="1" ht="13.8" x14ac:dyDescent="0.3">
      <c r="A140" s="115"/>
      <c r="B140" s="112">
        <v>42776</v>
      </c>
      <c r="C140" s="116" t="s">
        <v>150</v>
      </c>
      <c r="D140" s="117"/>
      <c r="E140" s="117">
        <v>35.92</v>
      </c>
      <c r="F140" s="220"/>
      <c r="H140" s="110"/>
    </row>
    <row r="141" spans="1:8" s="116" customFormat="1" ht="13.8" x14ac:dyDescent="0.3">
      <c r="A141" s="115"/>
      <c r="B141" s="112">
        <v>42777</v>
      </c>
      <c r="C141" s="116" t="s">
        <v>40</v>
      </c>
      <c r="D141" s="117"/>
      <c r="E141" s="117">
        <v>351.05</v>
      </c>
      <c r="F141" s="220"/>
      <c r="H141" s="110"/>
    </row>
    <row r="142" spans="1:8" s="116" customFormat="1" ht="13.8" x14ac:dyDescent="0.3">
      <c r="A142" s="115"/>
      <c r="B142" s="112">
        <v>42777</v>
      </c>
      <c r="C142" s="116" t="s">
        <v>21</v>
      </c>
      <c r="D142" s="117"/>
      <c r="E142" s="117">
        <v>16.850000000000001</v>
      </c>
      <c r="F142" s="220"/>
      <c r="H142" s="110"/>
    </row>
    <row r="143" spans="1:8" s="116" customFormat="1" ht="13.8" x14ac:dyDescent="0.3">
      <c r="A143" s="115"/>
      <c r="B143" s="112">
        <v>42776</v>
      </c>
      <c r="C143" s="116" t="s">
        <v>505</v>
      </c>
      <c r="D143" s="117"/>
      <c r="E143" s="117">
        <v>14.56</v>
      </c>
      <c r="F143" s="220"/>
      <c r="H143" s="110"/>
    </row>
    <row r="144" spans="1:8" s="116" customFormat="1" ht="13.8" x14ac:dyDescent="0.3">
      <c r="A144" s="115"/>
      <c r="B144" s="112">
        <v>42778</v>
      </c>
      <c r="C144" s="116" t="s">
        <v>527</v>
      </c>
      <c r="D144" s="117"/>
      <c r="E144" s="117">
        <v>24.99</v>
      </c>
      <c r="F144" s="220"/>
      <c r="H144" s="110"/>
    </row>
    <row r="145" spans="1:8" s="116" customFormat="1" ht="13.8" x14ac:dyDescent="0.3">
      <c r="A145" s="115"/>
      <c r="B145" s="112">
        <v>42776</v>
      </c>
      <c r="C145" s="116" t="s">
        <v>122</v>
      </c>
      <c r="D145" s="117"/>
      <c r="E145" s="117">
        <v>1.99</v>
      </c>
      <c r="F145" s="220"/>
      <c r="H145" s="110"/>
    </row>
    <row r="146" spans="1:8" s="116" customFormat="1" ht="13.8" x14ac:dyDescent="0.3">
      <c r="A146" s="115"/>
      <c r="B146" s="112">
        <v>42776</v>
      </c>
      <c r="C146" s="116" t="s">
        <v>50</v>
      </c>
      <c r="D146" s="117"/>
      <c r="E146" s="117">
        <v>22.79</v>
      </c>
      <c r="F146" s="220"/>
      <c r="H146" s="110"/>
    </row>
    <row r="147" spans="1:8" s="116" customFormat="1" ht="13.8" x14ac:dyDescent="0.3">
      <c r="A147" s="115"/>
      <c r="B147" s="112">
        <v>42781</v>
      </c>
      <c r="C147" s="116" t="s">
        <v>146</v>
      </c>
      <c r="D147" s="117">
        <v>792.2</v>
      </c>
      <c r="E147" s="117"/>
      <c r="F147" s="220"/>
      <c r="H147" s="110"/>
    </row>
    <row r="148" spans="1:8" s="116" customFormat="1" ht="13.8" x14ac:dyDescent="0.3">
      <c r="A148" s="115"/>
      <c r="B148" s="112">
        <v>42780</v>
      </c>
      <c r="C148" s="116" t="s">
        <v>125</v>
      </c>
      <c r="D148" s="117"/>
      <c r="E148" s="117">
        <v>36.03</v>
      </c>
      <c r="F148" s="220"/>
      <c r="H148" s="110"/>
    </row>
    <row r="149" spans="1:8" s="116" customFormat="1" ht="13.8" x14ac:dyDescent="0.3">
      <c r="A149" s="115"/>
      <c r="B149" s="112">
        <v>42780</v>
      </c>
      <c r="C149" s="116" t="s">
        <v>7</v>
      </c>
      <c r="D149" s="117"/>
      <c r="E149" s="117">
        <v>10.85</v>
      </c>
      <c r="F149" s="220"/>
      <c r="H149" s="110"/>
    </row>
    <row r="150" spans="1:8" s="116" customFormat="1" ht="13.8" x14ac:dyDescent="0.3">
      <c r="A150" s="115"/>
      <c r="B150" s="112">
        <v>42780</v>
      </c>
      <c r="C150" s="116" t="s">
        <v>505</v>
      </c>
      <c r="D150" s="117"/>
      <c r="E150" s="117">
        <v>5.1100000000000003</v>
      </c>
      <c r="F150" s="220"/>
      <c r="H150" s="110"/>
    </row>
    <row r="151" spans="1:8" s="116" customFormat="1" ht="13.8" x14ac:dyDescent="0.3">
      <c r="A151" s="115"/>
      <c r="B151" s="112">
        <v>42780</v>
      </c>
      <c r="C151" s="116" t="s">
        <v>8</v>
      </c>
      <c r="D151" s="117"/>
      <c r="E151" s="117">
        <v>2.7</v>
      </c>
      <c r="F151" s="220"/>
      <c r="H151" s="110"/>
    </row>
    <row r="152" spans="1:8" s="116" customFormat="1" ht="13.8" x14ac:dyDescent="0.3">
      <c r="A152" s="115"/>
      <c r="B152" s="112">
        <v>42781</v>
      </c>
      <c r="C152" s="116" t="s">
        <v>40</v>
      </c>
      <c r="D152" s="117"/>
      <c r="E152" s="117">
        <v>80.5</v>
      </c>
      <c r="F152" s="220"/>
      <c r="H152" s="110"/>
    </row>
    <row r="153" spans="1:8" s="116" customFormat="1" ht="13.8" x14ac:dyDescent="0.3">
      <c r="A153" s="115"/>
      <c r="B153" s="112">
        <v>42781</v>
      </c>
      <c r="C153" s="116" t="s">
        <v>505</v>
      </c>
      <c r="D153" s="117"/>
      <c r="E153" s="117">
        <v>12.39</v>
      </c>
      <c r="F153" s="220"/>
      <c r="H153" s="110"/>
    </row>
    <row r="154" spans="1:8" s="116" customFormat="1" ht="13.8" x14ac:dyDescent="0.3">
      <c r="A154" s="115"/>
      <c r="B154" s="112">
        <v>42781</v>
      </c>
      <c r="C154" s="116" t="s">
        <v>8</v>
      </c>
      <c r="D154" s="117"/>
      <c r="E154" s="117">
        <v>3.89</v>
      </c>
      <c r="F154" s="220"/>
      <c r="H154" s="110"/>
    </row>
    <row r="155" spans="1:8" s="116" customFormat="1" ht="13.8" x14ac:dyDescent="0.3">
      <c r="A155" s="115"/>
      <c r="B155" s="112">
        <v>42783</v>
      </c>
      <c r="C155" s="116" t="s">
        <v>85</v>
      </c>
      <c r="D155" s="117"/>
      <c r="E155" s="117">
        <v>420</v>
      </c>
      <c r="F155" s="220"/>
      <c r="H155" s="110"/>
    </row>
    <row r="156" spans="1:8" s="116" customFormat="1" ht="13.8" x14ac:dyDescent="0.3">
      <c r="A156" s="115"/>
      <c r="B156" s="112">
        <v>42781</v>
      </c>
      <c r="C156" s="116" t="s">
        <v>21</v>
      </c>
      <c r="D156" s="117"/>
      <c r="E156" s="117">
        <v>22</v>
      </c>
      <c r="F156" s="220"/>
      <c r="H156" s="110"/>
    </row>
    <row r="157" spans="1:8" s="116" customFormat="1" ht="13.8" x14ac:dyDescent="0.3">
      <c r="A157" s="115"/>
      <c r="B157" s="112">
        <v>42780</v>
      </c>
      <c r="C157" s="116" t="s">
        <v>40</v>
      </c>
      <c r="D157" s="117"/>
      <c r="E157" s="117">
        <v>16.559999999999999</v>
      </c>
      <c r="F157" s="220"/>
      <c r="H157" s="110"/>
    </row>
    <row r="158" spans="1:8" s="116" customFormat="1" ht="13.8" x14ac:dyDescent="0.3">
      <c r="A158" s="115"/>
      <c r="B158" s="112">
        <v>42780</v>
      </c>
      <c r="C158" s="116" t="s">
        <v>397</v>
      </c>
      <c r="D158" s="117"/>
      <c r="E158" s="117">
        <v>60</v>
      </c>
      <c r="F158" s="220"/>
      <c r="H158" s="110"/>
    </row>
    <row r="159" spans="1:8" s="116" customFormat="1" ht="13.8" x14ac:dyDescent="0.3">
      <c r="A159" s="115"/>
      <c r="B159" s="112">
        <v>42780</v>
      </c>
      <c r="C159" s="116" t="s">
        <v>93</v>
      </c>
      <c r="D159" s="117"/>
      <c r="E159" s="117">
        <v>30.27</v>
      </c>
      <c r="F159" s="220"/>
      <c r="H159" s="110"/>
    </row>
    <row r="160" spans="1:8" s="116" customFormat="1" ht="13.8" x14ac:dyDescent="0.3">
      <c r="A160" s="115"/>
      <c r="B160" s="112">
        <v>42781</v>
      </c>
      <c r="C160" s="116" t="s">
        <v>495</v>
      </c>
      <c r="D160" s="117"/>
      <c r="E160" s="117">
        <v>7.95</v>
      </c>
      <c r="F160" s="220"/>
      <c r="H160" s="110"/>
    </row>
    <row r="161" spans="1:8" s="116" customFormat="1" ht="13.8" x14ac:dyDescent="0.3">
      <c r="A161" s="115"/>
      <c r="B161" s="112">
        <v>42772</v>
      </c>
      <c r="C161" s="116" t="s">
        <v>464</v>
      </c>
      <c r="D161" s="117"/>
      <c r="E161" s="117">
        <v>4.5</v>
      </c>
      <c r="F161" s="220"/>
      <c r="H161" s="110"/>
    </row>
    <row r="162" spans="1:8" s="116" customFormat="1" ht="13.8" x14ac:dyDescent="0.3">
      <c r="A162" s="115"/>
      <c r="B162" s="112">
        <v>42779</v>
      </c>
      <c r="C162" s="116" t="s">
        <v>528</v>
      </c>
      <c r="D162" s="117"/>
      <c r="E162" s="117">
        <v>27</v>
      </c>
      <c r="F162" s="220"/>
      <c r="H162" s="110"/>
    </row>
    <row r="163" spans="1:8" s="116" customFormat="1" ht="13.8" x14ac:dyDescent="0.3">
      <c r="A163" s="115"/>
      <c r="B163" s="112">
        <v>42780</v>
      </c>
      <c r="C163" s="116" t="s">
        <v>505</v>
      </c>
      <c r="D163" s="117"/>
      <c r="E163" s="117">
        <v>4.0199999999999996</v>
      </c>
      <c r="F163" s="220"/>
      <c r="H163" s="110"/>
    </row>
    <row r="164" spans="1:8" s="116" customFormat="1" ht="13.8" x14ac:dyDescent="0.3">
      <c r="A164" s="115"/>
      <c r="B164" s="112">
        <v>42787</v>
      </c>
      <c r="C164" s="116" t="s">
        <v>532</v>
      </c>
      <c r="D164" s="117"/>
      <c r="E164" s="117">
        <v>5.45</v>
      </c>
      <c r="F164" s="220"/>
      <c r="H164" s="110"/>
    </row>
    <row r="165" spans="1:8" s="116" customFormat="1" ht="13.8" x14ac:dyDescent="0.3">
      <c r="A165" s="115"/>
      <c r="B165" s="112">
        <v>42787</v>
      </c>
      <c r="C165" s="116" t="s">
        <v>114</v>
      </c>
      <c r="D165" s="117"/>
      <c r="E165" s="117">
        <v>4.9800000000000004</v>
      </c>
      <c r="F165" s="220"/>
      <c r="H165" s="110"/>
    </row>
    <row r="166" spans="1:8" s="116" customFormat="1" ht="13.8" x14ac:dyDescent="0.3">
      <c r="A166" s="115"/>
      <c r="B166" s="112">
        <v>42787</v>
      </c>
      <c r="C166" s="116" t="s">
        <v>112</v>
      </c>
      <c r="D166" s="117"/>
      <c r="E166" s="117">
        <v>36.97</v>
      </c>
      <c r="F166" s="220"/>
      <c r="H166" s="110"/>
    </row>
    <row r="167" spans="1:8" s="116" customFormat="1" ht="13.8" x14ac:dyDescent="0.3">
      <c r="A167" s="115"/>
      <c r="B167" s="112">
        <v>42787</v>
      </c>
      <c r="C167" s="116" t="s">
        <v>533</v>
      </c>
      <c r="D167" s="117"/>
      <c r="E167" s="117">
        <v>66.78</v>
      </c>
      <c r="F167" s="220"/>
      <c r="H167" s="110"/>
    </row>
    <row r="168" spans="1:8" s="116" customFormat="1" ht="13.8" x14ac:dyDescent="0.3">
      <c r="A168" s="115"/>
      <c r="B168" s="112">
        <v>42787</v>
      </c>
      <c r="C168" s="116" t="s">
        <v>50</v>
      </c>
      <c r="D168" s="117"/>
      <c r="E168" s="117">
        <v>22.24</v>
      </c>
      <c r="F168" s="220"/>
      <c r="H168" s="110"/>
    </row>
    <row r="169" spans="1:8" s="116" customFormat="1" ht="13.8" x14ac:dyDescent="0.3">
      <c r="A169" s="115"/>
      <c r="B169" s="112">
        <v>42787</v>
      </c>
      <c r="C169" s="116" t="s">
        <v>758</v>
      </c>
      <c r="D169" s="117"/>
      <c r="E169" s="117">
        <v>50.25</v>
      </c>
      <c r="F169" s="220"/>
      <c r="H169" s="110"/>
    </row>
    <row r="170" spans="1:8" s="116" customFormat="1" ht="13.8" x14ac:dyDescent="0.3">
      <c r="A170" s="115"/>
      <c r="B170" s="112">
        <v>42787</v>
      </c>
      <c r="C170" s="116" t="s">
        <v>8</v>
      </c>
      <c r="D170" s="117"/>
      <c r="E170" s="117">
        <v>2.7</v>
      </c>
      <c r="F170" s="220"/>
      <c r="H170" s="110"/>
    </row>
    <row r="171" spans="1:8" s="116" customFormat="1" ht="13.8" x14ac:dyDescent="0.3">
      <c r="A171" s="115"/>
      <c r="B171" s="112">
        <v>42787</v>
      </c>
      <c r="C171" s="116" t="s">
        <v>534</v>
      </c>
      <c r="D171" s="117"/>
      <c r="E171" s="117">
        <v>48</v>
      </c>
      <c r="F171" s="220"/>
      <c r="H171" s="110"/>
    </row>
    <row r="172" spans="1:8" s="116" customFormat="1" ht="13.8" x14ac:dyDescent="0.3">
      <c r="A172" s="115"/>
      <c r="B172" s="112">
        <v>42787</v>
      </c>
      <c r="C172" s="116" t="s">
        <v>505</v>
      </c>
      <c r="D172" s="117"/>
      <c r="E172" s="117">
        <v>13.28</v>
      </c>
      <c r="F172" s="220"/>
      <c r="H172" s="110"/>
    </row>
    <row r="173" spans="1:8" s="116" customFormat="1" ht="13.8" x14ac:dyDescent="0.3">
      <c r="A173" s="115"/>
      <c r="B173" s="112">
        <v>42787</v>
      </c>
      <c r="C173" s="116" t="s">
        <v>40</v>
      </c>
      <c r="D173" s="117"/>
      <c r="E173" s="117">
        <v>81.069999999999993</v>
      </c>
      <c r="F173" s="220"/>
      <c r="H173" s="110"/>
    </row>
    <row r="174" spans="1:8" s="116" customFormat="1" ht="13.8" x14ac:dyDescent="0.3">
      <c r="A174" s="115">
        <v>1186</v>
      </c>
      <c r="B174" s="112">
        <v>42786</v>
      </c>
      <c r="C174" s="116" t="s">
        <v>464</v>
      </c>
      <c r="D174" s="117"/>
      <c r="E174" s="117">
        <v>2.25</v>
      </c>
      <c r="F174" s="220"/>
      <c r="H174" s="110"/>
    </row>
    <row r="175" spans="1:8" s="116" customFormat="1" ht="13.8" x14ac:dyDescent="0.3">
      <c r="A175" s="115"/>
      <c r="B175" s="112">
        <v>42783</v>
      </c>
      <c r="C175" s="116" t="s">
        <v>505</v>
      </c>
      <c r="D175" s="117"/>
      <c r="E175" s="117">
        <v>5.1100000000000003</v>
      </c>
      <c r="F175" s="220"/>
      <c r="H175" s="110"/>
    </row>
    <row r="176" spans="1:8" s="116" customFormat="1" ht="13.8" x14ac:dyDescent="0.3">
      <c r="A176" s="115"/>
      <c r="B176" s="112">
        <v>42784</v>
      </c>
      <c r="C176" s="116" t="s">
        <v>21</v>
      </c>
      <c r="D176" s="117"/>
      <c r="E176" s="117">
        <v>34.049999999999997</v>
      </c>
      <c r="F176" s="220"/>
      <c r="H176" s="110"/>
    </row>
    <row r="177" spans="1:8" s="116" customFormat="1" ht="13.8" x14ac:dyDescent="0.3">
      <c r="A177" s="115"/>
      <c r="B177" s="112">
        <v>42788</v>
      </c>
      <c r="C177" s="116" t="s">
        <v>535</v>
      </c>
      <c r="D177" s="117">
        <v>1019</v>
      </c>
      <c r="E177" s="117"/>
      <c r="F177" s="220"/>
      <c r="H177" s="110"/>
    </row>
    <row r="178" spans="1:8" s="116" customFormat="1" ht="13.8" x14ac:dyDescent="0.3">
      <c r="A178" s="115">
        <v>1187</v>
      </c>
      <c r="B178" s="112">
        <v>42789</v>
      </c>
      <c r="C178" s="116" t="s">
        <v>536</v>
      </c>
      <c r="D178" s="117"/>
      <c r="E178" s="117">
        <v>450</v>
      </c>
      <c r="F178" s="220"/>
      <c r="H178" s="110"/>
    </row>
    <row r="179" spans="1:8" s="116" customFormat="1" ht="13.8" x14ac:dyDescent="0.3">
      <c r="A179" s="115"/>
      <c r="B179" s="112">
        <v>42789</v>
      </c>
      <c r="C179" s="116" t="s">
        <v>537</v>
      </c>
      <c r="D179" s="117"/>
      <c r="E179" s="117">
        <v>569</v>
      </c>
      <c r="F179" s="220"/>
      <c r="H179" s="110"/>
    </row>
    <row r="180" spans="1:8" s="116" customFormat="1" ht="13.8" x14ac:dyDescent="0.3">
      <c r="A180" s="115"/>
      <c r="B180" s="112">
        <v>42789</v>
      </c>
      <c r="C180" s="116" t="s">
        <v>31</v>
      </c>
      <c r="D180" s="117">
        <v>1965.04</v>
      </c>
      <c r="E180" s="117"/>
      <c r="F180" s="220"/>
      <c r="H180" s="110"/>
    </row>
    <row r="181" spans="1:8" s="116" customFormat="1" ht="13.8" x14ac:dyDescent="0.3">
      <c r="A181" s="115"/>
      <c r="B181" s="112">
        <v>42789</v>
      </c>
      <c r="C181" s="116" t="s">
        <v>81</v>
      </c>
      <c r="D181" s="117"/>
      <c r="E181" s="117">
        <v>19.71</v>
      </c>
      <c r="F181" s="220"/>
      <c r="H181" s="110"/>
    </row>
    <row r="182" spans="1:8" s="116" customFormat="1" ht="13.8" x14ac:dyDescent="0.3">
      <c r="A182" s="115">
        <v>1188</v>
      </c>
      <c r="B182" s="112">
        <v>42788</v>
      </c>
      <c r="C182" s="116" t="s">
        <v>464</v>
      </c>
      <c r="D182" s="117"/>
      <c r="E182" s="117">
        <v>2.25</v>
      </c>
      <c r="F182" s="220"/>
      <c r="H182" s="110"/>
    </row>
    <row r="183" spans="1:8" s="116" customFormat="1" ht="13.8" x14ac:dyDescent="0.3">
      <c r="A183" s="115"/>
      <c r="B183" s="112">
        <v>42789</v>
      </c>
      <c r="C183" s="116" t="s">
        <v>8</v>
      </c>
      <c r="D183" s="117"/>
      <c r="E183" s="117">
        <v>4.6500000000000004</v>
      </c>
      <c r="F183" s="220"/>
      <c r="H183" s="110"/>
    </row>
    <row r="184" spans="1:8" s="116" customFormat="1" ht="13.8" x14ac:dyDescent="0.3">
      <c r="A184" s="115"/>
      <c r="B184" s="112">
        <v>42789</v>
      </c>
      <c r="D184" s="117"/>
      <c r="E184" s="117">
        <v>8.18</v>
      </c>
      <c r="F184" s="220"/>
      <c r="H184" s="110"/>
    </row>
    <row r="185" spans="1:8" s="116" customFormat="1" ht="13.8" x14ac:dyDescent="0.3">
      <c r="A185" s="115"/>
      <c r="B185" s="112">
        <v>42788</v>
      </c>
      <c r="C185" s="116" t="s">
        <v>21</v>
      </c>
      <c r="D185" s="117"/>
      <c r="E185" s="117">
        <v>12.4</v>
      </c>
      <c r="F185" s="220"/>
      <c r="H185" s="110"/>
    </row>
    <row r="186" spans="1:8" s="116" customFormat="1" ht="13.8" x14ac:dyDescent="0.3">
      <c r="A186" s="115"/>
      <c r="B186" s="112">
        <v>42788</v>
      </c>
      <c r="C186" s="116" t="s">
        <v>40</v>
      </c>
      <c r="D186" s="117"/>
      <c r="E186" s="117">
        <v>66.28</v>
      </c>
      <c r="F186" s="220"/>
      <c r="H186" s="110"/>
    </row>
    <row r="187" spans="1:8" s="116" customFormat="1" ht="13.8" x14ac:dyDescent="0.3">
      <c r="A187" s="115"/>
      <c r="B187" s="112">
        <v>42791</v>
      </c>
      <c r="C187" s="116" t="s">
        <v>99</v>
      </c>
      <c r="D187" s="117"/>
      <c r="E187" s="117">
        <v>50.64</v>
      </c>
      <c r="F187" s="220"/>
      <c r="H187" s="110"/>
    </row>
    <row r="188" spans="1:8" s="116" customFormat="1" ht="13.8" x14ac:dyDescent="0.3">
      <c r="A188" s="115"/>
      <c r="B188" s="112">
        <v>42791</v>
      </c>
      <c r="C188" s="116" t="s">
        <v>516</v>
      </c>
      <c r="D188" s="117"/>
      <c r="E188" s="117">
        <v>5.1100000000000003</v>
      </c>
      <c r="F188" s="220"/>
      <c r="H188" s="110"/>
    </row>
    <row r="189" spans="1:8" s="116" customFormat="1" ht="13.8" x14ac:dyDescent="0.3">
      <c r="A189" s="115"/>
      <c r="B189" s="112">
        <v>42791</v>
      </c>
      <c r="C189" s="116" t="s">
        <v>7</v>
      </c>
      <c r="D189" s="117"/>
      <c r="E189" s="117">
        <v>22.24</v>
      </c>
      <c r="F189" s="220"/>
      <c r="H189" s="110"/>
    </row>
    <row r="190" spans="1:8" s="116" customFormat="1" ht="13.8" x14ac:dyDescent="0.3">
      <c r="A190" s="115"/>
      <c r="B190" s="112">
        <v>42791</v>
      </c>
      <c r="C190" s="116" t="s">
        <v>538</v>
      </c>
      <c r="D190" s="117"/>
      <c r="E190" s="117">
        <v>67.48</v>
      </c>
      <c r="F190" s="220"/>
      <c r="H190" s="110"/>
    </row>
    <row r="191" spans="1:8" s="116" customFormat="1" ht="13.8" x14ac:dyDescent="0.3">
      <c r="A191" s="115"/>
      <c r="B191" s="112">
        <v>42792</v>
      </c>
      <c r="C191" s="116" t="s">
        <v>93</v>
      </c>
      <c r="D191" s="117"/>
      <c r="E191" s="117">
        <v>14.88</v>
      </c>
      <c r="F191" s="220"/>
      <c r="H191" s="110"/>
    </row>
    <row r="192" spans="1:8" s="116" customFormat="1" ht="13.8" x14ac:dyDescent="0.3">
      <c r="A192" s="115"/>
      <c r="B192" s="112">
        <v>42792</v>
      </c>
      <c r="C192" s="116" t="s">
        <v>93</v>
      </c>
      <c r="D192" s="117"/>
      <c r="E192" s="117">
        <v>29.26</v>
      </c>
      <c r="F192" s="220"/>
      <c r="H192" s="110"/>
    </row>
    <row r="193" spans="1:8" s="116" customFormat="1" ht="13.8" x14ac:dyDescent="0.3">
      <c r="A193" s="115"/>
      <c r="B193" s="112">
        <v>42792</v>
      </c>
      <c r="C193" s="116" t="s">
        <v>8</v>
      </c>
      <c r="D193" s="117"/>
      <c r="E193" s="117">
        <v>5.74</v>
      </c>
      <c r="F193" s="220"/>
      <c r="H193" s="110"/>
    </row>
    <row r="194" spans="1:8" s="116" customFormat="1" ht="13.8" x14ac:dyDescent="0.3">
      <c r="A194" s="115"/>
      <c r="B194" s="112">
        <v>42792</v>
      </c>
      <c r="C194" s="116" t="s">
        <v>83</v>
      </c>
      <c r="D194" s="117"/>
      <c r="E194" s="117">
        <v>20</v>
      </c>
      <c r="F194" s="220"/>
      <c r="H194" s="110"/>
    </row>
    <row r="195" spans="1:8" s="116" customFormat="1" ht="13.8" x14ac:dyDescent="0.3">
      <c r="A195" s="115"/>
      <c r="B195" s="112">
        <v>42792</v>
      </c>
      <c r="C195" s="116" t="s">
        <v>758</v>
      </c>
      <c r="D195" s="117"/>
      <c r="E195" s="117">
        <v>35.28</v>
      </c>
      <c r="F195" s="220"/>
      <c r="H195" s="110"/>
    </row>
    <row r="196" spans="1:8" s="116" customFormat="1" ht="13.8" x14ac:dyDescent="0.3">
      <c r="A196" s="115"/>
      <c r="B196" s="112">
        <v>42792</v>
      </c>
      <c r="C196" s="116" t="s">
        <v>505</v>
      </c>
      <c r="D196" s="117"/>
      <c r="E196" s="117">
        <v>10.44</v>
      </c>
      <c r="F196" s="220"/>
      <c r="H196" s="110"/>
    </row>
    <row r="197" spans="1:8" s="116" customFormat="1" ht="13.8" x14ac:dyDescent="0.3">
      <c r="A197" s="115"/>
      <c r="B197" s="112">
        <v>42793</v>
      </c>
      <c r="C197" s="116" t="s">
        <v>40</v>
      </c>
      <c r="D197" s="117"/>
      <c r="E197" s="117">
        <v>0.34</v>
      </c>
      <c r="F197" s="220"/>
      <c r="H197" s="110"/>
    </row>
    <row r="198" spans="1:8" s="116" customFormat="1" ht="13.8" x14ac:dyDescent="0.3">
      <c r="A198" s="115"/>
      <c r="B198" s="112">
        <v>42793</v>
      </c>
      <c r="C198" s="116" t="s">
        <v>730</v>
      </c>
      <c r="D198" s="117"/>
      <c r="E198" s="117">
        <v>11.42</v>
      </c>
      <c r="F198" s="220"/>
      <c r="H198" s="110"/>
    </row>
    <row r="199" spans="1:8" s="116" customFormat="1" ht="13.8" x14ac:dyDescent="0.3">
      <c r="A199" s="115"/>
      <c r="B199" s="112">
        <v>42793</v>
      </c>
      <c r="C199" s="116" t="s">
        <v>77</v>
      </c>
      <c r="D199" s="117"/>
      <c r="E199" s="117">
        <v>14.93</v>
      </c>
      <c r="F199" s="220"/>
      <c r="H199" s="110"/>
    </row>
    <row r="200" spans="1:8" s="116" customFormat="1" ht="13.8" x14ac:dyDescent="0.3">
      <c r="A200" s="115"/>
      <c r="B200" s="112">
        <v>42793</v>
      </c>
      <c r="C200" s="116" t="s">
        <v>505</v>
      </c>
      <c r="D200" s="117"/>
      <c r="E200" s="117">
        <v>1.95</v>
      </c>
      <c r="F200" s="220"/>
      <c r="H200" s="110"/>
    </row>
    <row r="201" spans="1:8" s="116" customFormat="1" ht="13.8" x14ac:dyDescent="0.3">
      <c r="A201" s="115"/>
      <c r="B201" s="112">
        <v>42793</v>
      </c>
      <c r="C201" s="116" t="s">
        <v>40</v>
      </c>
      <c r="D201" s="117"/>
      <c r="E201" s="117">
        <v>106.21</v>
      </c>
      <c r="F201" s="220"/>
      <c r="H201" s="110"/>
    </row>
    <row r="202" spans="1:8" s="116" customFormat="1" ht="13.8" x14ac:dyDescent="0.3">
      <c r="A202" s="115"/>
      <c r="B202" s="112">
        <v>42793</v>
      </c>
      <c r="C202" s="116" t="s">
        <v>159</v>
      </c>
      <c r="D202" s="117"/>
      <c r="E202" s="117">
        <v>28.29</v>
      </c>
      <c r="F202" s="220"/>
      <c r="H202" s="110"/>
    </row>
    <row r="203" spans="1:8" s="116" customFormat="1" ht="13.8" x14ac:dyDescent="0.3">
      <c r="A203" s="115"/>
      <c r="B203" s="112">
        <v>42793</v>
      </c>
      <c r="C203" s="116" t="s">
        <v>8</v>
      </c>
      <c r="D203" s="117"/>
      <c r="E203" s="117">
        <v>4.76</v>
      </c>
      <c r="F203" s="220"/>
      <c r="H203" s="110"/>
    </row>
    <row r="204" spans="1:8" s="116" customFormat="1" ht="13.8" x14ac:dyDescent="0.3">
      <c r="A204" s="115"/>
      <c r="B204" s="112">
        <v>42793</v>
      </c>
      <c r="C204" s="116" t="s">
        <v>70</v>
      </c>
      <c r="D204" s="117"/>
      <c r="E204" s="117">
        <v>9.8000000000000007</v>
      </c>
      <c r="F204" s="220"/>
      <c r="H204" s="110"/>
    </row>
    <row r="205" spans="1:8" s="116" customFormat="1" ht="13.8" x14ac:dyDescent="0.3">
      <c r="A205" s="115"/>
      <c r="B205" s="112">
        <v>42793</v>
      </c>
      <c r="C205" s="116" t="s">
        <v>505</v>
      </c>
      <c r="D205" s="117"/>
      <c r="E205" s="117">
        <v>5.22</v>
      </c>
      <c r="F205" s="220"/>
      <c r="H205" s="110"/>
    </row>
    <row r="206" spans="1:8" s="116" customFormat="1" ht="13.8" x14ac:dyDescent="0.3">
      <c r="A206" s="115"/>
      <c r="B206" s="112">
        <v>42794</v>
      </c>
      <c r="C206" s="116" t="s">
        <v>4</v>
      </c>
      <c r="D206" s="117">
        <v>4114</v>
      </c>
      <c r="E206" s="117"/>
      <c r="F206" s="220"/>
      <c r="H206" s="110"/>
    </row>
    <row r="207" spans="1:8" s="116" customFormat="1" ht="13.8" x14ac:dyDescent="0.3">
      <c r="A207" s="115"/>
      <c r="B207" s="112">
        <v>42793</v>
      </c>
      <c r="C207" s="116" t="s">
        <v>87</v>
      </c>
      <c r="D207" s="117"/>
      <c r="E207" s="117">
        <v>124.6</v>
      </c>
      <c r="F207" s="220"/>
      <c r="H207" s="110"/>
    </row>
    <row r="208" spans="1:8" s="116" customFormat="1" ht="13.8" x14ac:dyDescent="0.3">
      <c r="A208" s="115"/>
      <c r="B208" s="112">
        <v>42795</v>
      </c>
      <c r="C208" s="116" t="s">
        <v>50</v>
      </c>
      <c r="D208" s="117"/>
      <c r="E208" s="117">
        <v>20.47</v>
      </c>
      <c r="F208" s="220"/>
      <c r="H208" s="110"/>
    </row>
    <row r="209" spans="1:8" s="116" customFormat="1" ht="13.8" x14ac:dyDescent="0.3">
      <c r="A209" s="115"/>
      <c r="B209" s="112">
        <v>42794</v>
      </c>
      <c r="C209" s="116" t="s">
        <v>481</v>
      </c>
      <c r="D209" s="117">
        <v>2448</v>
      </c>
      <c r="E209" s="117"/>
      <c r="F209" s="220"/>
      <c r="H209" s="110"/>
    </row>
    <row r="210" spans="1:8" s="116" customFormat="1" ht="13.8" x14ac:dyDescent="0.3">
      <c r="A210" s="115"/>
      <c r="B210" s="112">
        <v>42794</v>
      </c>
      <c r="C210" s="116" t="s">
        <v>540</v>
      </c>
      <c r="D210" s="117"/>
      <c r="E210" s="117">
        <v>2448</v>
      </c>
      <c r="F210" s="220"/>
      <c r="H210" s="110"/>
    </row>
    <row r="211" spans="1:8" s="116" customFormat="1" ht="13.8" x14ac:dyDescent="0.3">
      <c r="A211" s="115"/>
      <c r="B211" s="112">
        <v>42794</v>
      </c>
      <c r="C211" s="116" t="s">
        <v>539</v>
      </c>
      <c r="D211" s="117"/>
      <c r="E211" s="117">
        <v>11</v>
      </c>
      <c r="F211" s="220"/>
      <c r="H211" s="110"/>
    </row>
    <row r="212" spans="1:8" s="116" customFormat="1" ht="13.8" x14ac:dyDescent="0.3">
      <c r="A212" s="115"/>
      <c r="B212" s="112">
        <v>42795</v>
      </c>
      <c r="C212" s="116" t="s">
        <v>433</v>
      </c>
      <c r="D212" s="117"/>
      <c r="E212" s="117">
        <v>1006.68</v>
      </c>
      <c r="F212" s="220"/>
      <c r="H212" s="110"/>
    </row>
    <row r="213" spans="1:8" s="116" customFormat="1" ht="13.8" x14ac:dyDescent="0.3">
      <c r="A213" s="115"/>
      <c r="B213" s="112">
        <v>42795</v>
      </c>
      <c r="C213" s="116" t="s">
        <v>89</v>
      </c>
      <c r="D213" s="117"/>
      <c r="E213" s="117">
        <v>540.67999999999995</v>
      </c>
      <c r="F213" s="220"/>
      <c r="H213" s="110"/>
    </row>
    <row r="214" spans="1:8" s="116" customFormat="1" ht="13.8" x14ac:dyDescent="0.3">
      <c r="A214" s="115"/>
      <c r="B214" s="112">
        <v>42795</v>
      </c>
      <c r="C214" s="116" t="s">
        <v>505</v>
      </c>
      <c r="D214" s="117"/>
      <c r="E214" s="117">
        <v>8.3699999999999992</v>
      </c>
      <c r="F214" s="222" t="s">
        <v>541</v>
      </c>
      <c r="H214" s="110"/>
    </row>
    <row r="215" spans="1:8" s="116" customFormat="1" ht="13.8" x14ac:dyDescent="0.3">
      <c r="A215" s="115"/>
      <c r="B215" s="112">
        <v>42796</v>
      </c>
      <c r="C215" s="116" t="s">
        <v>52</v>
      </c>
      <c r="D215" s="117"/>
      <c r="E215" s="117">
        <v>30.5</v>
      </c>
      <c r="F215" s="220">
        <v>6027004829</v>
      </c>
      <c r="H215" s="110"/>
    </row>
    <row r="216" spans="1:8" s="116" customFormat="1" ht="13.8" x14ac:dyDescent="0.3">
      <c r="A216" s="115"/>
      <c r="B216" s="112">
        <v>42796</v>
      </c>
      <c r="C216" s="116" t="s">
        <v>40</v>
      </c>
      <c r="D216" s="117"/>
      <c r="E216" s="117">
        <v>69.349999999999994</v>
      </c>
      <c r="F216" s="220"/>
      <c r="H216" s="110"/>
    </row>
    <row r="217" spans="1:8" s="116" customFormat="1" ht="13.8" x14ac:dyDescent="0.3">
      <c r="A217" s="115"/>
      <c r="B217" s="112">
        <v>42796</v>
      </c>
      <c r="C217" s="116" t="s">
        <v>505</v>
      </c>
      <c r="D217" s="117"/>
      <c r="E217" s="117">
        <v>27.21</v>
      </c>
      <c r="F217" s="220"/>
      <c r="H217" s="110"/>
    </row>
    <row r="218" spans="1:8" s="116" customFormat="1" ht="13.8" x14ac:dyDescent="0.3">
      <c r="A218" s="115"/>
      <c r="B218" s="112">
        <v>42796</v>
      </c>
      <c r="C218" s="116" t="s">
        <v>102</v>
      </c>
      <c r="D218" s="117"/>
      <c r="E218" s="117">
        <v>17.440000000000001</v>
      </c>
      <c r="F218" s="220"/>
      <c r="H218" s="110"/>
    </row>
    <row r="219" spans="1:8" s="116" customFormat="1" ht="13.8" x14ac:dyDescent="0.3">
      <c r="A219" s="115"/>
      <c r="B219" s="112">
        <v>42796</v>
      </c>
      <c r="C219" s="116" t="s">
        <v>505</v>
      </c>
      <c r="D219" s="117"/>
      <c r="E219" s="117">
        <v>5.1100000000000003</v>
      </c>
      <c r="F219" s="220"/>
      <c r="H219" s="110"/>
    </row>
    <row r="220" spans="1:8" s="116" customFormat="1" ht="13.8" x14ac:dyDescent="0.3">
      <c r="A220" s="115"/>
      <c r="B220" s="112">
        <v>42798</v>
      </c>
      <c r="C220" s="116" t="s">
        <v>409</v>
      </c>
      <c r="D220" s="117"/>
      <c r="E220" s="117">
        <v>183.96</v>
      </c>
      <c r="F220" s="220"/>
      <c r="H220" s="110"/>
    </row>
    <row r="221" spans="1:8" s="116" customFormat="1" ht="13.8" x14ac:dyDescent="0.3">
      <c r="A221" s="115"/>
      <c r="B221" s="112">
        <v>42798</v>
      </c>
      <c r="C221" s="116" t="s">
        <v>171</v>
      </c>
      <c r="D221" s="117"/>
      <c r="E221" s="117">
        <v>5.99</v>
      </c>
      <c r="F221" s="220"/>
      <c r="H221" s="110"/>
    </row>
    <row r="222" spans="1:8" s="116" customFormat="1" ht="13.8" x14ac:dyDescent="0.3">
      <c r="A222" s="115"/>
      <c r="B222" s="112">
        <v>42799</v>
      </c>
      <c r="C222" s="116" t="s">
        <v>8</v>
      </c>
      <c r="D222" s="117"/>
      <c r="E222" s="117">
        <v>15.6</v>
      </c>
      <c r="F222" s="220"/>
      <c r="H222" s="110"/>
    </row>
    <row r="223" spans="1:8" s="116" customFormat="1" ht="13.8" x14ac:dyDescent="0.3">
      <c r="A223" s="115"/>
      <c r="B223" s="112">
        <v>42799</v>
      </c>
      <c r="C223" s="116" t="s">
        <v>505</v>
      </c>
      <c r="D223" s="117"/>
      <c r="E223" s="117">
        <v>13.4</v>
      </c>
      <c r="F223" s="220"/>
      <c r="H223" s="110"/>
    </row>
    <row r="224" spans="1:8" s="116" customFormat="1" ht="13.8" x14ac:dyDescent="0.3">
      <c r="A224" s="115"/>
      <c r="B224" s="112">
        <v>42799</v>
      </c>
      <c r="C224" s="116" t="s">
        <v>8</v>
      </c>
      <c r="D224" s="117"/>
      <c r="E224" s="117">
        <v>4.7699999999999996</v>
      </c>
      <c r="F224" s="220"/>
      <c r="H224" s="110"/>
    </row>
    <row r="225" spans="1:8" s="116" customFormat="1" ht="13.8" x14ac:dyDescent="0.3">
      <c r="A225" s="115"/>
      <c r="B225" s="112">
        <v>42799</v>
      </c>
      <c r="C225" s="116" t="s">
        <v>40</v>
      </c>
      <c r="D225" s="117"/>
      <c r="E225" s="117">
        <v>17.63</v>
      </c>
      <c r="F225" s="220"/>
      <c r="H225" s="110"/>
    </row>
    <row r="226" spans="1:8" s="116" customFormat="1" ht="13.8" x14ac:dyDescent="0.3">
      <c r="A226" s="115"/>
      <c r="B226" s="112">
        <v>42800</v>
      </c>
      <c r="C226" s="116" t="s">
        <v>81</v>
      </c>
      <c r="D226" s="117"/>
      <c r="E226" s="117">
        <v>20.350000000000001</v>
      </c>
      <c r="F226" s="220"/>
      <c r="H226" s="110"/>
    </row>
    <row r="227" spans="1:8" s="116" customFormat="1" ht="13.8" x14ac:dyDescent="0.3">
      <c r="A227" s="115">
        <v>1156</v>
      </c>
      <c r="B227" s="112">
        <v>42795</v>
      </c>
      <c r="C227" s="116" t="s">
        <v>234</v>
      </c>
      <c r="D227" s="117"/>
      <c r="E227" s="117">
        <v>239.65</v>
      </c>
      <c r="F227" s="220"/>
      <c r="H227" s="110"/>
    </row>
    <row r="228" spans="1:8" s="116" customFormat="1" ht="13.8" x14ac:dyDescent="0.3">
      <c r="A228" s="115">
        <v>1157</v>
      </c>
      <c r="B228" s="112">
        <v>42800</v>
      </c>
      <c r="C228" s="116" t="s">
        <v>542</v>
      </c>
      <c r="D228" s="117"/>
      <c r="E228" s="117">
        <v>549.16</v>
      </c>
      <c r="F228" s="220"/>
      <c r="H228" s="110"/>
    </row>
    <row r="229" spans="1:8" s="116" customFormat="1" ht="13.8" x14ac:dyDescent="0.3">
      <c r="A229" s="115"/>
      <c r="B229" s="112">
        <v>42800</v>
      </c>
      <c r="C229" s="116" t="s">
        <v>21</v>
      </c>
      <c r="D229" s="117"/>
      <c r="E229" s="117">
        <v>84.1</v>
      </c>
      <c r="F229" s="220"/>
      <c r="H229" s="110"/>
    </row>
    <row r="230" spans="1:8" s="116" customFormat="1" ht="13.8" x14ac:dyDescent="0.3">
      <c r="A230" s="115"/>
      <c r="B230" s="112">
        <v>42800</v>
      </c>
      <c r="C230" s="116" t="s">
        <v>40</v>
      </c>
      <c r="D230" s="117"/>
      <c r="E230" s="117">
        <v>215.39</v>
      </c>
      <c r="F230" s="220"/>
      <c r="H230" s="110"/>
    </row>
    <row r="231" spans="1:8" s="116" customFormat="1" ht="13.8" x14ac:dyDescent="0.3">
      <c r="A231" s="115"/>
      <c r="B231" s="112">
        <v>42797</v>
      </c>
      <c r="C231" s="116" t="s">
        <v>17</v>
      </c>
      <c r="D231" s="117"/>
      <c r="E231" s="117">
        <v>86.97</v>
      </c>
      <c r="F231" s="220"/>
      <c r="H231" s="110"/>
    </row>
    <row r="232" spans="1:8" s="116" customFormat="1" ht="13.8" x14ac:dyDescent="0.3">
      <c r="A232" s="115"/>
      <c r="B232" s="112">
        <v>42797</v>
      </c>
      <c r="C232" s="116" t="s">
        <v>505</v>
      </c>
      <c r="D232" s="117"/>
      <c r="E232" s="117">
        <v>25.56</v>
      </c>
      <c r="F232" s="220"/>
      <c r="H232" s="110"/>
    </row>
    <row r="233" spans="1:8" s="116" customFormat="1" ht="13.8" x14ac:dyDescent="0.3">
      <c r="A233" s="115"/>
      <c r="B233" s="112">
        <v>42801</v>
      </c>
      <c r="C233" s="116" t="s">
        <v>409</v>
      </c>
      <c r="D233" s="117"/>
      <c r="E233" s="117">
        <v>1134.4000000000001</v>
      </c>
      <c r="F233" s="220"/>
      <c r="H233" s="110"/>
    </row>
    <row r="234" spans="1:8" s="116" customFormat="1" ht="13.8" x14ac:dyDescent="0.3">
      <c r="A234" s="115"/>
      <c r="B234" s="112">
        <v>42797</v>
      </c>
      <c r="C234" s="116" t="s">
        <v>301</v>
      </c>
      <c r="D234" s="117"/>
      <c r="E234" s="117">
        <v>30</v>
      </c>
      <c r="F234" s="220"/>
      <c r="H234" s="110"/>
    </row>
    <row r="235" spans="1:8" s="116" customFormat="1" ht="13.8" x14ac:dyDescent="0.3">
      <c r="A235" s="115"/>
      <c r="B235" s="112">
        <v>42797</v>
      </c>
      <c r="C235" s="116" t="s">
        <v>7</v>
      </c>
      <c r="D235" s="117"/>
      <c r="E235" s="117">
        <v>18.420000000000002</v>
      </c>
      <c r="F235" s="220"/>
      <c r="H235" s="110"/>
    </row>
    <row r="236" spans="1:8" s="116" customFormat="1" ht="13.8" x14ac:dyDescent="0.3">
      <c r="A236" s="115">
        <v>1190</v>
      </c>
      <c r="B236" s="112">
        <v>42800</v>
      </c>
      <c r="C236" s="116" t="s">
        <v>464</v>
      </c>
      <c r="D236" s="117"/>
      <c r="E236" s="117">
        <v>4.5</v>
      </c>
      <c r="F236" s="220"/>
      <c r="H236" s="110"/>
    </row>
    <row r="237" spans="1:8" s="116" customFormat="1" ht="13.8" x14ac:dyDescent="0.3">
      <c r="A237" s="115"/>
      <c r="B237" s="112">
        <v>42803</v>
      </c>
      <c r="C237" s="116" t="s">
        <v>31</v>
      </c>
      <c r="D237" s="117">
        <v>1965.05</v>
      </c>
      <c r="E237" s="117"/>
      <c r="F237" s="220"/>
      <c r="H237" s="110"/>
    </row>
    <row r="238" spans="1:8" s="116" customFormat="1" ht="13.8" x14ac:dyDescent="0.3">
      <c r="A238" s="115"/>
      <c r="B238" s="112">
        <v>42802</v>
      </c>
      <c r="C238" s="116" t="s">
        <v>93</v>
      </c>
      <c r="D238" s="117"/>
      <c r="E238" s="117">
        <v>62</v>
      </c>
      <c r="F238" s="220"/>
      <c r="H238" s="110"/>
    </row>
    <row r="239" spans="1:8" s="116" customFormat="1" ht="13.8" x14ac:dyDescent="0.3">
      <c r="A239" s="115"/>
      <c r="B239" s="112">
        <v>42803</v>
      </c>
      <c r="C239" s="116" t="s">
        <v>45</v>
      </c>
      <c r="D239" s="117"/>
      <c r="E239" s="117">
        <v>200</v>
      </c>
      <c r="F239" s="220"/>
      <c r="H239" s="110"/>
    </row>
    <row r="240" spans="1:8" s="116" customFormat="1" ht="13.8" x14ac:dyDescent="0.3">
      <c r="A240" s="115"/>
      <c r="B240" s="112">
        <v>42803</v>
      </c>
      <c r="C240" s="116" t="s">
        <v>42</v>
      </c>
      <c r="D240" s="117"/>
      <c r="E240" s="117">
        <v>227.16</v>
      </c>
      <c r="F240" s="220"/>
      <c r="H240" s="110"/>
    </row>
    <row r="241" spans="1:8" s="116" customFormat="1" ht="13.8" x14ac:dyDescent="0.3">
      <c r="A241" s="115"/>
      <c r="B241" s="112">
        <v>42803</v>
      </c>
      <c r="C241" s="116" t="s">
        <v>321</v>
      </c>
      <c r="D241" s="117"/>
      <c r="E241" s="117">
        <v>211.62</v>
      </c>
      <c r="F241" s="220" t="s">
        <v>545</v>
      </c>
      <c r="H241" s="110"/>
    </row>
    <row r="242" spans="1:8" s="116" customFormat="1" ht="13.8" x14ac:dyDescent="0.3">
      <c r="A242" s="115"/>
      <c r="B242" s="112">
        <v>42803</v>
      </c>
      <c r="C242" s="116" t="s">
        <v>485</v>
      </c>
      <c r="D242" s="117"/>
      <c r="E242" s="117">
        <v>109.04</v>
      </c>
      <c r="F242" s="220" t="s">
        <v>548</v>
      </c>
      <c r="H242" s="110"/>
    </row>
    <row r="243" spans="1:8" s="116" customFormat="1" ht="13.8" x14ac:dyDescent="0.3">
      <c r="A243" s="115"/>
      <c r="B243" s="112">
        <v>42803</v>
      </c>
      <c r="C243" s="116" t="s">
        <v>46</v>
      </c>
      <c r="D243" s="117"/>
      <c r="E243" s="117">
        <v>30</v>
      </c>
      <c r="F243" s="220">
        <v>2919123361</v>
      </c>
      <c r="H243" s="110"/>
    </row>
    <row r="244" spans="1:8" s="116" customFormat="1" ht="13.8" x14ac:dyDescent="0.3">
      <c r="A244" s="115">
        <v>1158</v>
      </c>
      <c r="B244" s="112">
        <v>42825</v>
      </c>
      <c r="C244" s="116" t="s">
        <v>234</v>
      </c>
      <c r="D244" s="117"/>
      <c r="E244" s="117">
        <v>239.65</v>
      </c>
      <c r="F244" s="220">
        <v>680737109</v>
      </c>
      <c r="H244" s="110"/>
    </row>
    <row r="245" spans="1:8" s="116" customFormat="1" ht="13.8" x14ac:dyDescent="0.3">
      <c r="A245" s="115"/>
      <c r="B245" s="112">
        <v>42804</v>
      </c>
      <c r="C245" s="116" t="s">
        <v>150</v>
      </c>
      <c r="D245" s="117"/>
      <c r="E245" s="117">
        <v>22.07</v>
      </c>
      <c r="F245" s="220">
        <v>20481055119</v>
      </c>
      <c r="H245" s="110"/>
    </row>
    <row r="246" spans="1:8" s="116" customFormat="1" ht="13.8" x14ac:dyDescent="0.3">
      <c r="A246" s="115"/>
      <c r="B246" s="112">
        <v>42805</v>
      </c>
      <c r="C246" s="116" t="s">
        <v>505</v>
      </c>
      <c r="D246" s="117"/>
      <c r="E246" s="117">
        <v>11.03</v>
      </c>
      <c r="F246" s="220"/>
      <c r="H246" s="110"/>
    </row>
    <row r="247" spans="1:8" s="116" customFormat="1" ht="13.8" x14ac:dyDescent="0.3">
      <c r="A247" s="115"/>
      <c r="B247" s="112">
        <v>42805</v>
      </c>
      <c r="C247" s="116" t="s">
        <v>93</v>
      </c>
      <c r="D247" s="117"/>
      <c r="E247" s="117">
        <v>174.34</v>
      </c>
      <c r="F247" s="220"/>
      <c r="H247" s="110"/>
    </row>
    <row r="248" spans="1:8" s="116" customFormat="1" ht="13.8" x14ac:dyDescent="0.3">
      <c r="A248" s="115"/>
      <c r="B248" s="112">
        <v>42805</v>
      </c>
      <c r="C248" s="116" t="s">
        <v>114</v>
      </c>
      <c r="D248" s="117"/>
      <c r="E248" s="117">
        <v>1.62</v>
      </c>
      <c r="F248" s="220"/>
      <c r="H248" s="110"/>
    </row>
    <row r="249" spans="1:8" s="116" customFormat="1" ht="13.8" x14ac:dyDescent="0.3">
      <c r="A249" s="115"/>
      <c r="B249" s="112">
        <v>42805</v>
      </c>
      <c r="C249" s="116" t="s">
        <v>7</v>
      </c>
      <c r="D249" s="117"/>
      <c r="E249" s="117">
        <v>10.85</v>
      </c>
      <c r="F249" s="220"/>
      <c r="H249" s="110"/>
    </row>
    <row r="250" spans="1:8" s="116" customFormat="1" ht="13.8" x14ac:dyDescent="0.3">
      <c r="A250" s="115"/>
      <c r="B250" s="112">
        <v>42806</v>
      </c>
      <c r="C250" s="116" t="s">
        <v>114</v>
      </c>
      <c r="D250" s="117"/>
      <c r="E250" s="117">
        <v>8.1199999999999992</v>
      </c>
      <c r="F250" s="220"/>
      <c r="H250" s="110"/>
    </row>
    <row r="251" spans="1:8" s="116" customFormat="1" ht="13.8" x14ac:dyDescent="0.3">
      <c r="A251" s="115"/>
      <c r="B251" s="112">
        <v>42806</v>
      </c>
      <c r="C251" s="116" t="s">
        <v>93</v>
      </c>
      <c r="D251" s="117"/>
      <c r="E251" s="117">
        <v>105.33</v>
      </c>
      <c r="F251" s="220"/>
      <c r="H251" s="110"/>
    </row>
    <row r="252" spans="1:8" s="116" customFormat="1" ht="13.8" x14ac:dyDescent="0.3">
      <c r="A252" s="115"/>
      <c r="B252" s="112">
        <v>42806</v>
      </c>
      <c r="C252" s="116" t="s">
        <v>505</v>
      </c>
      <c r="D252" s="117"/>
      <c r="E252" s="117">
        <v>5.1100000000000003</v>
      </c>
      <c r="F252" s="220"/>
      <c r="H252" s="110"/>
    </row>
    <row r="253" spans="1:8" s="116" customFormat="1" ht="13.8" x14ac:dyDescent="0.3">
      <c r="A253" s="115"/>
      <c r="B253" s="112">
        <v>42806</v>
      </c>
      <c r="C253" s="116" t="s">
        <v>546</v>
      </c>
      <c r="D253" s="117"/>
      <c r="E253" s="117">
        <v>6.97</v>
      </c>
      <c r="F253" s="220"/>
      <c r="H253" s="110"/>
    </row>
    <row r="254" spans="1:8" s="116" customFormat="1" ht="13.8" x14ac:dyDescent="0.3">
      <c r="A254" s="115"/>
      <c r="B254" s="112">
        <v>42806</v>
      </c>
      <c r="C254" s="116" t="s">
        <v>130</v>
      </c>
      <c r="D254" s="117"/>
      <c r="E254" s="117">
        <v>10.1</v>
      </c>
      <c r="F254" s="220"/>
      <c r="H254" s="110"/>
    </row>
    <row r="255" spans="1:8" s="116" customFormat="1" ht="13.8" x14ac:dyDescent="0.3">
      <c r="A255" s="115"/>
      <c r="B255" s="112">
        <v>42807</v>
      </c>
      <c r="C255" s="116" t="s">
        <v>81</v>
      </c>
      <c r="D255" s="117"/>
      <c r="E255" s="117">
        <v>18.21</v>
      </c>
      <c r="F255" s="220"/>
      <c r="H255" s="110"/>
    </row>
    <row r="256" spans="1:8" s="116" customFormat="1" ht="13.8" x14ac:dyDescent="0.3">
      <c r="A256" s="115"/>
      <c r="B256" s="112">
        <v>42807</v>
      </c>
      <c r="C256" s="116" t="s">
        <v>72</v>
      </c>
      <c r="D256" s="117"/>
      <c r="E256" s="117">
        <v>118.87</v>
      </c>
      <c r="F256" s="220"/>
      <c r="H256" s="110"/>
    </row>
    <row r="257" spans="1:8" s="116" customFormat="1" ht="13.8" x14ac:dyDescent="0.3">
      <c r="A257" s="115"/>
      <c r="B257" s="112">
        <v>42807</v>
      </c>
      <c r="C257" s="116" t="s">
        <v>495</v>
      </c>
      <c r="D257" s="117"/>
      <c r="E257" s="117">
        <v>7.95</v>
      </c>
      <c r="F257" s="220"/>
      <c r="H257" s="110"/>
    </row>
    <row r="258" spans="1:8" s="116" customFormat="1" ht="13.8" x14ac:dyDescent="0.3">
      <c r="A258" s="115"/>
      <c r="B258" s="112">
        <v>42804</v>
      </c>
      <c r="C258" s="116" t="s">
        <v>40</v>
      </c>
      <c r="D258" s="117"/>
      <c r="E258" s="117">
        <v>41.96</v>
      </c>
      <c r="F258" s="220"/>
      <c r="H258" s="110"/>
    </row>
    <row r="259" spans="1:8" s="116" customFormat="1" ht="13.8" x14ac:dyDescent="0.3">
      <c r="A259" s="115"/>
      <c r="B259" s="112">
        <v>42804</v>
      </c>
      <c r="C259" s="116" t="s">
        <v>50</v>
      </c>
      <c r="D259" s="117"/>
      <c r="E259" s="117">
        <v>36.229999999999997</v>
      </c>
      <c r="F259" s="220"/>
      <c r="H259" s="110"/>
    </row>
    <row r="260" spans="1:8" s="116" customFormat="1" ht="13.8" x14ac:dyDescent="0.3">
      <c r="A260" s="115"/>
      <c r="B260" s="112">
        <v>42807</v>
      </c>
      <c r="C260" s="116" t="s">
        <v>40</v>
      </c>
      <c r="D260" s="117"/>
      <c r="E260" s="117">
        <v>69.650000000000006</v>
      </c>
      <c r="F260" s="220"/>
      <c r="H260" s="110"/>
    </row>
    <row r="261" spans="1:8" s="116" customFormat="1" ht="13.8" x14ac:dyDescent="0.3">
      <c r="A261" s="115"/>
      <c r="B261" s="112">
        <v>42807</v>
      </c>
      <c r="C261" s="116" t="s">
        <v>21</v>
      </c>
      <c r="D261" s="117"/>
      <c r="E261" s="117">
        <v>21.25</v>
      </c>
      <c r="F261" s="220"/>
      <c r="H261" s="110"/>
    </row>
    <row r="262" spans="1:8" s="116" customFormat="1" ht="13.8" x14ac:dyDescent="0.3">
      <c r="A262" s="115"/>
      <c r="B262" s="112">
        <v>42807</v>
      </c>
      <c r="C262" s="116" t="s">
        <v>149</v>
      </c>
      <c r="D262" s="117"/>
      <c r="E262" s="117">
        <v>37.56</v>
      </c>
      <c r="F262" s="220"/>
      <c r="H262" s="110"/>
    </row>
    <row r="263" spans="1:8" s="116" customFormat="1" ht="13.8" x14ac:dyDescent="0.3">
      <c r="A263" s="115"/>
      <c r="B263" s="112">
        <v>42810</v>
      </c>
      <c r="C263" s="116" t="s">
        <v>357</v>
      </c>
      <c r="D263" s="117"/>
      <c r="E263" s="117">
        <v>52.55</v>
      </c>
      <c r="F263" s="220"/>
      <c r="H263" s="110"/>
    </row>
    <row r="264" spans="1:8" s="116" customFormat="1" ht="13.8" x14ac:dyDescent="0.3">
      <c r="A264" s="115"/>
      <c r="B264" s="112">
        <v>42810</v>
      </c>
      <c r="C264" s="116" t="s">
        <v>40</v>
      </c>
      <c r="D264" s="117"/>
      <c r="E264" s="117">
        <v>137.55000000000001</v>
      </c>
      <c r="F264" s="220"/>
      <c r="H264" s="110"/>
    </row>
    <row r="265" spans="1:8" s="116" customFormat="1" ht="13.8" x14ac:dyDescent="0.3">
      <c r="A265" s="115"/>
      <c r="B265" s="112">
        <v>42810</v>
      </c>
      <c r="C265" s="116" t="s">
        <v>21</v>
      </c>
      <c r="D265" s="117"/>
      <c r="E265" s="117">
        <v>50.25</v>
      </c>
      <c r="F265" s="220"/>
      <c r="H265" s="110"/>
    </row>
    <row r="266" spans="1:8" s="116" customFormat="1" ht="13.8" x14ac:dyDescent="0.3">
      <c r="A266" s="115"/>
      <c r="B266" s="112">
        <v>42810</v>
      </c>
      <c r="C266" s="116" t="s">
        <v>146</v>
      </c>
      <c r="D266" s="117">
        <v>792.2</v>
      </c>
      <c r="E266" s="117"/>
      <c r="F266" s="220"/>
      <c r="H266" s="110"/>
    </row>
    <row r="267" spans="1:8" s="116" customFormat="1" ht="13.8" x14ac:dyDescent="0.3">
      <c r="A267" s="115"/>
      <c r="B267" s="112">
        <v>42810</v>
      </c>
      <c r="C267" s="116" t="s">
        <v>505</v>
      </c>
      <c r="D267" s="117"/>
      <c r="E267" s="117">
        <v>15.86</v>
      </c>
      <c r="F267" s="220"/>
      <c r="H267" s="110"/>
    </row>
    <row r="268" spans="1:8" s="116" customFormat="1" ht="13.8" x14ac:dyDescent="0.3">
      <c r="A268" s="115"/>
      <c r="B268" s="112">
        <v>42810</v>
      </c>
      <c r="C268" s="116" t="s">
        <v>122</v>
      </c>
      <c r="D268" s="117"/>
      <c r="E268" s="117">
        <v>6.99</v>
      </c>
      <c r="F268" s="220"/>
      <c r="H268" s="110"/>
    </row>
    <row r="269" spans="1:8" s="116" customFormat="1" ht="13.8" x14ac:dyDescent="0.3">
      <c r="A269" s="115"/>
      <c r="B269" s="112">
        <v>42810</v>
      </c>
      <c r="C269" s="116" t="s">
        <v>8</v>
      </c>
      <c r="D269" s="117"/>
      <c r="E269" s="117">
        <v>2.7</v>
      </c>
      <c r="F269" s="220"/>
      <c r="H269" s="110"/>
    </row>
    <row r="270" spans="1:8" s="116" customFormat="1" ht="13.8" x14ac:dyDescent="0.3">
      <c r="A270" s="115"/>
      <c r="B270" s="112">
        <v>42811</v>
      </c>
      <c r="C270" s="116" t="s">
        <v>85</v>
      </c>
      <c r="D270" s="117"/>
      <c r="E270" s="117">
        <v>763.12</v>
      </c>
      <c r="F270" s="220"/>
      <c r="H270" s="110"/>
    </row>
    <row r="271" spans="1:8" s="116" customFormat="1" ht="13.8" x14ac:dyDescent="0.3">
      <c r="A271" s="115"/>
      <c r="B271" s="112">
        <v>42811</v>
      </c>
      <c r="C271" s="116" t="s">
        <v>8</v>
      </c>
      <c r="D271" s="117"/>
      <c r="E271" s="117">
        <v>7.67</v>
      </c>
      <c r="F271" s="220"/>
      <c r="H271" s="110"/>
    </row>
    <row r="272" spans="1:8" s="116" customFormat="1" ht="13.8" x14ac:dyDescent="0.3">
      <c r="A272" s="115"/>
      <c r="B272" s="112">
        <v>42809</v>
      </c>
      <c r="C272" s="116" t="s">
        <v>8</v>
      </c>
      <c r="D272" s="117"/>
      <c r="E272" s="117">
        <v>2.7</v>
      </c>
      <c r="F272" s="220">
        <v>3535699568</v>
      </c>
      <c r="H272" s="110"/>
    </row>
    <row r="273" spans="1:8" s="116" customFormat="1" ht="13.8" x14ac:dyDescent="0.3">
      <c r="A273" s="115"/>
      <c r="B273" s="112">
        <v>42812</v>
      </c>
      <c r="C273" s="116" t="s">
        <v>465</v>
      </c>
      <c r="D273" s="117"/>
      <c r="E273" s="117">
        <v>53.37</v>
      </c>
      <c r="F273" s="220"/>
      <c r="H273" s="110"/>
    </row>
    <row r="274" spans="1:8" s="116" customFormat="1" ht="13.8" x14ac:dyDescent="0.3">
      <c r="A274" s="115"/>
      <c r="B274" s="112">
        <v>42812</v>
      </c>
      <c r="C274" s="116" t="s">
        <v>92</v>
      </c>
      <c r="D274" s="117"/>
      <c r="E274" s="117">
        <v>167.05</v>
      </c>
      <c r="F274" s="220"/>
      <c r="H274" s="110"/>
    </row>
    <row r="275" spans="1:8" s="116" customFormat="1" ht="13.8" x14ac:dyDescent="0.3">
      <c r="A275" s="115"/>
      <c r="B275" s="112">
        <v>42812</v>
      </c>
      <c r="C275" s="116" t="s">
        <v>114</v>
      </c>
      <c r="D275" s="117"/>
      <c r="E275" s="117">
        <v>4.6500000000000004</v>
      </c>
      <c r="F275" s="220"/>
      <c r="H275" s="110"/>
    </row>
    <row r="276" spans="1:8" s="116" customFormat="1" ht="13.8" x14ac:dyDescent="0.3">
      <c r="A276" s="115"/>
      <c r="B276" s="112">
        <v>42812</v>
      </c>
      <c r="C276" s="116" t="s">
        <v>547</v>
      </c>
      <c r="D276" s="117"/>
      <c r="E276" s="117">
        <v>8</v>
      </c>
      <c r="F276" s="220"/>
      <c r="H276" s="110"/>
    </row>
    <row r="277" spans="1:8" s="116" customFormat="1" ht="13.8" x14ac:dyDescent="0.3">
      <c r="A277" s="115"/>
      <c r="B277" s="112">
        <v>42812</v>
      </c>
      <c r="C277" s="116" t="s">
        <v>516</v>
      </c>
      <c r="D277" s="117"/>
      <c r="E277" s="117">
        <v>5.1100000000000003</v>
      </c>
      <c r="F277" s="220"/>
      <c r="H277" s="110"/>
    </row>
    <row r="278" spans="1:8" s="116" customFormat="1" ht="13.8" x14ac:dyDescent="0.3">
      <c r="A278" s="115"/>
      <c r="B278" s="112">
        <v>42812</v>
      </c>
      <c r="C278" s="116" t="s">
        <v>7</v>
      </c>
      <c r="D278" s="117"/>
      <c r="E278" s="117">
        <v>15.21</v>
      </c>
      <c r="F278" s="220"/>
      <c r="H278" s="110"/>
    </row>
    <row r="279" spans="1:8" s="116" customFormat="1" ht="13.8" x14ac:dyDescent="0.3">
      <c r="A279" s="115"/>
      <c r="B279" s="112">
        <v>42813</v>
      </c>
      <c r="C279" s="116" t="s">
        <v>8</v>
      </c>
      <c r="D279" s="117"/>
      <c r="E279" s="117">
        <v>5.29</v>
      </c>
      <c r="F279" s="220"/>
      <c r="H279" s="110"/>
    </row>
    <row r="280" spans="1:8" s="116" customFormat="1" ht="13.8" x14ac:dyDescent="0.3">
      <c r="A280" s="115"/>
      <c r="B280" s="112">
        <v>42813</v>
      </c>
      <c r="C280" s="116" t="s">
        <v>516</v>
      </c>
      <c r="D280" s="117"/>
      <c r="E280" s="117">
        <v>16.559999999999999</v>
      </c>
      <c r="F280" s="220"/>
      <c r="H280" s="110"/>
    </row>
    <row r="281" spans="1:8" s="116" customFormat="1" ht="13.8" x14ac:dyDescent="0.3">
      <c r="A281" s="115"/>
      <c r="B281" s="112">
        <v>42813</v>
      </c>
      <c r="C281" s="116" t="s">
        <v>150</v>
      </c>
      <c r="D281" s="117"/>
      <c r="E281" s="117">
        <v>27.47</v>
      </c>
      <c r="F281" s="220"/>
      <c r="H281" s="110"/>
    </row>
    <row r="282" spans="1:8" s="116" customFormat="1" ht="13.8" x14ac:dyDescent="0.3">
      <c r="A282" s="115" t="s">
        <v>427</v>
      </c>
      <c r="B282" s="112">
        <v>42811</v>
      </c>
      <c r="C282" s="116" t="s">
        <v>296</v>
      </c>
      <c r="D282" s="117"/>
      <c r="E282" s="117">
        <v>14</v>
      </c>
      <c r="F282" s="220"/>
      <c r="H282" s="110"/>
    </row>
    <row r="283" spans="1:8" s="116" customFormat="1" ht="13.8" x14ac:dyDescent="0.3">
      <c r="A283" s="115" t="s">
        <v>427</v>
      </c>
      <c r="B283" s="112">
        <v>42814</v>
      </c>
      <c r="C283" s="116" t="s">
        <v>549</v>
      </c>
      <c r="D283" s="117">
        <v>14</v>
      </c>
      <c r="E283" s="117"/>
      <c r="F283" s="220"/>
      <c r="H283" s="110"/>
    </row>
    <row r="284" spans="1:8" s="116" customFormat="1" ht="13.8" x14ac:dyDescent="0.3">
      <c r="A284" s="115"/>
      <c r="B284" s="112">
        <v>42814</v>
      </c>
      <c r="C284" s="116" t="s">
        <v>93</v>
      </c>
      <c r="D284" s="117"/>
      <c r="E284" s="117">
        <v>167.58</v>
      </c>
      <c r="F284" s="220"/>
      <c r="H284" s="110"/>
    </row>
    <row r="285" spans="1:8" s="116" customFormat="1" ht="13.8" x14ac:dyDescent="0.3">
      <c r="A285" s="115"/>
      <c r="B285" s="112">
        <v>42814</v>
      </c>
      <c r="C285" s="116" t="s">
        <v>758</v>
      </c>
      <c r="D285" s="117"/>
      <c r="E285" s="117">
        <v>26.21</v>
      </c>
      <c r="F285" s="220"/>
      <c r="H285" s="110"/>
    </row>
    <row r="286" spans="1:8" s="116" customFormat="1" ht="13.8" x14ac:dyDescent="0.3">
      <c r="A286" s="115"/>
      <c r="B286" s="112">
        <v>42814</v>
      </c>
      <c r="C286" s="116" t="s">
        <v>550</v>
      </c>
      <c r="D286" s="117"/>
      <c r="E286" s="117">
        <v>54.06</v>
      </c>
      <c r="F286" s="220"/>
      <c r="H286" s="110"/>
    </row>
    <row r="287" spans="1:8" s="116" customFormat="1" ht="13.8" x14ac:dyDescent="0.3">
      <c r="A287" s="115"/>
      <c r="B287" s="112">
        <v>42815</v>
      </c>
      <c r="C287" s="116" t="s">
        <v>40</v>
      </c>
      <c r="D287" s="117"/>
      <c r="E287" s="117">
        <v>38.46</v>
      </c>
      <c r="F287" s="220"/>
      <c r="H287" s="110"/>
    </row>
    <row r="288" spans="1:8" s="116" customFormat="1" ht="13.8" x14ac:dyDescent="0.3">
      <c r="A288" s="115"/>
      <c r="B288" s="112">
        <v>42816</v>
      </c>
      <c r="C288" s="116" t="s">
        <v>31</v>
      </c>
      <c r="D288" s="117">
        <v>2166.69</v>
      </c>
      <c r="E288" s="117"/>
      <c r="F288" s="220"/>
      <c r="H288" s="110"/>
    </row>
    <row r="289" spans="1:8" s="116" customFormat="1" ht="13.8" x14ac:dyDescent="0.3">
      <c r="A289" s="115"/>
      <c r="B289" s="112">
        <v>42823</v>
      </c>
      <c r="C289" s="116" t="s">
        <v>433</v>
      </c>
      <c r="D289" s="117"/>
      <c r="E289" s="117">
        <v>1006.68</v>
      </c>
      <c r="F289" s="220"/>
      <c r="H289" s="110"/>
    </row>
    <row r="290" spans="1:8" s="116" customFormat="1" ht="13.8" x14ac:dyDescent="0.3">
      <c r="A290" s="115"/>
      <c r="B290" s="112">
        <v>42817</v>
      </c>
      <c r="C290" s="116" t="s">
        <v>89</v>
      </c>
      <c r="D290" s="117"/>
      <c r="E290" s="117">
        <v>540.67999999999995</v>
      </c>
      <c r="F290" s="220"/>
      <c r="H290" s="110"/>
    </row>
    <row r="291" spans="1:8" s="116" customFormat="1" ht="13.8" x14ac:dyDescent="0.3">
      <c r="A291" s="115">
        <v>1191</v>
      </c>
      <c r="B291" s="112">
        <v>42817</v>
      </c>
      <c r="C291" s="116" t="s">
        <v>464</v>
      </c>
      <c r="D291" s="117"/>
      <c r="E291" s="117">
        <v>4.5</v>
      </c>
      <c r="F291" s="221" t="s">
        <v>551</v>
      </c>
      <c r="H291" s="110"/>
    </row>
    <row r="292" spans="1:8" s="116" customFormat="1" ht="13.8" x14ac:dyDescent="0.3">
      <c r="A292" s="115">
        <v>1192</v>
      </c>
      <c r="B292" s="112">
        <v>42817</v>
      </c>
      <c r="C292" s="116" t="s">
        <v>464</v>
      </c>
      <c r="D292" s="117"/>
      <c r="E292" s="117">
        <v>2.25</v>
      </c>
      <c r="F292" s="220">
        <v>8228515220</v>
      </c>
      <c r="H292" s="110"/>
    </row>
    <row r="293" spans="1:8" s="116" customFormat="1" ht="13.8" x14ac:dyDescent="0.3">
      <c r="A293" s="115"/>
      <c r="B293" s="112">
        <v>42815</v>
      </c>
      <c r="C293" s="116" t="s">
        <v>50</v>
      </c>
      <c r="D293" s="117"/>
      <c r="E293" s="117">
        <v>20.58</v>
      </c>
      <c r="F293" s="220"/>
      <c r="H293" s="110"/>
    </row>
    <row r="294" spans="1:8" s="116" customFormat="1" ht="13.8" x14ac:dyDescent="0.3">
      <c r="A294" s="115"/>
      <c r="B294" s="112">
        <v>42818</v>
      </c>
      <c r="C294" s="116" t="s">
        <v>505</v>
      </c>
      <c r="D294" s="117"/>
      <c r="E294" s="117">
        <v>5.44</v>
      </c>
      <c r="F294" s="220"/>
      <c r="H294" s="110"/>
    </row>
    <row r="295" spans="1:8" s="116" customFormat="1" ht="13.8" x14ac:dyDescent="0.3">
      <c r="A295" s="115"/>
      <c r="B295" s="112">
        <v>42818</v>
      </c>
      <c r="C295" s="116" t="s">
        <v>7</v>
      </c>
      <c r="D295" s="117"/>
      <c r="E295" s="117">
        <v>31.94</v>
      </c>
      <c r="F295" s="220"/>
      <c r="H295" s="110"/>
    </row>
    <row r="296" spans="1:8" s="116" customFormat="1" ht="13.8" x14ac:dyDescent="0.3">
      <c r="A296" s="115"/>
      <c r="B296" s="112">
        <v>42819</v>
      </c>
      <c r="C296" s="116" t="s">
        <v>8</v>
      </c>
      <c r="D296" s="117"/>
      <c r="E296" s="117">
        <v>9.61</v>
      </c>
      <c r="F296" s="220"/>
      <c r="H296" s="110"/>
    </row>
    <row r="297" spans="1:8" s="116" customFormat="1" ht="13.8" x14ac:dyDescent="0.3">
      <c r="A297" s="115"/>
      <c r="B297" s="112">
        <v>42819</v>
      </c>
      <c r="C297" s="116" t="s">
        <v>505</v>
      </c>
      <c r="D297" s="117"/>
      <c r="E297" s="117">
        <v>21.95</v>
      </c>
      <c r="F297" s="220"/>
      <c r="H297" s="110"/>
    </row>
    <row r="298" spans="1:8" s="116" customFormat="1" ht="13.8" x14ac:dyDescent="0.3">
      <c r="A298" s="115"/>
      <c r="B298" s="112">
        <v>42819</v>
      </c>
      <c r="C298" s="116" t="s">
        <v>40</v>
      </c>
      <c r="D298" s="117"/>
      <c r="E298" s="117">
        <v>20.83</v>
      </c>
      <c r="F298" s="220"/>
      <c r="H298" s="110"/>
    </row>
    <row r="299" spans="1:8" s="116" customFormat="1" ht="13.8" x14ac:dyDescent="0.3">
      <c r="A299" s="115"/>
      <c r="B299" s="112">
        <v>42820</v>
      </c>
      <c r="C299" s="116" t="s">
        <v>96</v>
      </c>
      <c r="D299" s="117"/>
      <c r="E299" s="117">
        <v>50</v>
      </c>
      <c r="F299" s="220"/>
      <c r="H299" s="110"/>
    </row>
    <row r="300" spans="1:8" s="116" customFormat="1" ht="13.8" x14ac:dyDescent="0.3">
      <c r="A300" s="115"/>
      <c r="B300" s="112">
        <v>42820</v>
      </c>
      <c r="C300" s="116" t="s">
        <v>114</v>
      </c>
      <c r="D300" s="117"/>
      <c r="E300" s="117">
        <v>22.6</v>
      </c>
      <c r="F300" s="220"/>
      <c r="H300" s="110"/>
    </row>
    <row r="301" spans="1:8" s="116" customFormat="1" ht="13.8" x14ac:dyDescent="0.3">
      <c r="A301" s="115"/>
      <c r="B301" s="112">
        <v>42820</v>
      </c>
      <c r="C301" s="116" t="s">
        <v>420</v>
      </c>
      <c r="D301" s="117"/>
      <c r="E301" s="117">
        <v>35.75</v>
      </c>
      <c r="F301" s="220"/>
      <c r="H301" s="110"/>
    </row>
    <row r="302" spans="1:8" s="116" customFormat="1" ht="13.8" x14ac:dyDescent="0.3">
      <c r="A302" s="115"/>
      <c r="B302" s="112">
        <v>42820</v>
      </c>
      <c r="C302" s="116" t="s">
        <v>93</v>
      </c>
      <c r="D302" s="117"/>
      <c r="E302" s="117">
        <v>59.39</v>
      </c>
      <c r="F302" s="220"/>
      <c r="H302" s="110"/>
    </row>
    <row r="303" spans="1:8" s="116" customFormat="1" ht="13.8" x14ac:dyDescent="0.3">
      <c r="A303" s="115"/>
      <c r="B303" s="112">
        <v>42820</v>
      </c>
      <c r="C303" s="116" t="s">
        <v>505</v>
      </c>
      <c r="D303" s="117"/>
      <c r="E303" s="117">
        <v>8.06</v>
      </c>
      <c r="F303" s="220"/>
      <c r="H303" s="110"/>
    </row>
    <row r="304" spans="1:8" s="116" customFormat="1" ht="13.8" x14ac:dyDescent="0.3">
      <c r="A304" s="115"/>
      <c r="B304" s="112">
        <v>42821</v>
      </c>
      <c r="C304" s="116" t="s">
        <v>81</v>
      </c>
      <c r="D304" s="117"/>
      <c r="E304" s="117">
        <v>18.260000000000002</v>
      </c>
      <c r="F304" s="220"/>
      <c r="H304" s="110"/>
    </row>
    <row r="305" spans="1:8" s="116" customFormat="1" ht="13.8" x14ac:dyDescent="0.3">
      <c r="A305" s="115"/>
      <c r="B305" s="112">
        <v>42820</v>
      </c>
      <c r="C305" s="116" t="s">
        <v>40</v>
      </c>
      <c r="D305" s="117"/>
      <c r="E305" s="117">
        <v>35.93</v>
      </c>
      <c r="F305" s="220"/>
      <c r="H305" s="110"/>
    </row>
    <row r="306" spans="1:8" s="116" customFormat="1" ht="13.8" x14ac:dyDescent="0.3">
      <c r="A306" s="115"/>
      <c r="B306" s="112">
        <v>42820</v>
      </c>
      <c r="C306" s="116" t="s">
        <v>91</v>
      </c>
      <c r="D306" s="117"/>
      <c r="E306" s="117">
        <v>25.73</v>
      </c>
      <c r="F306" s="220"/>
      <c r="H306" s="110"/>
    </row>
    <row r="307" spans="1:8" s="116" customFormat="1" ht="13.8" x14ac:dyDescent="0.3">
      <c r="A307" s="115" t="s">
        <v>552</v>
      </c>
      <c r="B307" s="112">
        <v>42821</v>
      </c>
      <c r="C307" s="116" t="s">
        <v>56</v>
      </c>
      <c r="D307" s="117"/>
      <c r="E307" s="117">
        <v>11.78</v>
      </c>
      <c r="F307" s="220"/>
      <c r="H307" s="110"/>
    </row>
    <row r="308" spans="1:8" s="116" customFormat="1" ht="13.8" x14ac:dyDescent="0.3">
      <c r="A308" s="115"/>
      <c r="B308" s="112">
        <v>42821</v>
      </c>
      <c r="C308" s="116" t="s">
        <v>40</v>
      </c>
      <c r="D308" s="117"/>
      <c r="E308" s="117">
        <v>132.55000000000001</v>
      </c>
      <c r="F308" s="220"/>
      <c r="H308" s="110"/>
    </row>
    <row r="309" spans="1:8" s="116" customFormat="1" ht="13.8" x14ac:dyDescent="0.3">
      <c r="A309" s="115">
        <v>1189</v>
      </c>
      <c r="B309" s="112">
        <v>42795</v>
      </c>
      <c r="C309" s="116" t="s">
        <v>553</v>
      </c>
      <c r="D309" s="117"/>
      <c r="E309" s="117">
        <v>8</v>
      </c>
      <c r="F309" s="220"/>
      <c r="H309" s="110"/>
    </row>
    <row r="310" spans="1:8" s="116" customFormat="1" ht="13.8" x14ac:dyDescent="0.3">
      <c r="A310" s="115"/>
      <c r="B310" s="112">
        <v>42821</v>
      </c>
      <c r="C310" s="116" t="s">
        <v>93</v>
      </c>
      <c r="D310" s="117"/>
      <c r="E310" s="117">
        <v>17.190000000000001</v>
      </c>
      <c r="F310" s="220"/>
      <c r="H310" s="110"/>
    </row>
    <row r="311" spans="1:8" s="116" customFormat="1" ht="13.8" x14ac:dyDescent="0.3">
      <c r="A311" s="115"/>
      <c r="B311" s="112">
        <v>42823</v>
      </c>
      <c r="C311" s="116" t="s">
        <v>8</v>
      </c>
      <c r="D311" s="117"/>
      <c r="E311" s="117">
        <v>6.28</v>
      </c>
      <c r="F311" s="220"/>
      <c r="H311" s="110"/>
    </row>
    <row r="312" spans="1:8" s="116" customFormat="1" ht="13.8" x14ac:dyDescent="0.3">
      <c r="A312" s="115"/>
      <c r="B312" s="112">
        <v>42824</v>
      </c>
      <c r="C312" s="116" t="s">
        <v>91</v>
      </c>
      <c r="D312" s="117"/>
      <c r="E312" s="117">
        <v>22.84</v>
      </c>
      <c r="F312" s="220"/>
      <c r="H312" s="110"/>
    </row>
    <row r="313" spans="1:8" s="116" customFormat="1" ht="13.8" x14ac:dyDescent="0.3">
      <c r="A313" s="115"/>
      <c r="B313" s="112">
        <v>42824</v>
      </c>
      <c r="C313" s="116" t="s">
        <v>357</v>
      </c>
      <c r="D313" s="117"/>
      <c r="E313" s="117">
        <v>87.78</v>
      </c>
      <c r="F313" s="220"/>
      <c r="H313" s="110"/>
    </row>
    <row r="314" spans="1:8" s="116" customFormat="1" ht="13.8" x14ac:dyDescent="0.3">
      <c r="A314" s="115"/>
      <c r="B314" s="112">
        <v>42824</v>
      </c>
      <c r="C314" s="116" t="s">
        <v>505</v>
      </c>
      <c r="D314" s="117"/>
      <c r="E314" s="117">
        <v>17.940000000000001</v>
      </c>
      <c r="F314" s="220"/>
      <c r="H314" s="110"/>
    </row>
    <row r="315" spans="1:8" s="116" customFormat="1" ht="13.8" x14ac:dyDescent="0.3">
      <c r="A315" s="115"/>
      <c r="B315" s="112">
        <v>42824</v>
      </c>
      <c r="C315" s="116" t="s">
        <v>40</v>
      </c>
      <c r="D315" s="117"/>
      <c r="E315" s="117">
        <v>58.87</v>
      </c>
      <c r="F315" s="220"/>
      <c r="H315" s="110"/>
    </row>
    <row r="316" spans="1:8" s="116" customFormat="1" ht="13.8" x14ac:dyDescent="0.3">
      <c r="A316" s="115"/>
      <c r="B316" s="112">
        <v>42825</v>
      </c>
      <c r="C316" s="116" t="s">
        <v>554</v>
      </c>
      <c r="D316" s="117"/>
      <c r="E316" s="117">
        <v>60</v>
      </c>
      <c r="F316" s="220"/>
      <c r="H316" s="110"/>
    </row>
    <row r="317" spans="1:8" s="116" customFormat="1" ht="13.8" x14ac:dyDescent="0.3">
      <c r="A317" s="115"/>
      <c r="B317" s="112">
        <v>42831</v>
      </c>
      <c r="C317" s="116" t="s">
        <v>555</v>
      </c>
      <c r="D317" s="117"/>
      <c r="E317" s="117">
        <v>8.7100000000000009</v>
      </c>
      <c r="F317" s="220"/>
      <c r="H317" s="110"/>
    </row>
    <row r="318" spans="1:8" s="116" customFormat="1" ht="13.8" x14ac:dyDescent="0.3">
      <c r="A318" s="115"/>
      <c r="B318" s="112">
        <v>42831</v>
      </c>
      <c r="C318" s="116" t="s">
        <v>50</v>
      </c>
      <c r="D318" s="117"/>
      <c r="E318" s="117">
        <v>35.71</v>
      </c>
      <c r="F318" s="220"/>
      <c r="H318" s="110"/>
    </row>
    <row r="319" spans="1:8" s="116" customFormat="1" ht="13.8" x14ac:dyDescent="0.3">
      <c r="A319" s="115"/>
      <c r="B319" s="112">
        <v>42831</v>
      </c>
      <c r="C319" s="116" t="s">
        <v>8</v>
      </c>
      <c r="D319" s="117"/>
      <c r="E319" s="117">
        <v>7.67</v>
      </c>
      <c r="F319" s="220"/>
      <c r="H319" s="110"/>
    </row>
    <row r="320" spans="1:8" s="116" customFormat="1" ht="13.8" x14ac:dyDescent="0.3">
      <c r="A320" s="115"/>
      <c r="B320" s="112">
        <v>42830</v>
      </c>
      <c r="C320" s="116" t="s">
        <v>91</v>
      </c>
      <c r="D320" s="117"/>
      <c r="E320" s="117">
        <v>16.899999999999999</v>
      </c>
      <c r="F320" s="220"/>
      <c r="H320" s="110"/>
    </row>
    <row r="321" spans="1:8" s="116" customFormat="1" ht="13.8" x14ac:dyDescent="0.3">
      <c r="A321" s="115"/>
      <c r="B321" s="112">
        <v>42827</v>
      </c>
      <c r="C321" s="116" t="s">
        <v>658</v>
      </c>
      <c r="D321" s="117"/>
      <c r="E321" s="117">
        <v>109.95</v>
      </c>
      <c r="F321" s="220"/>
      <c r="H321" s="110"/>
    </row>
    <row r="322" spans="1:8" s="116" customFormat="1" ht="13.8" x14ac:dyDescent="0.3">
      <c r="A322" s="115"/>
      <c r="B322" s="112">
        <v>42827</v>
      </c>
      <c r="C322" s="116" t="s">
        <v>114</v>
      </c>
      <c r="D322" s="117"/>
      <c r="E322" s="117">
        <v>18.28</v>
      </c>
      <c r="F322" s="220"/>
      <c r="H322" s="110"/>
    </row>
    <row r="323" spans="1:8" s="116" customFormat="1" ht="13.8" x14ac:dyDescent="0.3">
      <c r="A323" s="115"/>
      <c r="B323" s="112">
        <v>42829</v>
      </c>
      <c r="C323" s="116" t="s">
        <v>8</v>
      </c>
      <c r="D323" s="117"/>
      <c r="E323" s="117">
        <v>5.28</v>
      </c>
      <c r="F323" s="220"/>
      <c r="H323" s="110"/>
    </row>
    <row r="324" spans="1:8" s="116" customFormat="1" ht="13.8" x14ac:dyDescent="0.3">
      <c r="A324" s="115"/>
      <c r="B324" s="112">
        <v>42828</v>
      </c>
      <c r="C324" s="116" t="s">
        <v>21</v>
      </c>
      <c r="D324" s="117"/>
      <c r="E324" s="117">
        <v>15.75</v>
      </c>
      <c r="F324" s="220"/>
      <c r="H324" s="110"/>
    </row>
    <row r="325" spans="1:8" s="116" customFormat="1" ht="13.8" x14ac:dyDescent="0.3">
      <c r="A325" s="115"/>
      <c r="B325" s="112">
        <v>42828</v>
      </c>
      <c r="C325" s="116" t="s">
        <v>21</v>
      </c>
      <c r="D325" s="117"/>
      <c r="E325" s="117">
        <v>29.5</v>
      </c>
      <c r="F325" s="220"/>
      <c r="H325" s="110"/>
    </row>
    <row r="326" spans="1:8" s="116" customFormat="1" ht="13.8" x14ac:dyDescent="0.3">
      <c r="A326" s="115"/>
      <c r="B326" s="112">
        <v>42828</v>
      </c>
      <c r="C326" s="116" t="s">
        <v>40</v>
      </c>
      <c r="D326" s="117"/>
      <c r="E326" s="117">
        <v>153.35</v>
      </c>
      <c r="F326" s="220"/>
      <c r="H326" s="110"/>
    </row>
    <row r="327" spans="1:8" s="116" customFormat="1" ht="13.8" x14ac:dyDescent="0.3">
      <c r="A327" s="115"/>
      <c r="B327" s="112">
        <v>42829</v>
      </c>
      <c r="C327" s="117" t="s">
        <v>561</v>
      </c>
      <c r="D327" s="117">
        <v>75</v>
      </c>
      <c r="E327" s="117"/>
      <c r="F327" s="220"/>
      <c r="H327" s="110"/>
    </row>
    <row r="328" spans="1:8" s="116" customFormat="1" ht="13.8" x14ac:dyDescent="0.3">
      <c r="A328" s="115"/>
      <c r="B328" s="112">
        <v>42829</v>
      </c>
      <c r="C328" s="116" t="s">
        <v>8</v>
      </c>
      <c r="D328" s="117"/>
      <c r="E328" s="117">
        <v>5.3</v>
      </c>
      <c r="F328" s="220"/>
      <c r="H328" s="110"/>
    </row>
    <row r="329" spans="1:8" s="116" customFormat="1" ht="13.8" x14ac:dyDescent="0.3">
      <c r="A329" s="115"/>
      <c r="B329" s="112">
        <v>42826</v>
      </c>
      <c r="C329" s="116" t="s">
        <v>555</v>
      </c>
      <c r="D329" s="117"/>
      <c r="E329" s="117">
        <v>20.79</v>
      </c>
      <c r="F329" s="220"/>
      <c r="H329" s="110"/>
    </row>
    <row r="330" spans="1:8" s="116" customFormat="1" ht="13.8" x14ac:dyDescent="0.3">
      <c r="A330" s="115"/>
      <c r="B330" s="112">
        <v>42826</v>
      </c>
      <c r="C330" s="116" t="s">
        <v>505</v>
      </c>
      <c r="D330" s="117"/>
      <c r="E330" s="117">
        <v>5.45</v>
      </c>
      <c r="F330" s="220"/>
      <c r="H330" s="110"/>
    </row>
    <row r="331" spans="1:8" s="116" customFormat="1" ht="13.8" x14ac:dyDescent="0.3">
      <c r="A331" s="115"/>
      <c r="B331" s="112">
        <v>42829</v>
      </c>
      <c r="C331" s="116" t="s">
        <v>83</v>
      </c>
      <c r="D331" s="117"/>
      <c r="E331" s="117">
        <v>20</v>
      </c>
      <c r="F331" s="220"/>
      <c r="H331" s="110"/>
    </row>
    <row r="332" spans="1:8" s="116" customFormat="1" ht="13.8" x14ac:dyDescent="0.3">
      <c r="A332" s="115"/>
      <c r="B332" s="112">
        <v>42832</v>
      </c>
      <c r="C332" s="116" t="s">
        <v>31</v>
      </c>
      <c r="D332" s="117">
        <v>2087.4</v>
      </c>
      <c r="E332" s="117"/>
      <c r="F332" s="220"/>
      <c r="H332" s="110"/>
    </row>
    <row r="333" spans="1:8" s="116" customFormat="1" ht="13.8" x14ac:dyDescent="0.3">
      <c r="A333" s="115"/>
      <c r="B333" s="112">
        <v>42832</v>
      </c>
      <c r="C333" s="116" t="s">
        <v>556</v>
      </c>
      <c r="D333" s="117"/>
      <c r="E333" s="117">
        <v>22.81</v>
      </c>
      <c r="F333" s="220"/>
      <c r="H333" s="110"/>
    </row>
    <row r="334" spans="1:8" s="116" customFormat="1" ht="13.8" x14ac:dyDescent="0.3">
      <c r="A334" s="115"/>
      <c r="B334" s="112">
        <v>42832</v>
      </c>
      <c r="C334" s="116" t="s">
        <v>8</v>
      </c>
      <c r="D334" s="117"/>
      <c r="E334" s="117">
        <v>5.29</v>
      </c>
      <c r="F334" s="220"/>
      <c r="H334" s="110"/>
    </row>
    <row r="335" spans="1:8" s="116" customFormat="1" ht="13.8" x14ac:dyDescent="0.3">
      <c r="A335" s="115"/>
      <c r="B335" s="112">
        <v>42832</v>
      </c>
      <c r="C335" s="116" t="s">
        <v>40</v>
      </c>
      <c r="D335" s="117"/>
      <c r="E335" s="117">
        <v>10.34</v>
      </c>
      <c r="F335" s="220"/>
      <c r="H335" s="110"/>
    </row>
    <row r="336" spans="1:8" s="116" customFormat="1" ht="13.8" x14ac:dyDescent="0.3">
      <c r="A336" s="115">
        <v>1193</v>
      </c>
      <c r="B336" s="112">
        <v>42838</v>
      </c>
      <c r="C336" s="116" t="s">
        <v>464</v>
      </c>
      <c r="D336" s="117"/>
      <c r="E336" s="117">
        <v>13.75</v>
      </c>
      <c r="F336" s="220"/>
      <c r="H336" s="110"/>
    </row>
    <row r="337" spans="1:8" s="116" customFormat="1" ht="13.8" x14ac:dyDescent="0.3">
      <c r="A337" s="115"/>
      <c r="B337" s="112">
        <v>42830</v>
      </c>
      <c r="C337" s="116" t="s">
        <v>505</v>
      </c>
      <c r="D337" s="117"/>
      <c r="E337" s="117">
        <v>7.29</v>
      </c>
      <c r="F337" s="220"/>
      <c r="H337" s="110"/>
    </row>
    <row r="338" spans="1:8" s="116" customFormat="1" ht="13.8" x14ac:dyDescent="0.3">
      <c r="A338" s="115"/>
      <c r="B338" s="112">
        <v>42829</v>
      </c>
      <c r="C338" s="116" t="s">
        <v>557</v>
      </c>
      <c r="D338" s="117"/>
      <c r="E338" s="117">
        <v>19</v>
      </c>
      <c r="F338" s="220"/>
      <c r="H338" s="110"/>
    </row>
    <row r="339" spans="1:8" s="116" customFormat="1" ht="13.8" x14ac:dyDescent="0.3">
      <c r="A339" s="115"/>
      <c r="B339" s="112">
        <v>42829</v>
      </c>
      <c r="C339" s="116" t="s">
        <v>558</v>
      </c>
      <c r="D339" s="117"/>
      <c r="E339" s="117">
        <v>48.44</v>
      </c>
      <c r="F339" s="220"/>
      <c r="H339" s="110"/>
    </row>
    <row r="340" spans="1:8" s="116" customFormat="1" ht="13.8" x14ac:dyDescent="0.3">
      <c r="A340" s="115"/>
      <c r="B340" s="112">
        <v>42828</v>
      </c>
      <c r="C340" s="116" t="s">
        <v>93</v>
      </c>
      <c r="D340" s="117"/>
      <c r="E340" s="117">
        <v>33.24</v>
      </c>
      <c r="F340" s="220"/>
      <c r="H340" s="110"/>
    </row>
    <row r="341" spans="1:8" s="116" customFormat="1" ht="13.8" x14ac:dyDescent="0.3">
      <c r="A341" s="115"/>
      <c r="B341" s="112">
        <v>42835</v>
      </c>
      <c r="C341" s="116" t="s">
        <v>8</v>
      </c>
      <c r="D341" s="117"/>
      <c r="E341" s="117">
        <v>8.6999999999999993</v>
      </c>
      <c r="F341" s="220"/>
      <c r="H341" s="110"/>
    </row>
    <row r="342" spans="1:8" s="116" customFormat="1" ht="13.8" x14ac:dyDescent="0.3">
      <c r="A342" s="115"/>
      <c r="B342" s="112">
        <v>42835</v>
      </c>
      <c r="C342" s="116" t="s">
        <v>8</v>
      </c>
      <c r="D342" s="117"/>
      <c r="E342" s="117">
        <v>6.56</v>
      </c>
      <c r="F342" s="220"/>
      <c r="H342" s="110"/>
    </row>
    <row r="343" spans="1:8" s="116" customFormat="1" ht="13.8" x14ac:dyDescent="0.3">
      <c r="A343" s="115"/>
      <c r="B343" s="112">
        <v>42835</v>
      </c>
      <c r="C343" s="116" t="s">
        <v>114</v>
      </c>
      <c r="D343" s="117"/>
      <c r="E343" s="117">
        <v>13.05</v>
      </c>
      <c r="F343" s="220"/>
      <c r="H343" s="110"/>
    </row>
    <row r="344" spans="1:8" s="116" customFormat="1" ht="13.8" x14ac:dyDescent="0.3">
      <c r="A344" s="115"/>
      <c r="B344" s="112">
        <v>42832</v>
      </c>
      <c r="C344" s="116" t="s">
        <v>505</v>
      </c>
      <c r="D344" s="117"/>
      <c r="E344" s="117">
        <v>7.4</v>
      </c>
      <c r="F344" s="220"/>
      <c r="H344" s="110"/>
    </row>
    <row r="345" spans="1:8" s="116" customFormat="1" ht="13.8" x14ac:dyDescent="0.3">
      <c r="A345" s="115"/>
      <c r="B345" s="112">
        <v>42832</v>
      </c>
      <c r="C345" s="116" t="s">
        <v>505</v>
      </c>
      <c r="D345" s="117"/>
      <c r="E345" s="117">
        <v>10.89</v>
      </c>
      <c r="F345" s="220"/>
      <c r="H345" s="110"/>
    </row>
    <row r="346" spans="1:8" s="116" customFormat="1" ht="13.8" x14ac:dyDescent="0.3">
      <c r="A346" s="115"/>
      <c r="B346" s="112">
        <v>42835</v>
      </c>
      <c r="C346" s="116" t="s">
        <v>81</v>
      </c>
      <c r="D346" s="117"/>
      <c r="E346" s="117">
        <v>18.72</v>
      </c>
      <c r="F346" s="220"/>
      <c r="H346" s="110"/>
    </row>
    <row r="347" spans="1:8" s="116" customFormat="1" ht="13.8" x14ac:dyDescent="0.3">
      <c r="A347" s="115"/>
      <c r="B347" s="112">
        <v>42835</v>
      </c>
      <c r="C347" s="116" t="s">
        <v>40</v>
      </c>
      <c r="D347" s="117"/>
      <c r="E347" s="117">
        <v>3.73</v>
      </c>
      <c r="F347" s="220"/>
      <c r="H347" s="110"/>
    </row>
    <row r="348" spans="1:8" s="116" customFormat="1" ht="13.8" x14ac:dyDescent="0.3">
      <c r="A348" s="115"/>
      <c r="B348" s="112">
        <v>42835</v>
      </c>
      <c r="C348" s="116" t="s">
        <v>40</v>
      </c>
      <c r="D348" s="117"/>
      <c r="E348" s="117">
        <v>88.95</v>
      </c>
      <c r="F348" s="220"/>
      <c r="H348" s="110"/>
    </row>
    <row r="349" spans="1:8" s="116" customFormat="1" ht="13.8" x14ac:dyDescent="0.3">
      <c r="A349" s="115"/>
      <c r="B349" s="112">
        <v>42835</v>
      </c>
      <c r="C349" s="116" t="s">
        <v>8</v>
      </c>
      <c r="D349" s="117"/>
      <c r="E349" s="117">
        <v>5.12</v>
      </c>
      <c r="F349" s="220"/>
      <c r="H349" s="110"/>
    </row>
    <row r="350" spans="1:8" s="116" customFormat="1" ht="13.8" x14ac:dyDescent="0.3">
      <c r="A350" s="115"/>
      <c r="B350" s="112">
        <v>42836</v>
      </c>
      <c r="C350" s="116" t="s">
        <v>45</v>
      </c>
      <c r="D350" s="117"/>
      <c r="E350" s="117">
        <v>200</v>
      </c>
      <c r="F350" s="220"/>
      <c r="H350" s="110"/>
    </row>
    <row r="351" spans="1:8" s="116" customFormat="1" ht="13.8" x14ac:dyDescent="0.3">
      <c r="A351" s="115"/>
      <c r="B351" s="112">
        <v>42837</v>
      </c>
      <c r="C351" s="116" t="s">
        <v>42</v>
      </c>
      <c r="D351" s="117"/>
      <c r="E351" s="117">
        <v>141.41999999999999</v>
      </c>
      <c r="F351" s="220"/>
      <c r="H351" s="110"/>
    </row>
    <row r="352" spans="1:8" s="116" customFormat="1" ht="13.8" x14ac:dyDescent="0.3">
      <c r="A352" s="115"/>
      <c r="B352" s="112">
        <v>42837</v>
      </c>
      <c r="C352" s="116" t="s">
        <v>321</v>
      </c>
      <c r="D352" s="117"/>
      <c r="E352" s="117">
        <v>261.60000000000002</v>
      </c>
      <c r="F352" s="220" t="s">
        <v>559</v>
      </c>
      <c r="H352" s="110"/>
    </row>
    <row r="353" spans="1:8" s="116" customFormat="1" ht="13.8" x14ac:dyDescent="0.3">
      <c r="A353" s="115"/>
      <c r="B353" s="112">
        <v>42837</v>
      </c>
      <c r="C353" s="116" t="s">
        <v>485</v>
      </c>
      <c r="D353" s="117"/>
      <c r="E353" s="117">
        <v>96.12</v>
      </c>
      <c r="F353" s="220" t="s">
        <v>560</v>
      </c>
      <c r="H353" s="110"/>
    </row>
    <row r="354" spans="1:8" s="116" customFormat="1" ht="13.8" x14ac:dyDescent="0.3">
      <c r="A354" s="115"/>
      <c r="B354" s="112">
        <v>42837</v>
      </c>
      <c r="C354" s="116" t="s">
        <v>46</v>
      </c>
      <c r="D354" s="117"/>
      <c r="E354" s="117">
        <v>40</v>
      </c>
      <c r="F354" s="220">
        <v>1649004272</v>
      </c>
      <c r="H354" s="110"/>
    </row>
    <row r="355" spans="1:8" s="116" customFormat="1" ht="13.8" x14ac:dyDescent="0.3">
      <c r="A355" s="115"/>
      <c r="B355" s="112">
        <v>42837</v>
      </c>
      <c r="C355" s="117" t="s">
        <v>60</v>
      </c>
      <c r="D355" s="117"/>
      <c r="E355" s="117">
        <v>100</v>
      </c>
      <c r="F355" s="220">
        <v>102071096</v>
      </c>
      <c r="H355" s="110"/>
    </row>
    <row r="356" spans="1:8" s="116" customFormat="1" ht="13.8" x14ac:dyDescent="0.3">
      <c r="A356" s="115"/>
      <c r="B356" s="112">
        <v>42836</v>
      </c>
      <c r="C356" s="116" t="s">
        <v>7</v>
      </c>
      <c r="D356" s="117"/>
      <c r="E356" s="117">
        <v>16.3</v>
      </c>
      <c r="F356" s="220">
        <v>61536</v>
      </c>
      <c r="H356" s="110"/>
    </row>
    <row r="357" spans="1:8" s="116" customFormat="1" ht="13.8" x14ac:dyDescent="0.3">
      <c r="A357" s="115"/>
      <c r="B357" s="112">
        <v>42836</v>
      </c>
      <c r="C357" s="116" t="s">
        <v>59</v>
      </c>
      <c r="D357" s="117"/>
      <c r="E357" s="117">
        <v>52.13</v>
      </c>
      <c r="F357" s="220"/>
      <c r="H357" s="110"/>
    </row>
    <row r="358" spans="1:8" s="116" customFormat="1" ht="13.8" x14ac:dyDescent="0.3">
      <c r="A358" s="115"/>
      <c r="B358" s="112">
        <v>42836</v>
      </c>
      <c r="C358" s="116" t="s">
        <v>8</v>
      </c>
      <c r="D358" s="117"/>
      <c r="E358" s="117">
        <v>30</v>
      </c>
      <c r="F358" s="220"/>
      <c r="H358" s="110"/>
    </row>
    <row r="359" spans="1:8" s="116" customFormat="1" ht="13.8" x14ac:dyDescent="0.3">
      <c r="A359" s="115"/>
      <c r="B359" s="112">
        <v>42836</v>
      </c>
      <c r="C359" s="116" t="s">
        <v>8</v>
      </c>
      <c r="D359" s="117"/>
      <c r="E359" s="117">
        <v>3.79</v>
      </c>
      <c r="F359" s="220"/>
      <c r="H359" s="110"/>
    </row>
    <row r="360" spans="1:8" s="116" customFormat="1" ht="13.8" x14ac:dyDescent="0.3">
      <c r="A360" s="115"/>
      <c r="B360" s="112">
        <v>42836</v>
      </c>
      <c r="C360" s="116" t="s">
        <v>505</v>
      </c>
      <c r="D360" s="117"/>
      <c r="E360" s="117">
        <v>6.54</v>
      </c>
      <c r="F360" s="220"/>
      <c r="H360" s="110"/>
    </row>
    <row r="361" spans="1:8" s="116" customFormat="1" ht="13.8" x14ac:dyDescent="0.3">
      <c r="A361" s="115"/>
      <c r="B361" s="112">
        <v>42836</v>
      </c>
      <c r="C361" s="116" t="s">
        <v>8</v>
      </c>
      <c r="D361" s="117"/>
      <c r="E361" s="117">
        <v>5.42</v>
      </c>
      <c r="F361" s="220"/>
      <c r="H361" s="110"/>
    </row>
    <row r="362" spans="1:8" s="116" customFormat="1" ht="13.8" x14ac:dyDescent="0.3">
      <c r="A362" s="115"/>
      <c r="B362" s="112">
        <v>42836</v>
      </c>
      <c r="C362" s="116" t="s">
        <v>21</v>
      </c>
      <c r="D362" s="117"/>
      <c r="E362" s="117">
        <v>42</v>
      </c>
      <c r="F362" s="220"/>
      <c r="H362" s="110"/>
    </row>
    <row r="363" spans="1:8" s="116" customFormat="1" ht="13.8" x14ac:dyDescent="0.3">
      <c r="A363" s="115">
        <v>1194</v>
      </c>
      <c r="B363" s="112">
        <v>42830</v>
      </c>
      <c r="C363" s="116" t="s">
        <v>562</v>
      </c>
      <c r="D363" s="117"/>
      <c r="E363" s="117">
        <v>10</v>
      </c>
      <c r="F363" s="220"/>
      <c r="H363" s="110"/>
    </row>
    <row r="364" spans="1:8" s="116" customFormat="1" ht="13.8" x14ac:dyDescent="0.3">
      <c r="A364" s="115"/>
      <c r="B364" s="112">
        <v>42835</v>
      </c>
      <c r="C364" s="116" t="s">
        <v>50</v>
      </c>
      <c r="D364" s="117"/>
      <c r="E364" s="117">
        <v>36.950000000000003</v>
      </c>
      <c r="F364" s="220"/>
      <c r="H364" s="110"/>
    </row>
    <row r="365" spans="1:8" s="116" customFormat="1" ht="13.8" x14ac:dyDescent="0.3">
      <c r="A365" s="115"/>
      <c r="B365" s="112">
        <v>42835</v>
      </c>
      <c r="C365" s="116" t="s">
        <v>159</v>
      </c>
      <c r="D365" s="117"/>
      <c r="E365" s="117">
        <v>25.52</v>
      </c>
      <c r="F365" s="220"/>
      <c r="H365" s="110"/>
    </row>
    <row r="366" spans="1:8" s="116" customFormat="1" ht="13.8" x14ac:dyDescent="0.3">
      <c r="A366" s="115"/>
      <c r="B366" s="112">
        <v>42837</v>
      </c>
      <c r="C366" s="117" t="s">
        <v>563</v>
      </c>
      <c r="D366" s="117"/>
      <c r="E366" s="117">
        <v>47.7</v>
      </c>
      <c r="F366" s="220"/>
      <c r="H366" s="110"/>
    </row>
    <row r="367" spans="1:8" s="116" customFormat="1" ht="13.8" x14ac:dyDescent="0.3">
      <c r="A367" s="115"/>
      <c r="B367" s="112">
        <v>42839</v>
      </c>
      <c r="C367" s="116" t="s">
        <v>21</v>
      </c>
      <c r="D367" s="117"/>
      <c r="E367" s="117">
        <v>27</v>
      </c>
      <c r="F367" s="220"/>
      <c r="H367" s="110"/>
    </row>
    <row r="368" spans="1:8" s="116" customFormat="1" ht="13.8" x14ac:dyDescent="0.3">
      <c r="A368" s="115"/>
      <c r="B368" s="112">
        <v>42839</v>
      </c>
      <c r="C368" s="116" t="s">
        <v>8</v>
      </c>
      <c r="D368" s="117"/>
      <c r="E368" s="117">
        <v>5.29</v>
      </c>
      <c r="F368" s="220"/>
      <c r="H368" s="110"/>
    </row>
    <row r="369" spans="1:8" s="116" customFormat="1" ht="13.8" x14ac:dyDescent="0.3">
      <c r="A369" s="115"/>
      <c r="B369" s="112">
        <v>42839</v>
      </c>
      <c r="C369" s="116" t="s">
        <v>516</v>
      </c>
      <c r="D369" s="117"/>
      <c r="E369" s="117">
        <v>14.03</v>
      </c>
      <c r="F369" s="220"/>
      <c r="H369" s="110"/>
    </row>
    <row r="370" spans="1:8" s="116" customFormat="1" ht="13.8" x14ac:dyDescent="0.3">
      <c r="A370" s="115"/>
      <c r="B370" s="112">
        <v>42840</v>
      </c>
      <c r="C370" s="116" t="s">
        <v>8</v>
      </c>
      <c r="D370" s="117"/>
      <c r="E370" s="117">
        <v>7.25</v>
      </c>
      <c r="F370" s="220"/>
      <c r="H370" s="110"/>
    </row>
    <row r="371" spans="1:8" s="116" customFormat="1" ht="13.8" x14ac:dyDescent="0.3">
      <c r="A371" s="115"/>
      <c r="B371" s="112">
        <v>42840</v>
      </c>
      <c r="C371" s="116" t="s">
        <v>8</v>
      </c>
      <c r="D371" s="117"/>
      <c r="E371" s="117">
        <v>10.92</v>
      </c>
      <c r="F371" s="220"/>
      <c r="H371" s="110"/>
    </row>
    <row r="372" spans="1:8" s="116" customFormat="1" ht="13.8" x14ac:dyDescent="0.3">
      <c r="A372" s="115"/>
      <c r="B372" s="112">
        <v>42840</v>
      </c>
      <c r="C372" s="116" t="s">
        <v>40</v>
      </c>
      <c r="D372" s="117"/>
      <c r="E372" s="117">
        <v>33.86</v>
      </c>
      <c r="F372" s="220"/>
      <c r="H372" s="110"/>
    </row>
    <row r="373" spans="1:8" s="116" customFormat="1" ht="13.8" x14ac:dyDescent="0.3">
      <c r="A373" s="115"/>
      <c r="B373" s="112">
        <v>42840</v>
      </c>
      <c r="C373" s="116" t="s">
        <v>516</v>
      </c>
      <c r="D373" s="117"/>
      <c r="E373" s="117">
        <v>10.89</v>
      </c>
      <c r="F373" s="220"/>
      <c r="H373" s="110"/>
    </row>
    <row r="374" spans="1:8" s="116" customFormat="1" ht="13.8" x14ac:dyDescent="0.3">
      <c r="A374" s="115"/>
      <c r="B374" s="112">
        <v>42840</v>
      </c>
      <c r="C374" s="116" t="s">
        <v>150</v>
      </c>
      <c r="D374" s="117"/>
      <c r="E374" s="117">
        <v>8.99</v>
      </c>
      <c r="F374" s="220"/>
      <c r="H374" s="110"/>
    </row>
    <row r="375" spans="1:8" s="116" customFormat="1" ht="13.8" x14ac:dyDescent="0.3">
      <c r="A375" s="115"/>
      <c r="B375" s="112">
        <v>42840</v>
      </c>
      <c r="C375" s="116" t="s">
        <v>114</v>
      </c>
      <c r="D375" s="117"/>
      <c r="E375" s="117">
        <v>3.78</v>
      </c>
      <c r="F375" s="220"/>
      <c r="H375" s="110"/>
    </row>
    <row r="376" spans="1:8" s="116" customFormat="1" ht="13.8" x14ac:dyDescent="0.3">
      <c r="A376" s="115"/>
      <c r="B376" s="112">
        <v>42840</v>
      </c>
      <c r="C376" s="116" t="s">
        <v>331</v>
      </c>
      <c r="D376" s="117"/>
      <c r="E376" s="117">
        <v>3.39</v>
      </c>
      <c r="F376" s="220"/>
      <c r="H376" s="110"/>
    </row>
    <row r="377" spans="1:8" s="116" customFormat="1" ht="13.8" x14ac:dyDescent="0.3">
      <c r="A377" s="115"/>
      <c r="B377" s="112">
        <v>42840</v>
      </c>
      <c r="C377" s="116" t="s">
        <v>564</v>
      </c>
      <c r="D377" s="117"/>
      <c r="E377" s="117">
        <v>81.260000000000005</v>
      </c>
      <c r="F377" s="220"/>
      <c r="H377" s="110"/>
    </row>
    <row r="378" spans="1:8" s="116" customFormat="1" ht="13.8" x14ac:dyDescent="0.3">
      <c r="A378" s="115"/>
      <c r="B378" s="112">
        <v>42841</v>
      </c>
      <c r="C378" s="116" t="s">
        <v>93</v>
      </c>
      <c r="D378" s="117"/>
      <c r="E378" s="117">
        <v>33.75</v>
      </c>
      <c r="F378" s="220"/>
      <c r="H378" s="110"/>
    </row>
    <row r="379" spans="1:8" s="116" customFormat="1" ht="13.8" x14ac:dyDescent="0.3">
      <c r="A379" s="115"/>
      <c r="B379" s="112">
        <v>42841</v>
      </c>
      <c r="C379" s="116" t="s">
        <v>52</v>
      </c>
      <c r="D379" s="117"/>
      <c r="E379" s="117">
        <v>23.61</v>
      </c>
      <c r="F379" s="220"/>
      <c r="H379" s="110"/>
    </row>
    <row r="380" spans="1:8" s="116" customFormat="1" ht="13.8" x14ac:dyDescent="0.3">
      <c r="A380" s="115"/>
      <c r="B380" s="112">
        <v>42842</v>
      </c>
      <c r="C380" s="117" t="s">
        <v>561</v>
      </c>
      <c r="D380" s="117">
        <v>15</v>
      </c>
      <c r="E380" s="117"/>
      <c r="F380" s="220"/>
      <c r="H380" s="110"/>
    </row>
    <row r="381" spans="1:8" s="116" customFormat="1" ht="13.8" x14ac:dyDescent="0.3">
      <c r="A381" s="115"/>
      <c r="B381" s="112">
        <v>42837</v>
      </c>
      <c r="C381" s="116" t="s">
        <v>83</v>
      </c>
      <c r="D381" s="117"/>
      <c r="E381" s="117">
        <v>100</v>
      </c>
      <c r="F381" s="220"/>
      <c r="H381" s="110"/>
    </row>
    <row r="382" spans="1:8" s="116" customFormat="1" ht="13.8" x14ac:dyDescent="0.3">
      <c r="A382" s="115"/>
      <c r="B382" s="112">
        <v>42837</v>
      </c>
      <c r="C382" s="116" t="s">
        <v>8</v>
      </c>
      <c r="D382" s="117"/>
      <c r="E382" s="117">
        <v>6.49</v>
      </c>
      <c r="F382" s="220"/>
      <c r="H382" s="110"/>
    </row>
    <row r="383" spans="1:8" s="116" customFormat="1" ht="13.8" x14ac:dyDescent="0.3">
      <c r="A383" s="115"/>
      <c r="B383" s="112">
        <v>42837</v>
      </c>
      <c r="C383" s="116" t="s">
        <v>21</v>
      </c>
      <c r="D383" s="117"/>
      <c r="E383" s="117">
        <v>31.1</v>
      </c>
      <c r="F383" s="220"/>
      <c r="H383" s="110"/>
    </row>
    <row r="384" spans="1:8" s="116" customFormat="1" ht="13.8" x14ac:dyDescent="0.3">
      <c r="A384" s="115"/>
      <c r="B384" s="112">
        <v>42837</v>
      </c>
      <c r="C384" s="116" t="s">
        <v>505</v>
      </c>
      <c r="D384" s="117"/>
      <c r="E384" s="117">
        <v>6.97</v>
      </c>
      <c r="F384" s="220"/>
      <c r="H384" s="110"/>
    </row>
    <row r="385" spans="1:8" s="116" customFormat="1" ht="13.8" x14ac:dyDescent="0.3">
      <c r="A385" s="115"/>
      <c r="B385" s="112">
        <v>42842</v>
      </c>
      <c r="C385" s="116" t="s">
        <v>102</v>
      </c>
      <c r="D385" s="117"/>
      <c r="E385" s="117">
        <v>11.77</v>
      </c>
      <c r="F385" s="220"/>
      <c r="H385" s="110"/>
    </row>
    <row r="386" spans="1:8" s="116" customFormat="1" ht="13.8" x14ac:dyDescent="0.3">
      <c r="A386" s="115"/>
      <c r="B386" s="112">
        <v>42842</v>
      </c>
      <c r="C386" s="116" t="s">
        <v>40</v>
      </c>
      <c r="D386" s="117"/>
      <c r="E386" s="117">
        <v>24.66</v>
      </c>
      <c r="F386" s="220"/>
      <c r="H386" s="110"/>
    </row>
    <row r="387" spans="1:8" s="116" customFormat="1" ht="13.8" x14ac:dyDescent="0.3">
      <c r="A387" s="115"/>
      <c r="B387" s="112">
        <v>42842</v>
      </c>
      <c r="C387" s="116" t="s">
        <v>8</v>
      </c>
      <c r="D387" s="117"/>
      <c r="E387" s="117">
        <v>5.09</v>
      </c>
      <c r="F387" s="220"/>
      <c r="H387" s="110"/>
    </row>
    <row r="388" spans="1:8" s="116" customFormat="1" ht="13.8" x14ac:dyDescent="0.3">
      <c r="A388" s="115"/>
      <c r="B388" s="112">
        <v>42842</v>
      </c>
      <c r="C388" s="116" t="s">
        <v>505</v>
      </c>
      <c r="D388" s="117"/>
      <c r="E388" s="117">
        <v>5.45</v>
      </c>
      <c r="F388" s="220"/>
      <c r="H388" s="110"/>
    </row>
    <row r="389" spans="1:8" s="116" customFormat="1" ht="13.8" x14ac:dyDescent="0.3">
      <c r="A389" s="115"/>
      <c r="B389" s="112">
        <v>42837</v>
      </c>
      <c r="C389" s="116" t="s">
        <v>8</v>
      </c>
      <c r="D389" s="117"/>
      <c r="E389" s="117">
        <v>5.41</v>
      </c>
      <c r="F389" s="220"/>
      <c r="H389" s="110"/>
    </row>
    <row r="390" spans="1:8" s="116" customFormat="1" ht="13.8" x14ac:dyDescent="0.3">
      <c r="A390" s="115"/>
      <c r="B390" s="112">
        <v>42844</v>
      </c>
      <c r="C390" s="116" t="s">
        <v>146</v>
      </c>
      <c r="D390" s="117">
        <v>792.2</v>
      </c>
      <c r="E390" s="117"/>
      <c r="F390" s="220"/>
      <c r="H390" s="110"/>
    </row>
    <row r="391" spans="1:8" s="116" customFormat="1" ht="13.8" x14ac:dyDescent="0.3">
      <c r="A391" s="115"/>
      <c r="B391" s="112">
        <v>42844</v>
      </c>
      <c r="C391" s="116" t="s">
        <v>85</v>
      </c>
      <c r="D391" s="117"/>
      <c r="E391" s="117">
        <v>411.83</v>
      </c>
      <c r="F391" s="220"/>
      <c r="H391" s="110"/>
    </row>
    <row r="392" spans="1:8" s="116" customFormat="1" ht="13.8" x14ac:dyDescent="0.3">
      <c r="A392" s="115"/>
      <c r="B392" s="112">
        <v>42844</v>
      </c>
      <c r="C392" s="116" t="s">
        <v>505</v>
      </c>
      <c r="D392" s="117"/>
      <c r="E392" s="117">
        <v>13.07</v>
      </c>
      <c r="F392" s="220"/>
      <c r="H392" s="110"/>
    </row>
    <row r="393" spans="1:8" s="116" customFormat="1" ht="13.8" x14ac:dyDescent="0.3">
      <c r="A393" s="115"/>
      <c r="B393" s="112">
        <v>42844</v>
      </c>
      <c r="C393" s="116" t="s">
        <v>40</v>
      </c>
      <c r="D393" s="117"/>
      <c r="E393" s="117">
        <v>84.16</v>
      </c>
      <c r="F393" s="220"/>
      <c r="H393" s="110"/>
    </row>
    <row r="394" spans="1:8" s="116" customFormat="1" ht="13.8" x14ac:dyDescent="0.3">
      <c r="A394" s="115"/>
      <c r="B394" s="112">
        <v>42844</v>
      </c>
      <c r="C394" s="116" t="s">
        <v>148</v>
      </c>
      <c r="D394" s="117"/>
      <c r="E394" s="117">
        <v>46.14</v>
      </c>
      <c r="F394" s="220"/>
      <c r="H394" s="110"/>
    </row>
    <row r="395" spans="1:8" s="116" customFormat="1" ht="13.8" x14ac:dyDescent="0.3">
      <c r="A395" s="115"/>
      <c r="B395" s="112">
        <v>42845</v>
      </c>
      <c r="C395" s="116" t="s">
        <v>31</v>
      </c>
      <c r="D395" s="117">
        <v>4542.71</v>
      </c>
      <c r="E395" s="117"/>
      <c r="F395" s="220"/>
      <c r="H395" s="110"/>
    </row>
    <row r="396" spans="1:8" s="116" customFormat="1" ht="13.8" x14ac:dyDescent="0.3">
      <c r="A396" s="115"/>
      <c r="B396" s="112">
        <v>42845</v>
      </c>
      <c r="C396" s="117" t="s">
        <v>60</v>
      </c>
      <c r="D396" s="117"/>
      <c r="E396" s="117">
        <v>2455.31</v>
      </c>
      <c r="F396" s="220"/>
      <c r="H396" s="110"/>
    </row>
    <row r="397" spans="1:8" s="116" customFormat="1" ht="13.8" x14ac:dyDescent="0.3">
      <c r="A397" s="115"/>
      <c r="B397" s="112">
        <v>42846</v>
      </c>
      <c r="C397" s="116" t="s">
        <v>52</v>
      </c>
      <c r="D397" s="117"/>
      <c r="E397" s="117">
        <v>22.88</v>
      </c>
      <c r="F397" s="220"/>
      <c r="H397" s="110"/>
    </row>
    <row r="398" spans="1:8" s="116" customFormat="1" ht="13.8" x14ac:dyDescent="0.3">
      <c r="A398" s="115"/>
      <c r="B398" s="112">
        <v>42845</v>
      </c>
      <c r="C398" s="116" t="s">
        <v>8</v>
      </c>
      <c r="D398" s="117"/>
      <c r="E398" s="117">
        <v>3.89</v>
      </c>
      <c r="F398" s="220"/>
      <c r="H398" s="110"/>
    </row>
    <row r="399" spans="1:8" s="116" customFormat="1" ht="13.8" x14ac:dyDescent="0.3">
      <c r="A399" s="115"/>
      <c r="B399" s="112">
        <v>42845</v>
      </c>
      <c r="C399" s="116" t="s">
        <v>8</v>
      </c>
      <c r="D399" s="117"/>
      <c r="E399" s="117">
        <v>4.8499999999999996</v>
      </c>
      <c r="F399" s="220"/>
      <c r="H399" s="110"/>
    </row>
    <row r="400" spans="1:8" s="116" customFormat="1" ht="13.8" x14ac:dyDescent="0.3">
      <c r="A400" s="115"/>
      <c r="B400" s="112">
        <v>42845</v>
      </c>
      <c r="C400" s="116" t="s">
        <v>505</v>
      </c>
      <c r="D400" s="117"/>
      <c r="E400" s="117">
        <v>6.54</v>
      </c>
      <c r="F400" s="220"/>
      <c r="H400" s="110"/>
    </row>
    <row r="401" spans="1:8" s="116" customFormat="1" ht="13.8" x14ac:dyDescent="0.3">
      <c r="A401" s="115"/>
      <c r="B401" s="112">
        <v>42845</v>
      </c>
      <c r="C401" s="116" t="s">
        <v>102</v>
      </c>
      <c r="D401" s="117"/>
      <c r="E401" s="117">
        <v>7.34</v>
      </c>
      <c r="F401" s="220"/>
      <c r="H401" s="110"/>
    </row>
    <row r="402" spans="1:8" s="116" customFormat="1" ht="13.8" x14ac:dyDescent="0.3">
      <c r="A402" s="115"/>
      <c r="B402" s="112">
        <v>42844</v>
      </c>
      <c r="C402" s="116" t="s">
        <v>40</v>
      </c>
      <c r="D402" s="117"/>
      <c r="E402" s="117">
        <v>52.67</v>
      </c>
      <c r="F402" s="220"/>
      <c r="H402" s="110"/>
    </row>
    <row r="403" spans="1:8" s="116" customFormat="1" ht="13.8" x14ac:dyDescent="0.3">
      <c r="A403" s="115"/>
      <c r="B403" s="112">
        <v>42844</v>
      </c>
      <c r="C403" s="116" t="s">
        <v>21</v>
      </c>
      <c r="D403" s="117"/>
      <c r="E403" s="117">
        <v>44.8</v>
      </c>
      <c r="F403" s="220"/>
      <c r="H403" s="110"/>
    </row>
    <row r="404" spans="1:8" s="116" customFormat="1" ht="13.8" x14ac:dyDescent="0.3">
      <c r="A404" s="115"/>
      <c r="B404" s="112">
        <v>42848</v>
      </c>
      <c r="C404" s="116" t="s">
        <v>505</v>
      </c>
      <c r="D404" s="117"/>
      <c r="E404" s="117">
        <v>30.26</v>
      </c>
      <c r="F404" s="220"/>
      <c r="H404" s="110"/>
    </row>
    <row r="405" spans="1:8" s="116" customFormat="1" ht="13.8" x14ac:dyDescent="0.3">
      <c r="A405" s="115"/>
      <c r="B405" s="112">
        <v>42848</v>
      </c>
      <c r="C405" s="116" t="s">
        <v>74</v>
      </c>
      <c r="D405" s="117"/>
      <c r="E405" s="117">
        <v>22</v>
      </c>
      <c r="F405" s="220"/>
      <c r="H405" s="110"/>
    </row>
    <row r="406" spans="1:8" s="116" customFormat="1" ht="13.8" x14ac:dyDescent="0.3">
      <c r="A406" s="115"/>
      <c r="B406" s="112">
        <v>42848</v>
      </c>
      <c r="C406" s="116" t="s">
        <v>50</v>
      </c>
      <c r="D406" s="117"/>
      <c r="E406" s="117">
        <v>23.28</v>
      </c>
      <c r="F406" s="220"/>
      <c r="H406" s="110"/>
    </row>
    <row r="407" spans="1:8" s="116" customFormat="1" ht="13.8" x14ac:dyDescent="0.3">
      <c r="A407" s="115"/>
      <c r="B407" s="112">
        <v>42846</v>
      </c>
      <c r="C407" s="116" t="s">
        <v>758</v>
      </c>
      <c r="D407" s="117"/>
      <c r="E407" s="117">
        <v>49.4</v>
      </c>
      <c r="F407" s="220"/>
      <c r="H407" s="110"/>
    </row>
    <row r="408" spans="1:8" s="116" customFormat="1" ht="13.8" x14ac:dyDescent="0.3">
      <c r="A408" s="115"/>
      <c r="B408" s="112">
        <v>42846</v>
      </c>
      <c r="C408" s="116" t="s">
        <v>667</v>
      </c>
      <c r="D408" s="117"/>
      <c r="E408" s="117">
        <v>36.97</v>
      </c>
      <c r="F408" s="220"/>
      <c r="H408" s="110"/>
    </row>
    <row r="409" spans="1:8" s="116" customFormat="1" ht="13.8" x14ac:dyDescent="0.3">
      <c r="A409" s="115"/>
      <c r="B409" s="112">
        <v>42848</v>
      </c>
      <c r="C409" s="117" t="s">
        <v>561</v>
      </c>
      <c r="D409" s="117">
        <v>40</v>
      </c>
      <c r="E409" s="117"/>
      <c r="F409" s="220"/>
      <c r="H409" s="110"/>
    </row>
    <row r="410" spans="1:8" s="116" customFormat="1" ht="13.8" x14ac:dyDescent="0.3">
      <c r="A410" s="115"/>
      <c r="B410" s="112">
        <v>42846</v>
      </c>
      <c r="C410" s="116" t="s">
        <v>8</v>
      </c>
      <c r="D410" s="117"/>
      <c r="E410" s="117">
        <v>3.89</v>
      </c>
      <c r="F410" s="220"/>
      <c r="H410" s="110"/>
    </row>
    <row r="411" spans="1:8" s="116" customFormat="1" ht="13.8" x14ac:dyDescent="0.3">
      <c r="A411" s="115"/>
      <c r="B411" s="112">
        <v>42846</v>
      </c>
      <c r="C411" s="116" t="s">
        <v>8</v>
      </c>
      <c r="D411" s="117"/>
      <c r="E411" s="117">
        <v>2.7</v>
      </c>
      <c r="F411" s="220"/>
      <c r="H411" s="110"/>
    </row>
    <row r="412" spans="1:8" s="116" customFormat="1" ht="13.8" x14ac:dyDescent="0.3">
      <c r="A412" s="115"/>
      <c r="B412" s="112">
        <v>42846</v>
      </c>
      <c r="C412" s="116" t="s">
        <v>148</v>
      </c>
      <c r="D412" s="117"/>
      <c r="E412" s="117">
        <v>7</v>
      </c>
      <c r="F412" s="220"/>
      <c r="H412" s="110"/>
    </row>
    <row r="413" spans="1:8" s="116" customFormat="1" ht="13.8" x14ac:dyDescent="0.3">
      <c r="A413" s="115"/>
      <c r="B413" s="112">
        <v>42845</v>
      </c>
      <c r="C413" s="116" t="s">
        <v>102</v>
      </c>
      <c r="D413" s="117"/>
      <c r="E413" s="117">
        <v>7.34</v>
      </c>
      <c r="F413" s="220"/>
      <c r="H413" s="110"/>
    </row>
    <row r="414" spans="1:8" s="116" customFormat="1" ht="13.8" x14ac:dyDescent="0.3">
      <c r="A414" s="115"/>
      <c r="B414" s="112">
        <v>42848</v>
      </c>
      <c r="C414" s="116" t="s">
        <v>8</v>
      </c>
      <c r="D414" s="117"/>
      <c r="E414" s="117">
        <v>8.2200000000000006</v>
      </c>
      <c r="F414" s="220"/>
      <c r="H414" s="110"/>
    </row>
    <row r="415" spans="1:8" s="116" customFormat="1" ht="13.8" x14ac:dyDescent="0.3">
      <c r="A415" s="115"/>
      <c r="B415" s="112">
        <v>42847</v>
      </c>
      <c r="C415" s="116" t="s">
        <v>447</v>
      </c>
      <c r="D415" s="117"/>
      <c r="E415" s="117">
        <v>49.58</v>
      </c>
      <c r="F415" s="220"/>
      <c r="H415" s="110"/>
    </row>
    <row r="416" spans="1:8" s="116" customFormat="1" ht="13.8" x14ac:dyDescent="0.3">
      <c r="A416" s="115"/>
      <c r="B416" s="112">
        <v>42847</v>
      </c>
      <c r="C416" s="116" t="s">
        <v>8</v>
      </c>
      <c r="D416" s="117"/>
      <c r="E416" s="117">
        <v>3.04</v>
      </c>
      <c r="F416" s="220"/>
      <c r="H416" s="110"/>
    </row>
    <row r="417" spans="1:8" s="116" customFormat="1" ht="13.8" x14ac:dyDescent="0.3">
      <c r="A417" s="115"/>
      <c r="B417" s="112">
        <v>42847</v>
      </c>
      <c r="C417" s="116" t="s">
        <v>565</v>
      </c>
      <c r="D417" s="117"/>
      <c r="E417" s="117">
        <v>35.979999999999997</v>
      </c>
      <c r="F417" s="220"/>
      <c r="H417" s="110"/>
    </row>
    <row r="418" spans="1:8" s="116" customFormat="1" ht="13.8" x14ac:dyDescent="0.3">
      <c r="A418" s="115"/>
      <c r="B418" s="112">
        <v>42847</v>
      </c>
      <c r="C418" s="116" t="s">
        <v>92</v>
      </c>
      <c r="D418" s="117"/>
      <c r="E418" s="117">
        <v>20.87</v>
      </c>
      <c r="F418" s="220"/>
      <c r="H418" s="110"/>
    </row>
    <row r="419" spans="1:8" s="116" customFormat="1" ht="13.8" x14ac:dyDescent="0.3">
      <c r="A419" s="115"/>
      <c r="B419" s="112">
        <v>42847</v>
      </c>
      <c r="C419" s="116" t="s">
        <v>566</v>
      </c>
      <c r="D419" s="117"/>
      <c r="E419" s="117">
        <v>23.1</v>
      </c>
      <c r="F419" s="220"/>
      <c r="H419" s="110"/>
    </row>
    <row r="420" spans="1:8" s="116" customFormat="1" ht="13.8" x14ac:dyDescent="0.3">
      <c r="A420" s="115"/>
      <c r="B420" s="112">
        <v>42847</v>
      </c>
      <c r="C420" s="116" t="s">
        <v>91</v>
      </c>
      <c r="D420" s="117"/>
      <c r="E420" s="117">
        <v>49.64</v>
      </c>
      <c r="F420" s="220"/>
      <c r="H420" s="110"/>
    </row>
    <row r="421" spans="1:8" s="116" customFormat="1" ht="13.8" x14ac:dyDescent="0.3">
      <c r="A421" s="115"/>
      <c r="B421" s="112">
        <v>42847</v>
      </c>
      <c r="C421" s="116" t="s">
        <v>50</v>
      </c>
      <c r="D421" s="117"/>
      <c r="E421" s="117">
        <v>40.44</v>
      </c>
      <c r="F421" s="220"/>
      <c r="H421" s="110"/>
    </row>
    <row r="422" spans="1:8" s="116" customFormat="1" ht="13.8" x14ac:dyDescent="0.3">
      <c r="A422" s="115"/>
      <c r="B422" s="112">
        <v>42847</v>
      </c>
      <c r="C422" s="116" t="s">
        <v>93</v>
      </c>
      <c r="D422" s="117"/>
      <c r="E422" s="117">
        <v>132.04</v>
      </c>
      <c r="F422" s="220"/>
      <c r="H422" s="110"/>
    </row>
    <row r="423" spans="1:8" s="116" customFormat="1" ht="13.8" x14ac:dyDescent="0.3">
      <c r="A423" s="115"/>
      <c r="B423" s="112">
        <v>42845</v>
      </c>
      <c r="C423" s="116" t="s">
        <v>40</v>
      </c>
      <c r="D423" s="117"/>
      <c r="E423" s="117">
        <v>107</v>
      </c>
      <c r="F423" s="220"/>
      <c r="H423" s="110"/>
    </row>
    <row r="424" spans="1:8" s="116" customFormat="1" ht="13.8" x14ac:dyDescent="0.3">
      <c r="A424" s="115"/>
      <c r="B424" s="112">
        <v>42850</v>
      </c>
      <c r="C424" s="116" t="s">
        <v>234</v>
      </c>
      <c r="D424" s="117"/>
      <c r="E424" s="117">
        <v>239.65</v>
      </c>
      <c r="F424" s="220"/>
      <c r="H424" s="110"/>
    </row>
    <row r="425" spans="1:8" s="116" customFormat="1" ht="13.8" x14ac:dyDescent="0.3">
      <c r="A425" s="115"/>
      <c r="B425" s="112">
        <v>42851</v>
      </c>
      <c r="C425" s="116" t="s">
        <v>72</v>
      </c>
      <c r="D425" s="117"/>
      <c r="E425" s="117">
        <v>103.02</v>
      </c>
      <c r="F425" s="220"/>
      <c r="H425" s="110"/>
    </row>
    <row r="426" spans="1:8" s="116" customFormat="1" ht="13.8" x14ac:dyDescent="0.3">
      <c r="A426" s="115"/>
      <c r="B426" s="112">
        <v>42851</v>
      </c>
      <c r="C426" s="116" t="s">
        <v>505</v>
      </c>
      <c r="D426" s="117"/>
      <c r="E426" s="117">
        <v>7.61</v>
      </c>
      <c r="F426" s="220"/>
      <c r="H426" s="110"/>
    </row>
    <row r="427" spans="1:8" s="116" customFormat="1" ht="13.8" x14ac:dyDescent="0.3">
      <c r="A427" s="115"/>
      <c r="B427" s="112">
        <v>42850</v>
      </c>
      <c r="C427" s="116" t="s">
        <v>93</v>
      </c>
      <c r="D427" s="117"/>
      <c r="E427" s="117">
        <v>87.06</v>
      </c>
      <c r="F427" s="220"/>
      <c r="H427" s="110"/>
    </row>
    <row r="428" spans="1:8" s="116" customFormat="1" ht="13.8" x14ac:dyDescent="0.3">
      <c r="A428" s="115"/>
      <c r="B428" s="112">
        <v>42851</v>
      </c>
      <c r="C428" s="116" t="s">
        <v>87</v>
      </c>
      <c r="D428" s="117"/>
      <c r="E428" s="117">
        <v>132.19999999999999</v>
      </c>
      <c r="F428" s="220"/>
      <c r="H428" s="110"/>
    </row>
    <row r="429" spans="1:8" s="116" customFormat="1" ht="13.8" x14ac:dyDescent="0.3">
      <c r="A429" s="115"/>
      <c r="B429" s="112">
        <v>42849</v>
      </c>
      <c r="C429" s="116" t="s">
        <v>328</v>
      </c>
      <c r="D429" s="117"/>
      <c r="E429" s="117">
        <v>13.73</v>
      </c>
      <c r="F429" s="220"/>
      <c r="H429" s="110"/>
    </row>
    <row r="430" spans="1:8" s="116" customFormat="1" ht="13.8" x14ac:dyDescent="0.3">
      <c r="A430" s="115"/>
      <c r="B430" s="112">
        <v>42853</v>
      </c>
      <c r="C430" s="116" t="s">
        <v>89</v>
      </c>
      <c r="D430" s="117"/>
      <c r="E430" s="117">
        <v>540.67999999999995</v>
      </c>
      <c r="F430" s="220"/>
      <c r="H430" s="110"/>
    </row>
    <row r="431" spans="1:8" s="116" customFormat="1" ht="13.8" x14ac:dyDescent="0.3">
      <c r="A431" s="115"/>
      <c r="B431" s="112">
        <v>42853</v>
      </c>
      <c r="C431" s="161" t="s">
        <v>567</v>
      </c>
      <c r="D431" s="117"/>
      <c r="E431" s="117">
        <v>22.65</v>
      </c>
      <c r="F431" s="220"/>
      <c r="H431" s="110"/>
    </row>
    <row r="432" spans="1:8" s="116" customFormat="1" ht="13.8" x14ac:dyDescent="0.3">
      <c r="A432" s="115"/>
      <c r="B432" s="112">
        <v>42855</v>
      </c>
      <c r="C432" s="116" t="s">
        <v>40</v>
      </c>
      <c r="D432" s="117"/>
      <c r="E432" s="117">
        <v>42.83</v>
      </c>
      <c r="F432" s="220"/>
      <c r="H432" s="110"/>
    </row>
    <row r="433" spans="1:8" s="116" customFormat="1" ht="13.8" x14ac:dyDescent="0.3">
      <c r="A433" s="115"/>
      <c r="B433" s="112">
        <v>42855</v>
      </c>
      <c r="C433" s="116" t="s">
        <v>8</v>
      </c>
      <c r="D433" s="117"/>
      <c r="E433" s="117">
        <v>7.25</v>
      </c>
      <c r="F433" s="220"/>
      <c r="H433" s="110"/>
    </row>
    <row r="434" spans="1:8" s="116" customFormat="1" ht="13.8" x14ac:dyDescent="0.3">
      <c r="A434" s="115"/>
      <c r="B434" s="112">
        <v>42855</v>
      </c>
      <c r="C434" s="116" t="s">
        <v>505</v>
      </c>
      <c r="D434" s="117"/>
      <c r="E434" s="117">
        <v>7.95</v>
      </c>
      <c r="F434" s="220"/>
      <c r="H434" s="110"/>
    </row>
    <row r="435" spans="1:8" s="116" customFormat="1" ht="13.8" x14ac:dyDescent="0.3">
      <c r="A435" s="115"/>
      <c r="B435" s="112">
        <v>42856</v>
      </c>
      <c r="C435" s="116" t="s">
        <v>505</v>
      </c>
      <c r="D435" s="117"/>
      <c r="E435" s="117">
        <v>5.42</v>
      </c>
      <c r="F435" s="220"/>
      <c r="H435" s="110"/>
    </row>
    <row r="436" spans="1:8" s="116" customFormat="1" ht="13.8" x14ac:dyDescent="0.3">
      <c r="A436" s="115"/>
      <c r="B436" s="112">
        <v>42855</v>
      </c>
      <c r="C436" s="116" t="s">
        <v>568</v>
      </c>
      <c r="D436" s="117"/>
      <c r="E436" s="117">
        <v>10.66</v>
      </c>
      <c r="F436" s="220"/>
      <c r="H436" s="110"/>
    </row>
    <row r="437" spans="1:8" s="116" customFormat="1" ht="13.8" x14ac:dyDescent="0.3">
      <c r="A437" s="115"/>
      <c r="B437" s="112">
        <v>42855</v>
      </c>
      <c r="C437" s="116" t="s">
        <v>8</v>
      </c>
      <c r="D437" s="117"/>
      <c r="E437" s="117">
        <v>5.49</v>
      </c>
      <c r="F437" s="220"/>
      <c r="H437" s="110"/>
    </row>
    <row r="438" spans="1:8" s="116" customFormat="1" ht="13.8" x14ac:dyDescent="0.3">
      <c r="A438" s="115"/>
      <c r="B438" s="112">
        <v>42856</v>
      </c>
      <c r="C438" s="116" t="s">
        <v>357</v>
      </c>
      <c r="D438" s="117"/>
      <c r="E438" s="117">
        <v>17.989999999999998</v>
      </c>
      <c r="F438" s="220"/>
      <c r="H438" s="110"/>
    </row>
    <row r="439" spans="1:8" s="116" customFormat="1" ht="13.8" x14ac:dyDescent="0.3">
      <c r="A439" s="115"/>
      <c r="B439" s="112">
        <v>42856</v>
      </c>
      <c r="C439" s="116" t="s">
        <v>505</v>
      </c>
      <c r="D439" s="117"/>
      <c r="E439" s="117">
        <v>3.82</v>
      </c>
      <c r="F439" s="220"/>
      <c r="H439" s="110"/>
    </row>
    <row r="440" spans="1:8" s="116" customFormat="1" ht="13.8" x14ac:dyDescent="0.3">
      <c r="A440" s="115"/>
      <c r="B440" s="112">
        <v>42855</v>
      </c>
      <c r="C440" s="116" t="s">
        <v>505</v>
      </c>
      <c r="D440" s="117"/>
      <c r="E440" s="117">
        <v>27.2</v>
      </c>
      <c r="F440" s="220"/>
      <c r="H440" s="110"/>
    </row>
    <row r="441" spans="1:8" s="116" customFormat="1" ht="13.8" x14ac:dyDescent="0.3">
      <c r="A441" s="115"/>
      <c r="B441" s="112">
        <v>42855</v>
      </c>
      <c r="C441" s="116" t="s">
        <v>357</v>
      </c>
      <c r="D441" s="117"/>
      <c r="E441" s="117">
        <v>17.97</v>
      </c>
      <c r="F441" s="220"/>
      <c r="H441" s="110"/>
    </row>
    <row r="442" spans="1:8" s="116" customFormat="1" ht="13.8" x14ac:dyDescent="0.3">
      <c r="A442" s="115"/>
      <c r="B442" s="112">
        <v>42855</v>
      </c>
      <c r="C442" s="116" t="s">
        <v>122</v>
      </c>
      <c r="D442" s="117"/>
      <c r="E442" s="117">
        <v>5.99</v>
      </c>
      <c r="F442" s="220"/>
      <c r="H442" s="110"/>
    </row>
    <row r="443" spans="1:8" s="116" customFormat="1" ht="13.8" x14ac:dyDescent="0.3">
      <c r="A443" s="115"/>
      <c r="B443" s="112">
        <v>42855</v>
      </c>
      <c r="C443" s="116" t="s">
        <v>150</v>
      </c>
      <c r="D443" s="117"/>
      <c r="E443" s="117">
        <v>25.51</v>
      </c>
      <c r="F443" s="220"/>
      <c r="H443" s="110"/>
    </row>
    <row r="444" spans="1:8" s="116" customFormat="1" ht="13.8" x14ac:dyDescent="0.3">
      <c r="A444" s="115"/>
      <c r="B444" s="112">
        <v>42856</v>
      </c>
      <c r="C444" s="116" t="s">
        <v>8</v>
      </c>
      <c r="D444" s="117"/>
      <c r="E444" s="117">
        <v>2.75</v>
      </c>
      <c r="F444" s="220"/>
      <c r="H444" s="110"/>
    </row>
    <row r="445" spans="1:8" s="116" customFormat="1" ht="13.8" x14ac:dyDescent="0.3">
      <c r="A445" s="115"/>
      <c r="B445" s="112">
        <v>42854</v>
      </c>
      <c r="C445" s="116" t="s">
        <v>505</v>
      </c>
      <c r="D445" s="117"/>
      <c r="E445" s="117">
        <v>1.41</v>
      </c>
      <c r="F445" s="220"/>
      <c r="H445" s="110"/>
    </row>
    <row r="446" spans="1:8" s="116" customFormat="1" ht="13.8" x14ac:dyDescent="0.3">
      <c r="A446" s="115"/>
      <c r="B446" s="112">
        <v>42853</v>
      </c>
      <c r="C446" s="116" t="s">
        <v>52</v>
      </c>
      <c r="D446" s="117"/>
      <c r="E446" s="117">
        <v>42.33</v>
      </c>
      <c r="F446" s="220"/>
      <c r="H446" s="110"/>
    </row>
    <row r="447" spans="1:8" s="116" customFormat="1" ht="13.8" x14ac:dyDescent="0.3">
      <c r="A447" s="115"/>
      <c r="B447" s="112">
        <v>42853</v>
      </c>
      <c r="C447" s="116" t="s">
        <v>505</v>
      </c>
      <c r="D447" s="117"/>
      <c r="E447" s="117">
        <v>2.73</v>
      </c>
      <c r="F447" s="220"/>
      <c r="H447" s="110"/>
    </row>
    <row r="448" spans="1:8" s="116" customFormat="1" ht="13.8" x14ac:dyDescent="0.3">
      <c r="A448" s="115"/>
      <c r="B448" s="112">
        <v>42853</v>
      </c>
      <c r="C448" s="116" t="s">
        <v>505</v>
      </c>
      <c r="D448" s="117"/>
      <c r="E448" s="117">
        <v>13.28</v>
      </c>
      <c r="F448" s="220"/>
      <c r="H448" s="110"/>
    </row>
    <row r="449" spans="1:8" s="116" customFormat="1" ht="13.8" x14ac:dyDescent="0.3">
      <c r="A449" s="115"/>
      <c r="B449" s="112">
        <v>42853</v>
      </c>
      <c r="C449" s="116" t="s">
        <v>83</v>
      </c>
      <c r="D449" s="117"/>
      <c r="E449" s="117">
        <v>20</v>
      </c>
      <c r="F449" s="220"/>
      <c r="H449" s="110"/>
    </row>
    <row r="450" spans="1:8" s="116" customFormat="1" ht="13.8" x14ac:dyDescent="0.3">
      <c r="A450" s="115"/>
      <c r="B450" s="112">
        <v>42852</v>
      </c>
      <c r="C450" s="116" t="s">
        <v>505</v>
      </c>
      <c r="D450" s="117"/>
      <c r="E450" s="117">
        <v>13.49</v>
      </c>
      <c r="F450" s="220"/>
      <c r="H450" s="110"/>
    </row>
    <row r="451" spans="1:8" s="116" customFormat="1" ht="13.8" x14ac:dyDescent="0.3">
      <c r="A451" s="115"/>
      <c r="B451" s="112">
        <v>42852</v>
      </c>
      <c r="C451" s="116" t="s">
        <v>40</v>
      </c>
      <c r="D451" s="117"/>
      <c r="E451" s="117">
        <v>12.89</v>
      </c>
      <c r="F451" s="220"/>
      <c r="H451" s="110"/>
    </row>
    <row r="452" spans="1:8" s="116" customFormat="1" ht="13.8" x14ac:dyDescent="0.3">
      <c r="A452" s="115"/>
      <c r="B452" s="112">
        <v>42852</v>
      </c>
      <c r="C452" s="116" t="s">
        <v>429</v>
      </c>
      <c r="D452" s="117"/>
      <c r="E452" s="117">
        <v>12.22</v>
      </c>
      <c r="F452" s="220"/>
      <c r="H452" s="110"/>
    </row>
    <row r="453" spans="1:8" s="116" customFormat="1" ht="13.8" x14ac:dyDescent="0.3">
      <c r="A453" s="115"/>
      <c r="B453" s="112">
        <v>42857</v>
      </c>
      <c r="C453" s="116" t="s">
        <v>433</v>
      </c>
      <c r="D453" s="117"/>
      <c r="E453" s="117">
        <v>1006.68</v>
      </c>
      <c r="F453" s="220"/>
      <c r="H453" s="110"/>
    </row>
    <row r="454" spans="1:8" s="116" customFormat="1" ht="13.8" x14ac:dyDescent="0.3">
      <c r="A454" s="115"/>
      <c r="B454" s="112">
        <v>42857</v>
      </c>
      <c r="C454" s="116" t="s">
        <v>505</v>
      </c>
      <c r="D454" s="117"/>
      <c r="E454" s="117">
        <v>14.03</v>
      </c>
      <c r="F454" s="220"/>
      <c r="H454" s="110"/>
    </row>
    <row r="455" spans="1:8" s="116" customFormat="1" ht="13.8" x14ac:dyDescent="0.3">
      <c r="A455" s="115">
        <v>1195</v>
      </c>
      <c r="B455" s="112">
        <v>42836</v>
      </c>
      <c r="C455" s="116" t="s">
        <v>684</v>
      </c>
      <c r="D455" s="117"/>
      <c r="E455" s="117">
        <v>55</v>
      </c>
      <c r="F455" s="222" t="s">
        <v>569</v>
      </c>
      <c r="H455" s="110"/>
    </row>
    <row r="456" spans="1:8" s="116" customFormat="1" ht="13.8" x14ac:dyDescent="0.3">
      <c r="A456" s="115"/>
      <c r="B456" s="112">
        <v>42858</v>
      </c>
      <c r="C456" s="117" t="s">
        <v>60</v>
      </c>
      <c r="D456" s="117">
        <v>55</v>
      </c>
      <c r="E456" s="117"/>
      <c r="F456" s="220"/>
      <c r="H456" s="110"/>
    </row>
    <row r="457" spans="1:8" s="116" customFormat="1" ht="13.8" x14ac:dyDescent="0.3">
      <c r="A457" s="115"/>
      <c r="B457" s="112">
        <v>42857</v>
      </c>
      <c r="C457" s="116" t="s">
        <v>505</v>
      </c>
      <c r="D457" s="117"/>
      <c r="E457" s="117">
        <v>7.54</v>
      </c>
      <c r="F457" s="220"/>
      <c r="H457" s="110"/>
    </row>
    <row r="458" spans="1:8" s="116" customFormat="1" ht="13.8" x14ac:dyDescent="0.3">
      <c r="A458" s="115"/>
      <c r="B458" s="112">
        <v>42858</v>
      </c>
      <c r="C458" s="239" t="s">
        <v>563</v>
      </c>
      <c r="D458" s="117"/>
      <c r="E458" s="117">
        <v>1.84</v>
      </c>
      <c r="F458" s="220"/>
      <c r="H458" s="110"/>
    </row>
    <row r="459" spans="1:8" s="116" customFormat="1" ht="13.8" x14ac:dyDescent="0.3">
      <c r="A459" s="115"/>
      <c r="B459" s="112">
        <v>42860</v>
      </c>
      <c r="C459" s="116" t="s">
        <v>37</v>
      </c>
      <c r="D459" s="117"/>
      <c r="E459" s="117">
        <v>21.91</v>
      </c>
      <c r="F459" s="220"/>
      <c r="H459" s="110"/>
    </row>
    <row r="460" spans="1:8" s="116" customFormat="1" ht="13.8" x14ac:dyDescent="0.3">
      <c r="A460" s="115"/>
      <c r="B460" s="112">
        <v>42861</v>
      </c>
      <c r="C460" s="116" t="s">
        <v>93</v>
      </c>
      <c r="D460" s="117"/>
      <c r="E460" s="117">
        <v>22.21</v>
      </c>
      <c r="F460" s="220"/>
      <c r="H460" s="110"/>
    </row>
    <row r="461" spans="1:8" s="116" customFormat="1" ht="13.8" x14ac:dyDescent="0.3">
      <c r="A461" s="115"/>
      <c r="B461" s="112">
        <v>42859</v>
      </c>
      <c r="C461" s="116" t="s">
        <v>505</v>
      </c>
      <c r="D461" s="117"/>
      <c r="E461" s="117">
        <v>8.6999999999999993</v>
      </c>
      <c r="F461" s="220"/>
      <c r="H461" s="110"/>
    </row>
    <row r="462" spans="1:8" s="116" customFormat="1" ht="13.8" x14ac:dyDescent="0.3">
      <c r="A462" s="115"/>
      <c r="B462" s="112">
        <v>42859</v>
      </c>
      <c r="C462" s="116" t="s">
        <v>40</v>
      </c>
      <c r="D462" s="117"/>
      <c r="E462" s="117">
        <v>57.42</v>
      </c>
      <c r="F462" s="220"/>
      <c r="H462" s="110"/>
    </row>
    <row r="463" spans="1:8" s="116" customFormat="1" ht="13.8" x14ac:dyDescent="0.3">
      <c r="A463" s="115"/>
      <c r="B463" s="112">
        <v>42859</v>
      </c>
      <c r="C463" s="116" t="s">
        <v>357</v>
      </c>
      <c r="D463" s="117"/>
      <c r="E463" s="117">
        <v>14.98</v>
      </c>
      <c r="F463" s="220"/>
      <c r="H463" s="110"/>
    </row>
    <row r="464" spans="1:8" s="116" customFormat="1" ht="13.8" x14ac:dyDescent="0.3">
      <c r="A464" s="115"/>
      <c r="B464" s="112">
        <v>42858</v>
      </c>
      <c r="C464" s="116" t="s">
        <v>21</v>
      </c>
      <c r="D464" s="117"/>
      <c r="E464" s="117">
        <v>30.9</v>
      </c>
      <c r="F464" s="220"/>
      <c r="H464" s="110"/>
    </row>
    <row r="465" spans="1:8" s="116" customFormat="1" ht="13.8" x14ac:dyDescent="0.3">
      <c r="A465" s="115"/>
      <c r="B465" s="112">
        <v>42859</v>
      </c>
      <c r="C465" s="116" t="s">
        <v>31</v>
      </c>
      <c r="D465" s="117">
        <v>2087.41</v>
      </c>
      <c r="E465" s="117"/>
      <c r="F465" s="220"/>
      <c r="H465" s="110"/>
    </row>
    <row r="466" spans="1:8" s="116" customFormat="1" ht="13.8" x14ac:dyDescent="0.3">
      <c r="A466" s="115"/>
      <c r="B466" s="112">
        <v>42860</v>
      </c>
      <c r="C466" s="116" t="s">
        <v>102</v>
      </c>
      <c r="D466" s="117"/>
      <c r="E466" s="117">
        <v>6.56</v>
      </c>
      <c r="F466" s="220"/>
      <c r="H466" s="110"/>
    </row>
    <row r="467" spans="1:8" s="116" customFormat="1" ht="13.8" x14ac:dyDescent="0.3">
      <c r="A467" s="115"/>
      <c r="B467" s="112">
        <v>42861</v>
      </c>
      <c r="C467" s="116" t="s">
        <v>516</v>
      </c>
      <c r="D467" s="117"/>
      <c r="E467" s="117">
        <v>16.329999999999998</v>
      </c>
      <c r="F467" s="220"/>
      <c r="H467" s="110"/>
    </row>
    <row r="468" spans="1:8" s="116" customFormat="1" ht="13.8" x14ac:dyDescent="0.3">
      <c r="A468" s="115"/>
      <c r="B468" s="112">
        <v>42861</v>
      </c>
      <c r="C468" s="116" t="s">
        <v>52</v>
      </c>
      <c r="D468" s="117"/>
      <c r="E468" s="117">
        <v>35.450000000000003</v>
      </c>
      <c r="F468" s="220"/>
      <c r="H468" s="110"/>
    </row>
    <row r="469" spans="1:8" s="116" customFormat="1" ht="13.8" x14ac:dyDescent="0.3">
      <c r="A469" s="115"/>
      <c r="B469" s="112">
        <v>42862</v>
      </c>
      <c r="C469" s="116" t="s">
        <v>123</v>
      </c>
      <c r="D469" s="117"/>
      <c r="E469" s="117">
        <v>47</v>
      </c>
      <c r="F469" s="220"/>
      <c r="H469" s="110"/>
    </row>
    <row r="470" spans="1:8" s="116" customFormat="1" ht="13.8" x14ac:dyDescent="0.3">
      <c r="A470" s="115"/>
      <c r="B470" s="112">
        <v>42862</v>
      </c>
      <c r="C470" s="116" t="s">
        <v>93</v>
      </c>
      <c r="D470" s="117"/>
      <c r="E470" s="117">
        <v>109.54</v>
      </c>
      <c r="F470" s="220"/>
      <c r="H470" s="110"/>
    </row>
    <row r="471" spans="1:8" s="116" customFormat="1" ht="13.8" x14ac:dyDescent="0.3">
      <c r="A471" s="115"/>
      <c r="B471" s="112">
        <v>42861</v>
      </c>
      <c r="C471" s="116" t="s">
        <v>409</v>
      </c>
      <c r="D471" s="117"/>
      <c r="E471" s="117">
        <v>10.98</v>
      </c>
      <c r="F471" s="220"/>
      <c r="H471" s="110"/>
    </row>
    <row r="472" spans="1:8" s="116" customFormat="1" ht="13.8" x14ac:dyDescent="0.3">
      <c r="A472" s="115"/>
      <c r="B472" s="112">
        <v>42861</v>
      </c>
      <c r="C472" s="116" t="s">
        <v>8</v>
      </c>
      <c r="D472" s="117"/>
      <c r="E472" s="117">
        <v>4.5</v>
      </c>
      <c r="F472" s="220"/>
      <c r="H472" s="110"/>
    </row>
    <row r="473" spans="1:8" s="116" customFormat="1" ht="13.8" x14ac:dyDescent="0.3">
      <c r="A473" s="115"/>
      <c r="B473" s="112">
        <v>42861</v>
      </c>
      <c r="C473" s="116" t="s">
        <v>157</v>
      </c>
      <c r="D473" s="117"/>
      <c r="E473" s="117">
        <v>66.2</v>
      </c>
      <c r="F473" s="220"/>
      <c r="H473" s="110"/>
    </row>
    <row r="474" spans="1:8" s="116" customFormat="1" ht="13.8" x14ac:dyDescent="0.3">
      <c r="A474" s="115"/>
      <c r="B474" s="112">
        <v>42860</v>
      </c>
      <c r="C474" s="116" t="s">
        <v>40</v>
      </c>
      <c r="D474" s="117"/>
      <c r="E474" s="117">
        <v>40.89</v>
      </c>
      <c r="F474" s="220"/>
      <c r="H474" s="110"/>
    </row>
    <row r="475" spans="1:8" s="116" customFormat="1" ht="13.8" x14ac:dyDescent="0.3">
      <c r="A475" s="115"/>
      <c r="B475" s="112">
        <v>42862</v>
      </c>
      <c r="C475" s="116" t="s">
        <v>564</v>
      </c>
      <c r="D475" s="117"/>
      <c r="E475" s="117">
        <v>15.44</v>
      </c>
      <c r="F475" s="220"/>
      <c r="H475" s="110"/>
    </row>
    <row r="476" spans="1:8" s="116" customFormat="1" ht="13.8" x14ac:dyDescent="0.3">
      <c r="A476" s="115"/>
      <c r="B476" s="112">
        <v>42860</v>
      </c>
      <c r="C476" s="116" t="s">
        <v>505</v>
      </c>
      <c r="D476" s="117"/>
      <c r="E476" s="117">
        <v>15.45</v>
      </c>
      <c r="F476" s="220"/>
      <c r="H476" s="110"/>
    </row>
    <row r="477" spans="1:8" s="116" customFormat="1" ht="13.8" x14ac:dyDescent="0.3">
      <c r="A477" s="115"/>
      <c r="B477" s="112">
        <v>42862</v>
      </c>
      <c r="C477" s="116" t="s">
        <v>505</v>
      </c>
      <c r="D477" s="117"/>
      <c r="E477" s="117">
        <v>22.94</v>
      </c>
      <c r="F477" s="220"/>
      <c r="H477" s="110"/>
    </row>
    <row r="478" spans="1:8" s="116" customFormat="1" ht="13.8" x14ac:dyDescent="0.3">
      <c r="A478" s="115"/>
      <c r="B478" s="112">
        <v>42862</v>
      </c>
      <c r="C478" s="116" t="s">
        <v>50</v>
      </c>
      <c r="D478" s="117"/>
      <c r="E478" s="117">
        <v>3.87</v>
      </c>
      <c r="F478" s="220"/>
      <c r="H478" s="110"/>
    </row>
    <row r="479" spans="1:8" s="116" customFormat="1" ht="13.8" x14ac:dyDescent="0.3">
      <c r="A479" s="115"/>
      <c r="B479" s="112">
        <v>42865</v>
      </c>
      <c r="C479" s="116" t="s">
        <v>149</v>
      </c>
      <c r="D479" s="117"/>
      <c r="E479" s="117">
        <v>3.78</v>
      </c>
      <c r="F479" s="220"/>
      <c r="H479" s="110"/>
    </row>
    <row r="480" spans="1:8" s="116" customFormat="1" ht="13.8" x14ac:dyDescent="0.3">
      <c r="A480" s="115"/>
      <c r="B480" s="112">
        <v>42866</v>
      </c>
      <c r="C480" s="116" t="s">
        <v>564</v>
      </c>
      <c r="D480" s="117"/>
      <c r="E480" s="117">
        <v>43.24</v>
      </c>
      <c r="F480" s="220"/>
      <c r="H480" s="110"/>
    </row>
    <row r="481" spans="1:8" s="116" customFormat="1" ht="13.8" x14ac:dyDescent="0.3">
      <c r="A481" s="115"/>
      <c r="B481" s="112">
        <v>42866</v>
      </c>
      <c r="C481" s="116" t="s">
        <v>328</v>
      </c>
      <c r="D481" s="117"/>
      <c r="E481" s="117">
        <v>6.98</v>
      </c>
      <c r="F481" s="220"/>
      <c r="H481" s="110"/>
    </row>
    <row r="482" spans="1:8" s="116" customFormat="1" ht="13.8" x14ac:dyDescent="0.3">
      <c r="A482" s="115"/>
      <c r="B482" s="112">
        <v>42866</v>
      </c>
      <c r="C482" s="116" t="s">
        <v>50</v>
      </c>
      <c r="D482" s="117"/>
      <c r="E482" s="117">
        <v>22.74</v>
      </c>
      <c r="F482" s="220"/>
      <c r="H482" s="110"/>
    </row>
    <row r="483" spans="1:8" s="116" customFormat="1" ht="13.8" x14ac:dyDescent="0.3">
      <c r="A483" s="115"/>
      <c r="B483" s="112">
        <v>42867</v>
      </c>
      <c r="C483" s="116" t="s">
        <v>150</v>
      </c>
      <c r="D483" s="117"/>
      <c r="E483" s="117">
        <v>17.170000000000002</v>
      </c>
      <c r="F483" s="220"/>
      <c r="H483" s="110"/>
    </row>
    <row r="484" spans="1:8" s="116" customFormat="1" ht="13.8" x14ac:dyDescent="0.3">
      <c r="A484" s="115"/>
      <c r="B484" s="112">
        <v>42868</v>
      </c>
      <c r="C484" s="116" t="s">
        <v>429</v>
      </c>
      <c r="D484" s="117"/>
      <c r="E484" s="117">
        <v>3.99</v>
      </c>
      <c r="F484" s="220"/>
      <c r="H484" s="110"/>
    </row>
    <row r="485" spans="1:8" s="116" customFormat="1" ht="13.8" x14ac:dyDescent="0.3">
      <c r="A485" s="115"/>
      <c r="B485" s="112">
        <v>42868</v>
      </c>
      <c r="C485" s="116" t="s">
        <v>8</v>
      </c>
      <c r="D485" s="117"/>
      <c r="E485" s="117">
        <v>18.89</v>
      </c>
      <c r="F485" s="220"/>
      <c r="H485" s="110"/>
    </row>
    <row r="486" spans="1:8" s="116" customFormat="1" ht="13.8" x14ac:dyDescent="0.3">
      <c r="A486" s="115"/>
      <c r="B486" s="112">
        <v>42868</v>
      </c>
      <c r="C486" s="116" t="s">
        <v>7</v>
      </c>
      <c r="D486" s="117"/>
      <c r="E486" s="117">
        <v>24.78</v>
      </c>
      <c r="F486" s="220"/>
      <c r="H486" s="110"/>
    </row>
    <row r="487" spans="1:8" s="116" customFormat="1" ht="13.8" x14ac:dyDescent="0.3">
      <c r="A487" s="115"/>
      <c r="B487" s="112">
        <v>42868</v>
      </c>
      <c r="C487" s="116" t="s">
        <v>50</v>
      </c>
      <c r="D487" s="117"/>
      <c r="E487" s="117">
        <v>4.67</v>
      </c>
      <c r="F487" s="220"/>
      <c r="H487" s="110"/>
    </row>
    <row r="488" spans="1:8" s="116" customFormat="1" ht="13.8" x14ac:dyDescent="0.3">
      <c r="A488" s="115"/>
      <c r="B488" s="112">
        <v>42868</v>
      </c>
      <c r="C488" s="116" t="s">
        <v>505</v>
      </c>
      <c r="D488" s="117"/>
      <c r="E488" s="117">
        <v>10.55</v>
      </c>
      <c r="F488" s="220"/>
      <c r="H488" s="110"/>
    </row>
    <row r="489" spans="1:8" s="116" customFormat="1" ht="13.8" x14ac:dyDescent="0.3">
      <c r="A489" s="115"/>
      <c r="B489" s="112">
        <v>42868</v>
      </c>
      <c r="C489" s="116" t="s">
        <v>505</v>
      </c>
      <c r="D489" s="117"/>
      <c r="E489" s="117">
        <v>5.45</v>
      </c>
      <c r="F489" s="220"/>
      <c r="H489" s="110"/>
    </row>
    <row r="490" spans="1:8" s="116" customFormat="1" ht="13.8" x14ac:dyDescent="0.3">
      <c r="A490" s="115"/>
      <c r="B490" s="112">
        <v>42867</v>
      </c>
      <c r="C490" s="116" t="s">
        <v>505</v>
      </c>
      <c r="D490" s="117"/>
      <c r="E490" s="117">
        <v>1.95</v>
      </c>
      <c r="F490" s="220"/>
      <c r="H490" s="110"/>
    </row>
    <row r="491" spans="1:8" s="116" customFormat="1" ht="13.8" x14ac:dyDescent="0.3">
      <c r="A491" s="115"/>
      <c r="B491" s="112">
        <v>42867</v>
      </c>
      <c r="C491" s="116" t="s">
        <v>72</v>
      </c>
      <c r="D491" s="117"/>
      <c r="E491" s="117">
        <v>10.88</v>
      </c>
      <c r="F491" s="220"/>
      <c r="H491" s="110"/>
    </row>
    <row r="492" spans="1:8" s="116" customFormat="1" ht="13.8" x14ac:dyDescent="0.3">
      <c r="A492" s="115"/>
      <c r="B492" s="112">
        <v>42867</v>
      </c>
      <c r="C492" s="116" t="s">
        <v>72</v>
      </c>
      <c r="D492" s="117"/>
      <c r="E492" s="117">
        <v>11.88</v>
      </c>
      <c r="F492" s="220"/>
      <c r="H492" s="110"/>
    </row>
    <row r="493" spans="1:8" s="116" customFormat="1" ht="13.8" x14ac:dyDescent="0.3">
      <c r="A493" s="115"/>
      <c r="B493" s="112">
        <v>42867</v>
      </c>
      <c r="C493" s="116" t="s">
        <v>150</v>
      </c>
      <c r="D493" s="117"/>
      <c r="E493" s="117">
        <v>12.19</v>
      </c>
      <c r="F493" s="220"/>
      <c r="H493" s="110"/>
    </row>
    <row r="494" spans="1:8" s="116" customFormat="1" ht="13.8" x14ac:dyDescent="0.3">
      <c r="A494" s="115"/>
      <c r="B494" s="112">
        <v>42867</v>
      </c>
      <c r="C494" s="116" t="s">
        <v>375</v>
      </c>
      <c r="D494" s="117"/>
      <c r="E494" s="117">
        <v>67.5</v>
      </c>
      <c r="F494" s="220"/>
      <c r="H494" s="110"/>
    </row>
    <row r="495" spans="1:8" s="116" customFormat="1" ht="13.8" x14ac:dyDescent="0.3">
      <c r="A495" s="115"/>
      <c r="B495" s="112">
        <v>42867</v>
      </c>
      <c r="C495" s="116" t="s">
        <v>50</v>
      </c>
      <c r="D495" s="117"/>
      <c r="E495" s="117">
        <v>23</v>
      </c>
      <c r="F495" s="220"/>
      <c r="H495" s="110"/>
    </row>
    <row r="496" spans="1:8" s="116" customFormat="1" ht="13.8" x14ac:dyDescent="0.3">
      <c r="A496" s="115"/>
      <c r="B496" s="112">
        <v>42867</v>
      </c>
      <c r="C496" s="116" t="s">
        <v>8</v>
      </c>
      <c r="D496" s="117"/>
      <c r="E496" s="117">
        <v>5.0999999999999996</v>
      </c>
      <c r="F496" s="220"/>
      <c r="H496" s="110"/>
    </row>
    <row r="497" spans="1:8" s="116" customFormat="1" ht="13.8" x14ac:dyDescent="0.3">
      <c r="A497" s="115"/>
      <c r="B497" s="112">
        <v>42867</v>
      </c>
      <c r="C497" s="116" t="s">
        <v>8</v>
      </c>
      <c r="D497" s="117"/>
      <c r="E497" s="117">
        <v>2.7</v>
      </c>
      <c r="F497" s="220"/>
      <c r="H497" s="110"/>
    </row>
    <row r="498" spans="1:8" s="116" customFormat="1" ht="13.8" x14ac:dyDescent="0.3">
      <c r="A498" s="115"/>
      <c r="B498" s="112">
        <v>42866</v>
      </c>
      <c r="C498" s="116" t="s">
        <v>91</v>
      </c>
      <c r="D498" s="117"/>
      <c r="E498" s="117">
        <v>28.61</v>
      </c>
      <c r="F498" s="220"/>
      <c r="H498" s="110"/>
    </row>
    <row r="499" spans="1:8" s="116" customFormat="1" ht="13.8" x14ac:dyDescent="0.3">
      <c r="A499" s="115"/>
      <c r="B499" s="112">
        <v>42866</v>
      </c>
      <c r="C499" s="116" t="s">
        <v>570</v>
      </c>
      <c r="D499" s="117"/>
      <c r="E499" s="117">
        <v>88</v>
      </c>
      <c r="F499" s="220"/>
      <c r="H499" s="110"/>
    </row>
    <row r="500" spans="1:8" s="116" customFormat="1" ht="13.8" x14ac:dyDescent="0.3">
      <c r="A500" s="115"/>
      <c r="B500" s="112">
        <v>42865</v>
      </c>
      <c r="C500" s="116" t="s">
        <v>7</v>
      </c>
      <c r="D500" s="117"/>
      <c r="E500" s="117">
        <v>19.510000000000002</v>
      </c>
      <c r="F500" s="220"/>
      <c r="H500" s="110"/>
    </row>
    <row r="501" spans="1:8" s="116" customFormat="1" ht="13.8" x14ac:dyDescent="0.3">
      <c r="A501" s="115"/>
      <c r="B501" s="112">
        <v>42865</v>
      </c>
      <c r="C501" s="116" t="s">
        <v>21</v>
      </c>
      <c r="D501" s="117"/>
      <c r="E501" s="117">
        <v>29.75</v>
      </c>
      <c r="F501" s="220"/>
      <c r="H501" s="110"/>
    </row>
    <row r="502" spans="1:8" s="116" customFormat="1" ht="13.8" x14ac:dyDescent="0.3">
      <c r="A502" s="115"/>
      <c r="B502" s="112">
        <v>42865</v>
      </c>
      <c r="C502" s="116" t="s">
        <v>72</v>
      </c>
      <c r="D502" s="117"/>
      <c r="E502" s="117">
        <v>8.73</v>
      </c>
      <c r="F502" s="220"/>
      <c r="H502" s="110"/>
    </row>
    <row r="503" spans="1:8" s="116" customFormat="1" ht="13.8" x14ac:dyDescent="0.3">
      <c r="A503" s="115">
        <v>1196</v>
      </c>
      <c r="B503" s="112">
        <v>42864</v>
      </c>
      <c r="C503" s="116" t="s">
        <v>464</v>
      </c>
      <c r="D503" s="117"/>
      <c r="E503" s="117">
        <v>4.5</v>
      </c>
      <c r="F503" s="220"/>
      <c r="H503" s="110"/>
    </row>
    <row r="504" spans="1:8" s="116" customFormat="1" ht="13.8" x14ac:dyDescent="0.3">
      <c r="A504" s="115">
        <v>1197</v>
      </c>
      <c r="B504" s="112">
        <v>42864</v>
      </c>
      <c r="C504" s="116" t="s">
        <v>562</v>
      </c>
      <c r="D504" s="117"/>
      <c r="E504" s="117">
        <v>45</v>
      </c>
      <c r="F504" s="220"/>
      <c r="H504" s="110"/>
    </row>
    <row r="505" spans="1:8" s="116" customFormat="1" ht="13.8" x14ac:dyDescent="0.3">
      <c r="A505" s="115"/>
      <c r="B505" s="112">
        <v>42864</v>
      </c>
      <c r="C505" s="116" t="s">
        <v>52</v>
      </c>
      <c r="D505" s="117"/>
      <c r="E505" s="117">
        <v>38.83</v>
      </c>
      <c r="F505" s="220"/>
      <c r="H505" s="110"/>
    </row>
    <row r="506" spans="1:8" s="116" customFormat="1" ht="13.8" x14ac:dyDescent="0.3">
      <c r="A506" s="115"/>
      <c r="B506" s="112">
        <v>42864</v>
      </c>
      <c r="C506" s="116" t="s">
        <v>40</v>
      </c>
      <c r="D506" s="117"/>
      <c r="E506" s="117">
        <v>70.13</v>
      </c>
      <c r="F506" s="220"/>
      <c r="H506" s="110"/>
    </row>
    <row r="507" spans="1:8" s="116" customFormat="1" ht="13.8" x14ac:dyDescent="0.3">
      <c r="A507" s="115"/>
      <c r="B507" s="112">
        <v>42864</v>
      </c>
      <c r="C507" s="116" t="s">
        <v>50</v>
      </c>
      <c r="D507" s="117"/>
      <c r="E507" s="117">
        <v>24</v>
      </c>
      <c r="F507" s="220"/>
      <c r="H507" s="110"/>
    </row>
    <row r="508" spans="1:8" s="116" customFormat="1" ht="13.8" x14ac:dyDescent="0.3">
      <c r="A508" s="115"/>
      <c r="B508" s="112">
        <v>42864</v>
      </c>
      <c r="C508" s="116" t="s">
        <v>505</v>
      </c>
      <c r="D508" s="117"/>
      <c r="E508" s="117">
        <v>14.03</v>
      </c>
      <c r="F508" s="220"/>
      <c r="H508" s="110"/>
    </row>
    <row r="509" spans="1:8" s="116" customFormat="1" ht="13.8" x14ac:dyDescent="0.3">
      <c r="A509" s="115"/>
      <c r="B509" s="112">
        <v>42864</v>
      </c>
      <c r="C509" s="116" t="s">
        <v>571</v>
      </c>
      <c r="D509" s="117"/>
      <c r="E509" s="117">
        <v>25.22</v>
      </c>
      <c r="F509" s="220"/>
      <c r="H509" s="110"/>
    </row>
    <row r="510" spans="1:8" s="116" customFormat="1" ht="13.8" x14ac:dyDescent="0.3">
      <c r="A510" s="115"/>
      <c r="B510" s="112">
        <v>42864</v>
      </c>
      <c r="C510" s="116" t="s">
        <v>112</v>
      </c>
      <c r="D510" s="117"/>
      <c r="E510" s="117">
        <v>287.83</v>
      </c>
      <c r="F510" s="220"/>
      <c r="H510" s="110"/>
    </row>
    <row r="511" spans="1:8" s="116" customFormat="1" ht="13.8" x14ac:dyDescent="0.3">
      <c r="A511" s="115"/>
      <c r="B511" s="112">
        <v>42864</v>
      </c>
      <c r="C511" s="116" t="s">
        <v>93</v>
      </c>
      <c r="D511" s="117"/>
      <c r="E511" s="117">
        <v>108.57</v>
      </c>
      <c r="F511" s="220"/>
      <c r="H511" s="110"/>
    </row>
    <row r="512" spans="1:8" s="116" customFormat="1" ht="13.8" x14ac:dyDescent="0.3">
      <c r="A512" s="115"/>
      <c r="B512" s="112">
        <v>42864</v>
      </c>
      <c r="C512" s="116" t="s">
        <v>572</v>
      </c>
      <c r="D512" s="117"/>
      <c r="E512" s="117">
        <v>13.99</v>
      </c>
      <c r="F512" s="220"/>
      <c r="H512" s="110"/>
    </row>
    <row r="513" spans="1:8" s="116" customFormat="1" ht="13.8" x14ac:dyDescent="0.3">
      <c r="A513" s="115"/>
      <c r="B513" s="112">
        <v>42863</v>
      </c>
      <c r="C513" s="116" t="s">
        <v>573</v>
      </c>
      <c r="D513" s="117"/>
      <c r="E513" s="117">
        <v>18</v>
      </c>
      <c r="F513" s="220"/>
      <c r="H513" s="110"/>
    </row>
    <row r="514" spans="1:8" s="116" customFormat="1" ht="13.8" x14ac:dyDescent="0.3">
      <c r="A514" s="115"/>
      <c r="B514" s="112">
        <v>42863</v>
      </c>
      <c r="C514" s="116" t="s">
        <v>72</v>
      </c>
      <c r="D514" s="117"/>
      <c r="E514" s="117">
        <v>6.97</v>
      </c>
      <c r="F514" s="220"/>
      <c r="H514" s="110"/>
    </row>
    <row r="515" spans="1:8" s="116" customFormat="1" ht="13.8" x14ac:dyDescent="0.3">
      <c r="A515" s="115"/>
      <c r="B515" s="112">
        <v>42863</v>
      </c>
      <c r="C515" s="116" t="s">
        <v>72</v>
      </c>
      <c r="D515" s="117"/>
      <c r="E515" s="117">
        <v>77.89</v>
      </c>
      <c r="F515" s="220"/>
      <c r="H515" s="110"/>
    </row>
    <row r="516" spans="1:8" s="116" customFormat="1" ht="13.8" x14ac:dyDescent="0.3">
      <c r="A516" s="115"/>
      <c r="B516" s="112">
        <v>42869</v>
      </c>
      <c r="C516" s="116" t="s">
        <v>45</v>
      </c>
      <c r="D516" s="117"/>
      <c r="E516" s="117">
        <v>200</v>
      </c>
      <c r="F516" s="220"/>
      <c r="H516" s="110"/>
    </row>
    <row r="517" spans="1:8" s="116" customFormat="1" ht="13.8" x14ac:dyDescent="0.3">
      <c r="A517" s="115"/>
      <c r="B517" s="112">
        <v>42869</v>
      </c>
      <c r="C517" s="116" t="s">
        <v>87</v>
      </c>
      <c r="D517" s="117"/>
      <c r="E517" s="117">
        <v>132.19999999999999</v>
      </c>
      <c r="F517" s="220"/>
      <c r="H517" s="110"/>
    </row>
    <row r="518" spans="1:8" s="116" customFormat="1" ht="13.8" x14ac:dyDescent="0.3">
      <c r="A518" s="115"/>
      <c r="B518" s="112">
        <v>42869</v>
      </c>
      <c r="C518" s="116" t="s">
        <v>42</v>
      </c>
      <c r="D518" s="117"/>
      <c r="E518" s="117">
        <v>141.51</v>
      </c>
      <c r="F518" s="220"/>
      <c r="H518" s="110"/>
    </row>
    <row r="519" spans="1:8" s="116" customFormat="1" ht="13.8" x14ac:dyDescent="0.3">
      <c r="A519" s="115"/>
      <c r="B519" s="112">
        <v>42869</v>
      </c>
      <c r="C519" s="116" t="s">
        <v>321</v>
      </c>
      <c r="D519" s="117"/>
      <c r="E519" s="117">
        <v>219.67</v>
      </c>
      <c r="F519" s="220"/>
      <c r="H519" s="110"/>
    </row>
    <row r="520" spans="1:8" s="116" customFormat="1" ht="13.8" x14ac:dyDescent="0.3">
      <c r="A520" s="115"/>
      <c r="B520" s="112">
        <v>42869</v>
      </c>
      <c r="C520" s="116" t="s">
        <v>485</v>
      </c>
      <c r="D520" s="117"/>
      <c r="E520" s="117">
        <v>101.94</v>
      </c>
      <c r="F520" s="220" t="s">
        <v>574</v>
      </c>
      <c r="H520" s="110"/>
    </row>
    <row r="521" spans="1:8" s="116" customFormat="1" ht="13.8" x14ac:dyDescent="0.3">
      <c r="A521" s="115"/>
      <c r="B521" s="112">
        <v>42869</v>
      </c>
      <c r="C521" s="117" t="s">
        <v>561</v>
      </c>
      <c r="D521" s="117">
        <v>30</v>
      </c>
      <c r="E521" s="117"/>
      <c r="F521" s="220">
        <v>1725021652</v>
      </c>
      <c r="H521" s="110"/>
    </row>
    <row r="522" spans="1:8" s="116" customFormat="1" ht="13.8" x14ac:dyDescent="0.3">
      <c r="A522" s="115"/>
      <c r="B522" s="112">
        <v>42869</v>
      </c>
      <c r="D522" s="117"/>
      <c r="E522" s="117">
        <v>67.900000000000006</v>
      </c>
      <c r="F522" s="220">
        <v>1340859101</v>
      </c>
      <c r="H522" s="110"/>
    </row>
    <row r="523" spans="1:8" s="116" customFormat="1" ht="13.8" x14ac:dyDescent="0.3">
      <c r="A523" s="115"/>
      <c r="B523" s="112">
        <v>42869</v>
      </c>
      <c r="C523" s="117" t="s">
        <v>561</v>
      </c>
      <c r="D523" s="117">
        <v>67.900000000000006</v>
      </c>
      <c r="E523" s="117"/>
      <c r="F523" s="220"/>
      <c r="H523" s="110"/>
    </row>
    <row r="524" spans="1:8" s="116" customFormat="1" ht="13.8" x14ac:dyDescent="0.3">
      <c r="A524" s="115"/>
      <c r="B524" s="112">
        <v>42869</v>
      </c>
      <c r="C524" s="116" t="s">
        <v>546</v>
      </c>
      <c r="D524" s="117"/>
      <c r="E524" s="117">
        <v>18.420000000000002</v>
      </c>
      <c r="F524" s="220"/>
      <c r="H524" s="110"/>
    </row>
    <row r="525" spans="1:8" s="116" customFormat="1" ht="13.8" x14ac:dyDescent="0.3">
      <c r="A525" s="115"/>
      <c r="B525" s="112">
        <v>42869</v>
      </c>
      <c r="C525" s="116" t="s">
        <v>114</v>
      </c>
      <c r="D525" s="117"/>
      <c r="E525" s="117">
        <v>5.4</v>
      </c>
      <c r="F525" s="220"/>
      <c r="H525" s="110"/>
    </row>
    <row r="526" spans="1:8" s="116" customFormat="1" ht="13.8" x14ac:dyDescent="0.3">
      <c r="A526" s="115"/>
      <c r="B526" s="112">
        <v>42871</v>
      </c>
      <c r="C526" s="116" t="s">
        <v>50</v>
      </c>
      <c r="D526" s="117"/>
      <c r="E526" s="117">
        <v>8.0500000000000007</v>
      </c>
      <c r="F526" s="220"/>
      <c r="H526" s="110"/>
    </row>
    <row r="527" spans="1:8" s="116" customFormat="1" ht="13.8" x14ac:dyDescent="0.3">
      <c r="A527" s="115"/>
      <c r="B527" s="112">
        <v>42871</v>
      </c>
      <c r="C527" s="116" t="s">
        <v>505</v>
      </c>
      <c r="D527" s="117"/>
      <c r="E527" s="117">
        <v>15.57</v>
      </c>
      <c r="F527" s="220"/>
      <c r="H527" s="110"/>
    </row>
    <row r="528" spans="1:8" s="116" customFormat="1" ht="13.8" x14ac:dyDescent="0.3">
      <c r="A528" s="115"/>
      <c r="B528" s="112">
        <v>42870</v>
      </c>
      <c r="C528" s="116" t="s">
        <v>93</v>
      </c>
      <c r="D528" s="117"/>
      <c r="E528" s="117">
        <v>302.38</v>
      </c>
      <c r="F528" s="220"/>
      <c r="H528" s="110"/>
    </row>
    <row r="529" spans="1:8" s="116" customFormat="1" ht="13.8" x14ac:dyDescent="0.3">
      <c r="A529" s="115"/>
      <c r="B529" s="112">
        <v>42872</v>
      </c>
      <c r="C529" s="116" t="s">
        <v>146</v>
      </c>
      <c r="D529" s="117">
        <v>792.2</v>
      </c>
      <c r="E529" s="117"/>
      <c r="F529" s="220"/>
      <c r="H529" s="110"/>
    </row>
    <row r="530" spans="1:8" s="116" customFormat="1" ht="13.8" x14ac:dyDescent="0.3">
      <c r="A530" s="115"/>
      <c r="B530" s="112">
        <v>42871</v>
      </c>
      <c r="C530" s="116" t="s">
        <v>21</v>
      </c>
      <c r="D530" s="117"/>
      <c r="E530" s="117">
        <v>8</v>
      </c>
      <c r="F530" s="220"/>
      <c r="H530" s="110"/>
    </row>
    <row r="531" spans="1:8" s="116" customFormat="1" ht="13.8" x14ac:dyDescent="0.3">
      <c r="A531" s="115"/>
      <c r="B531" s="112">
        <v>42871</v>
      </c>
      <c r="C531" s="116" t="s">
        <v>8</v>
      </c>
      <c r="D531" s="117"/>
      <c r="E531" s="117">
        <v>6.6</v>
      </c>
      <c r="F531" s="220"/>
      <c r="H531" s="110"/>
    </row>
    <row r="532" spans="1:8" s="116" customFormat="1" ht="13.8" x14ac:dyDescent="0.3">
      <c r="A532" s="115">
        <v>1199</v>
      </c>
      <c r="B532" s="112">
        <v>42871</v>
      </c>
      <c r="C532" s="116" t="s">
        <v>380</v>
      </c>
      <c r="D532" s="117"/>
      <c r="E532" s="117">
        <v>8</v>
      </c>
      <c r="F532" s="220"/>
      <c r="H532" s="110"/>
    </row>
    <row r="533" spans="1:8" s="116" customFormat="1" ht="13.8" x14ac:dyDescent="0.3">
      <c r="A533" s="115"/>
      <c r="B533" s="112">
        <v>42871</v>
      </c>
      <c r="C533" s="116" t="s">
        <v>52</v>
      </c>
      <c r="D533" s="117"/>
      <c r="E533" s="117">
        <v>35.24</v>
      </c>
      <c r="F533" s="220"/>
      <c r="H533" s="110"/>
    </row>
    <row r="534" spans="1:8" s="116" customFormat="1" ht="13.8" x14ac:dyDescent="0.3">
      <c r="A534" s="115"/>
      <c r="B534" s="112">
        <v>42870</v>
      </c>
      <c r="C534" s="116" t="s">
        <v>21</v>
      </c>
      <c r="D534" s="117"/>
      <c r="E534" s="117">
        <v>54.25</v>
      </c>
      <c r="F534" s="220"/>
      <c r="H534" s="110"/>
    </row>
    <row r="535" spans="1:8" s="116" customFormat="1" ht="13.8" x14ac:dyDescent="0.3">
      <c r="A535" s="115"/>
      <c r="B535" s="112">
        <v>42870</v>
      </c>
      <c r="C535" s="116" t="s">
        <v>575</v>
      </c>
      <c r="D535" s="117">
        <v>29.01</v>
      </c>
      <c r="E535" s="117"/>
      <c r="F535" s="220"/>
      <c r="H535" s="110"/>
    </row>
    <row r="536" spans="1:8" s="116" customFormat="1" ht="13.8" x14ac:dyDescent="0.3">
      <c r="A536" s="115"/>
      <c r="B536" s="112">
        <v>42870</v>
      </c>
      <c r="C536" s="116" t="s">
        <v>72</v>
      </c>
      <c r="D536" s="117"/>
      <c r="E536" s="117">
        <v>14.99</v>
      </c>
      <c r="F536" s="220"/>
      <c r="H536" s="110"/>
    </row>
    <row r="537" spans="1:8" s="116" customFormat="1" ht="13.8" x14ac:dyDescent="0.3">
      <c r="A537" s="115"/>
      <c r="B537" s="112">
        <v>42873</v>
      </c>
      <c r="C537" s="116" t="s">
        <v>81</v>
      </c>
      <c r="D537" s="117"/>
      <c r="E537" s="117">
        <v>6.8</v>
      </c>
      <c r="F537" s="220"/>
      <c r="H537" s="110"/>
    </row>
    <row r="538" spans="1:8" s="116" customFormat="1" ht="13.8" x14ac:dyDescent="0.3">
      <c r="A538" s="115"/>
      <c r="B538" s="112">
        <v>42873</v>
      </c>
      <c r="C538" s="116" t="s">
        <v>505</v>
      </c>
      <c r="D538" s="117"/>
      <c r="E538" s="117">
        <v>13.83</v>
      </c>
      <c r="F538" s="220"/>
      <c r="H538" s="110"/>
    </row>
    <row r="539" spans="1:8" s="116" customFormat="1" ht="13.8" x14ac:dyDescent="0.3">
      <c r="A539" s="115"/>
      <c r="B539" s="112">
        <v>42873</v>
      </c>
      <c r="C539" s="116" t="s">
        <v>93</v>
      </c>
      <c r="D539" s="117"/>
      <c r="E539" s="117">
        <v>87.26</v>
      </c>
      <c r="F539" s="220"/>
      <c r="H539" s="110"/>
    </row>
    <row r="540" spans="1:8" s="116" customFormat="1" ht="13.8" x14ac:dyDescent="0.3">
      <c r="A540" s="115"/>
      <c r="B540" s="112">
        <v>42873</v>
      </c>
      <c r="C540" s="116" t="s">
        <v>93</v>
      </c>
      <c r="D540" s="117"/>
      <c r="E540" s="117">
        <v>72.34</v>
      </c>
      <c r="F540" s="220"/>
      <c r="H540" s="110"/>
    </row>
    <row r="541" spans="1:8" s="116" customFormat="1" ht="13.8" x14ac:dyDescent="0.3">
      <c r="A541" s="115"/>
      <c r="B541" s="112">
        <v>42873</v>
      </c>
      <c r="C541" s="116" t="s">
        <v>40</v>
      </c>
      <c r="D541" s="117"/>
      <c r="E541" s="117">
        <v>70.510000000000005</v>
      </c>
      <c r="F541" s="220"/>
      <c r="H541" s="110"/>
    </row>
    <row r="542" spans="1:8" s="116" customFormat="1" ht="13.8" x14ac:dyDescent="0.3">
      <c r="A542" s="115"/>
      <c r="B542" s="112">
        <v>42873</v>
      </c>
      <c r="C542" s="116" t="s">
        <v>8</v>
      </c>
      <c r="D542" s="117"/>
      <c r="E542" s="117">
        <v>5.08</v>
      </c>
      <c r="F542" s="220"/>
      <c r="H542" s="110"/>
    </row>
    <row r="543" spans="1:8" s="116" customFormat="1" ht="13.8" x14ac:dyDescent="0.3">
      <c r="A543" s="115"/>
      <c r="B543" s="112">
        <v>42873</v>
      </c>
      <c r="C543" s="116" t="s">
        <v>102</v>
      </c>
      <c r="D543" s="117"/>
      <c r="E543" s="117">
        <v>15.09</v>
      </c>
      <c r="F543" s="220"/>
      <c r="H543" s="110"/>
    </row>
    <row r="544" spans="1:8" s="116" customFormat="1" ht="13.8" x14ac:dyDescent="0.3">
      <c r="A544" s="115"/>
      <c r="B544" s="112">
        <v>42873</v>
      </c>
      <c r="C544" s="116" t="s">
        <v>31</v>
      </c>
      <c r="D544" s="117">
        <v>2087.4</v>
      </c>
      <c r="E544" s="117"/>
      <c r="F544" s="220"/>
      <c r="H544" s="110"/>
    </row>
    <row r="545" spans="1:8" s="116" customFormat="1" ht="13.8" x14ac:dyDescent="0.3">
      <c r="A545" s="115">
        <v>2000</v>
      </c>
      <c r="B545" s="112">
        <v>42870</v>
      </c>
      <c r="C545" s="116" t="s">
        <v>464</v>
      </c>
      <c r="D545" s="117"/>
      <c r="E545" s="117">
        <v>7.5</v>
      </c>
      <c r="F545" s="220"/>
      <c r="H545" s="110"/>
    </row>
    <row r="546" spans="1:8" s="116" customFormat="1" ht="13.8" x14ac:dyDescent="0.3">
      <c r="A546" s="115">
        <v>1198</v>
      </c>
      <c r="B546" s="112">
        <v>42870</v>
      </c>
      <c r="D546" s="117"/>
      <c r="E546" s="117">
        <v>6.75</v>
      </c>
      <c r="F546" s="220"/>
      <c r="H546" s="110"/>
    </row>
    <row r="547" spans="1:8" s="116" customFormat="1" ht="13.8" x14ac:dyDescent="0.3">
      <c r="A547" s="115"/>
      <c r="B547" s="112">
        <v>42873</v>
      </c>
      <c r="C547" s="116" t="s">
        <v>8</v>
      </c>
      <c r="D547" s="117"/>
      <c r="E547" s="117">
        <v>2.75</v>
      </c>
      <c r="F547" s="220"/>
      <c r="H547" s="110"/>
    </row>
    <row r="548" spans="1:8" s="116" customFormat="1" ht="13.8" x14ac:dyDescent="0.3">
      <c r="A548" s="115"/>
      <c r="B548" s="112">
        <v>42875</v>
      </c>
      <c r="C548" s="116" t="s">
        <v>52</v>
      </c>
      <c r="D548" s="117"/>
      <c r="E548" s="117">
        <v>37.03</v>
      </c>
      <c r="F548" s="220"/>
      <c r="H548" s="110"/>
    </row>
    <row r="549" spans="1:8" s="116" customFormat="1" ht="13.8" x14ac:dyDescent="0.3">
      <c r="A549" s="115"/>
      <c r="B549" s="112">
        <v>42875</v>
      </c>
      <c r="C549" s="116" t="s">
        <v>83</v>
      </c>
      <c r="D549" s="117"/>
      <c r="E549" s="117">
        <v>40</v>
      </c>
      <c r="F549" s="220"/>
      <c r="H549" s="110"/>
    </row>
    <row r="550" spans="1:8" s="116" customFormat="1" ht="13.8" x14ac:dyDescent="0.3">
      <c r="A550" s="115"/>
      <c r="B550" s="112">
        <v>42875</v>
      </c>
      <c r="C550" s="116" t="s">
        <v>564</v>
      </c>
      <c r="D550" s="117"/>
      <c r="E550" s="117">
        <v>57.56</v>
      </c>
      <c r="F550" s="220"/>
      <c r="H550" s="110"/>
    </row>
    <row r="551" spans="1:8" s="116" customFormat="1" ht="13.8" x14ac:dyDescent="0.3">
      <c r="A551" s="115"/>
      <c r="B551" s="112">
        <v>42875</v>
      </c>
      <c r="C551" s="116" t="s">
        <v>728</v>
      </c>
      <c r="D551" s="117"/>
      <c r="E551" s="117">
        <v>126.55</v>
      </c>
      <c r="F551" s="220"/>
      <c r="H551" s="110"/>
    </row>
    <row r="552" spans="1:8" s="116" customFormat="1" ht="13.8" x14ac:dyDescent="0.3">
      <c r="A552" s="115"/>
      <c r="B552" s="112">
        <v>42875</v>
      </c>
      <c r="C552" s="116" t="s">
        <v>93</v>
      </c>
      <c r="D552" s="117"/>
      <c r="E552" s="117">
        <v>17.2</v>
      </c>
      <c r="F552" s="220"/>
      <c r="H552" s="110"/>
    </row>
    <row r="553" spans="1:8" s="116" customFormat="1" ht="13.8" x14ac:dyDescent="0.3">
      <c r="A553" s="115"/>
      <c r="B553" s="112">
        <v>42875</v>
      </c>
      <c r="C553" s="116" t="s">
        <v>576</v>
      </c>
      <c r="D553" s="117"/>
      <c r="E553" s="117">
        <v>3.49</v>
      </c>
      <c r="F553" s="220"/>
      <c r="H553" s="110"/>
    </row>
    <row r="554" spans="1:8" s="116" customFormat="1" ht="13.8" x14ac:dyDescent="0.3">
      <c r="A554" s="115"/>
      <c r="B554" s="112">
        <v>42875</v>
      </c>
      <c r="C554" s="116" t="s">
        <v>7</v>
      </c>
      <c r="D554" s="117"/>
      <c r="E554" s="117">
        <v>32.590000000000003</v>
      </c>
      <c r="F554" s="220"/>
      <c r="H554" s="110"/>
    </row>
    <row r="555" spans="1:8" s="116" customFormat="1" ht="13.8" x14ac:dyDescent="0.3">
      <c r="A555" s="115"/>
      <c r="B555" s="112">
        <v>42875</v>
      </c>
      <c r="C555" s="116" t="s">
        <v>505</v>
      </c>
      <c r="D555" s="117"/>
      <c r="E555" s="117">
        <v>22.73</v>
      </c>
      <c r="F555" s="220"/>
      <c r="H555" s="110"/>
    </row>
    <row r="556" spans="1:8" s="116" customFormat="1" ht="13.8" x14ac:dyDescent="0.3">
      <c r="A556" s="115"/>
      <c r="B556" s="112">
        <v>42875</v>
      </c>
      <c r="C556" s="116" t="s">
        <v>40</v>
      </c>
      <c r="D556" s="117"/>
      <c r="E556" s="117">
        <v>85.01</v>
      </c>
      <c r="F556" s="220"/>
      <c r="H556" s="110"/>
    </row>
    <row r="557" spans="1:8" s="116" customFormat="1" ht="13.8" x14ac:dyDescent="0.3">
      <c r="A557" s="115"/>
      <c r="B557" s="112">
        <v>42875</v>
      </c>
      <c r="C557" s="116" t="s">
        <v>8</v>
      </c>
      <c r="D557" s="117"/>
      <c r="E557" s="117">
        <v>7.59</v>
      </c>
      <c r="F557" s="220"/>
      <c r="H557" s="110"/>
    </row>
    <row r="558" spans="1:8" s="116" customFormat="1" ht="13.8" x14ac:dyDescent="0.3">
      <c r="A558" s="115"/>
      <c r="B558" s="112">
        <v>42876</v>
      </c>
      <c r="C558" s="116" t="s">
        <v>505</v>
      </c>
      <c r="D558" s="117"/>
      <c r="E558" s="117">
        <v>13.07</v>
      </c>
      <c r="F558" s="220"/>
      <c r="H558" s="110"/>
    </row>
    <row r="559" spans="1:8" s="116" customFormat="1" ht="13.8" x14ac:dyDescent="0.3">
      <c r="A559" s="115"/>
      <c r="B559" s="112">
        <v>42878</v>
      </c>
      <c r="C559" s="116" t="s">
        <v>83</v>
      </c>
      <c r="D559" s="117"/>
      <c r="E559" s="117">
        <v>20</v>
      </c>
      <c r="F559" s="220"/>
      <c r="H559" s="110"/>
    </row>
    <row r="560" spans="1:8" s="116" customFormat="1" ht="13.8" x14ac:dyDescent="0.3">
      <c r="A560" s="115"/>
      <c r="B560" s="112">
        <v>42878</v>
      </c>
      <c r="C560" s="116" t="s">
        <v>40</v>
      </c>
      <c r="D560" s="117"/>
      <c r="E560" s="117">
        <v>71.319999999999993</v>
      </c>
      <c r="F560" s="220"/>
      <c r="H560" s="110"/>
    </row>
    <row r="561" spans="1:8" s="116" customFormat="1" ht="13.8" x14ac:dyDescent="0.3">
      <c r="A561" s="115"/>
      <c r="B561" s="112">
        <v>42878</v>
      </c>
      <c r="C561" s="116" t="s">
        <v>102</v>
      </c>
      <c r="D561" s="117"/>
      <c r="E561" s="117">
        <v>23.83</v>
      </c>
      <c r="F561" s="220"/>
      <c r="H561" s="110"/>
    </row>
    <row r="562" spans="1:8" s="116" customFormat="1" ht="13.8" x14ac:dyDescent="0.3">
      <c r="A562" s="115"/>
      <c r="B562" s="112">
        <v>42879</v>
      </c>
      <c r="C562" s="116" t="s">
        <v>93</v>
      </c>
      <c r="D562" s="117"/>
      <c r="E562" s="117">
        <v>396</v>
      </c>
      <c r="F562" s="220"/>
      <c r="H562" s="110"/>
    </row>
    <row r="563" spans="1:8" s="116" customFormat="1" ht="13.8" x14ac:dyDescent="0.3">
      <c r="A563" s="115"/>
      <c r="B563" s="112">
        <v>42878</v>
      </c>
      <c r="C563" s="116" t="s">
        <v>122</v>
      </c>
      <c r="D563" s="117"/>
      <c r="E563" s="117">
        <v>24.99</v>
      </c>
      <c r="F563" s="220"/>
      <c r="H563" s="110"/>
    </row>
    <row r="564" spans="1:8" s="116" customFormat="1" ht="13.8" x14ac:dyDescent="0.3">
      <c r="A564" s="115">
        <v>1202</v>
      </c>
      <c r="B564" s="112">
        <v>42877</v>
      </c>
      <c r="C564" s="116" t="s">
        <v>380</v>
      </c>
      <c r="D564" s="117"/>
      <c r="E564" s="117">
        <v>17</v>
      </c>
      <c r="F564" s="220"/>
      <c r="H564" s="110"/>
    </row>
    <row r="565" spans="1:8" s="116" customFormat="1" ht="13.8" x14ac:dyDescent="0.3">
      <c r="A565" s="115">
        <v>1201</v>
      </c>
      <c r="B565" s="112">
        <v>42877</v>
      </c>
      <c r="C565" s="116" t="s">
        <v>380</v>
      </c>
      <c r="D565" s="117"/>
      <c r="E565" s="117">
        <v>18.5</v>
      </c>
      <c r="F565" s="220"/>
      <c r="H565" s="110"/>
    </row>
    <row r="566" spans="1:8" s="116" customFormat="1" ht="13.8" x14ac:dyDescent="0.3">
      <c r="A566" s="115"/>
      <c r="B566" s="112">
        <v>42878</v>
      </c>
      <c r="C566" s="117" t="s">
        <v>561</v>
      </c>
      <c r="D566" s="117">
        <v>238</v>
      </c>
      <c r="E566" s="117"/>
      <c r="F566" s="220"/>
      <c r="H566" s="110"/>
    </row>
    <row r="567" spans="1:8" s="116" customFormat="1" ht="13.8" x14ac:dyDescent="0.3">
      <c r="A567" s="115"/>
      <c r="B567" s="112">
        <v>42878</v>
      </c>
      <c r="C567" s="117" t="s">
        <v>561</v>
      </c>
      <c r="D567" s="117">
        <v>200</v>
      </c>
      <c r="E567" s="117"/>
      <c r="F567" s="220"/>
      <c r="H567" s="110"/>
    </row>
    <row r="568" spans="1:8" s="116" customFormat="1" ht="13.8" x14ac:dyDescent="0.3">
      <c r="A568" s="115"/>
      <c r="B568" s="112">
        <v>42879</v>
      </c>
      <c r="C568" s="116" t="s">
        <v>50</v>
      </c>
      <c r="D568" s="117"/>
      <c r="E568" s="117">
        <v>22.4</v>
      </c>
      <c r="F568" s="220"/>
      <c r="H568" s="110"/>
    </row>
    <row r="569" spans="1:8" s="116" customFormat="1" ht="13.8" x14ac:dyDescent="0.3">
      <c r="A569" s="115"/>
      <c r="B569" s="112">
        <v>42879</v>
      </c>
      <c r="C569" s="116" t="s">
        <v>505</v>
      </c>
      <c r="D569" s="117"/>
      <c r="E569" s="117">
        <v>18.399999999999999</v>
      </c>
      <c r="F569" s="220"/>
      <c r="H569" s="110"/>
    </row>
    <row r="570" spans="1:8" s="116" customFormat="1" ht="13.8" x14ac:dyDescent="0.3">
      <c r="A570" s="115"/>
      <c r="B570" s="112">
        <v>42880</v>
      </c>
      <c r="C570" s="116" t="s">
        <v>577</v>
      </c>
      <c r="D570" s="117"/>
      <c r="E570" s="117">
        <v>10.77</v>
      </c>
      <c r="F570" s="220"/>
      <c r="H570" s="110"/>
    </row>
    <row r="571" spans="1:8" s="116" customFormat="1" ht="13.8" x14ac:dyDescent="0.3">
      <c r="A571" s="115"/>
      <c r="B571" s="112">
        <v>42880</v>
      </c>
      <c r="C571" s="116" t="s">
        <v>93</v>
      </c>
      <c r="D571" s="117"/>
      <c r="E571" s="117">
        <v>92.16</v>
      </c>
      <c r="F571" s="220"/>
      <c r="H571" s="110"/>
    </row>
    <row r="572" spans="1:8" s="116" customFormat="1" ht="13.8" x14ac:dyDescent="0.3">
      <c r="A572" s="115"/>
      <c r="B572" s="112">
        <v>42880</v>
      </c>
      <c r="C572" s="116" t="s">
        <v>758</v>
      </c>
      <c r="D572" s="117"/>
      <c r="E572" s="117">
        <v>46.19</v>
      </c>
      <c r="F572" s="220"/>
      <c r="H572" s="110"/>
    </row>
    <row r="573" spans="1:8" s="116" customFormat="1" ht="13.8" x14ac:dyDescent="0.3">
      <c r="A573" s="115"/>
      <c r="B573" s="112">
        <v>42880</v>
      </c>
      <c r="C573" s="117" t="s">
        <v>561</v>
      </c>
      <c r="D573" s="117">
        <v>35</v>
      </c>
      <c r="E573" s="117"/>
      <c r="F573" s="220"/>
      <c r="H573" s="110"/>
    </row>
    <row r="574" spans="1:8" s="116" customFormat="1" ht="13.8" x14ac:dyDescent="0.3">
      <c r="A574" s="115"/>
      <c r="B574" s="112">
        <v>42881</v>
      </c>
      <c r="C574" s="116" t="s">
        <v>89</v>
      </c>
      <c r="D574" s="117"/>
      <c r="E574" s="117">
        <v>540.67999999999995</v>
      </c>
      <c r="F574" s="220"/>
      <c r="H574" s="110"/>
    </row>
    <row r="575" spans="1:8" s="116" customFormat="1" ht="13.8" x14ac:dyDescent="0.3">
      <c r="A575" s="115"/>
      <c r="B575" s="112">
        <v>42881</v>
      </c>
      <c r="C575" s="117" t="s">
        <v>75</v>
      </c>
      <c r="D575" s="117">
        <v>540.67999999999995</v>
      </c>
      <c r="E575" s="117"/>
      <c r="F575" s="220"/>
      <c r="H575" s="110"/>
    </row>
    <row r="576" spans="1:8" s="116" customFormat="1" ht="13.8" x14ac:dyDescent="0.3">
      <c r="A576" s="115"/>
      <c r="B576" s="112">
        <v>42882</v>
      </c>
      <c r="C576" s="116" t="s">
        <v>505</v>
      </c>
      <c r="D576" s="117"/>
      <c r="E576" s="117">
        <v>12.85</v>
      </c>
      <c r="F576" s="220">
        <v>14628638128</v>
      </c>
      <c r="H576" s="110"/>
    </row>
    <row r="577" spans="1:8" s="116" customFormat="1" ht="13.8" x14ac:dyDescent="0.3">
      <c r="A577" s="115"/>
      <c r="B577" s="112">
        <v>42882</v>
      </c>
      <c r="C577" s="116" t="s">
        <v>429</v>
      </c>
      <c r="D577" s="117"/>
      <c r="E577" s="117">
        <v>8.8000000000000007</v>
      </c>
      <c r="F577" s="220"/>
      <c r="H577" s="110"/>
    </row>
    <row r="578" spans="1:8" s="116" customFormat="1" ht="13.8" x14ac:dyDescent="0.3">
      <c r="A578" s="115"/>
      <c r="B578" s="112">
        <v>42882</v>
      </c>
      <c r="C578" s="116" t="s">
        <v>7</v>
      </c>
      <c r="D578" s="117"/>
      <c r="E578" s="117">
        <v>18.48</v>
      </c>
      <c r="F578" s="220"/>
      <c r="H578" s="110"/>
    </row>
    <row r="579" spans="1:8" s="116" customFormat="1" ht="13.8" x14ac:dyDescent="0.3">
      <c r="A579" s="115"/>
      <c r="B579" s="112">
        <v>42882</v>
      </c>
      <c r="C579" s="116" t="s">
        <v>380</v>
      </c>
      <c r="D579" s="117"/>
      <c r="E579" s="117">
        <v>45</v>
      </c>
      <c r="F579" s="220"/>
      <c r="H579" s="110"/>
    </row>
    <row r="580" spans="1:8" s="116" customFormat="1" ht="13.8" x14ac:dyDescent="0.3">
      <c r="A580" s="115"/>
      <c r="B580" s="112">
        <v>42882</v>
      </c>
      <c r="C580" s="116" t="s">
        <v>8</v>
      </c>
      <c r="D580" s="117"/>
      <c r="E580" s="117">
        <v>10.46</v>
      </c>
      <c r="F580" s="220"/>
      <c r="H580" s="110"/>
    </row>
    <row r="581" spans="1:8" s="116" customFormat="1" ht="13.8" x14ac:dyDescent="0.3">
      <c r="A581" s="115"/>
      <c r="B581" s="112">
        <v>42882</v>
      </c>
      <c r="C581" s="116" t="s">
        <v>50</v>
      </c>
      <c r="D581" s="117"/>
      <c r="E581" s="117">
        <v>23.08</v>
      </c>
      <c r="F581" s="220"/>
      <c r="H581" s="110"/>
    </row>
    <row r="582" spans="1:8" s="116" customFormat="1" ht="13.8" x14ac:dyDescent="0.3">
      <c r="A582" s="115"/>
      <c r="B582" s="112">
        <v>42882</v>
      </c>
      <c r="C582" s="116" t="s">
        <v>52</v>
      </c>
      <c r="D582" s="117"/>
      <c r="E582" s="117">
        <v>41.38</v>
      </c>
      <c r="F582" s="220"/>
      <c r="H582" s="110"/>
    </row>
    <row r="583" spans="1:8" s="116" customFormat="1" ht="13.8" x14ac:dyDescent="0.3">
      <c r="A583" s="115"/>
      <c r="B583" s="112">
        <v>42883</v>
      </c>
      <c r="C583" s="116" t="s">
        <v>429</v>
      </c>
      <c r="D583" s="117"/>
      <c r="E583" s="117">
        <v>11.28</v>
      </c>
      <c r="F583" s="220"/>
      <c r="H583" s="110"/>
    </row>
    <row r="584" spans="1:8" s="116" customFormat="1" ht="13.8" x14ac:dyDescent="0.3">
      <c r="A584" s="115"/>
      <c r="B584" s="112">
        <v>42883</v>
      </c>
      <c r="C584" s="116" t="s">
        <v>505</v>
      </c>
      <c r="D584" s="117"/>
      <c r="E584" s="117">
        <v>11.1</v>
      </c>
      <c r="F584" s="220"/>
      <c r="H584" s="110"/>
    </row>
    <row r="585" spans="1:8" s="116" customFormat="1" ht="13.8" x14ac:dyDescent="0.3">
      <c r="A585" s="115"/>
      <c r="B585" s="112">
        <v>42883</v>
      </c>
      <c r="C585" s="116" t="s">
        <v>50</v>
      </c>
      <c r="D585" s="117"/>
      <c r="E585" s="117">
        <v>1.39</v>
      </c>
      <c r="F585" s="220"/>
      <c r="H585" s="110"/>
    </row>
    <row r="586" spans="1:8" s="116" customFormat="1" ht="13.8" x14ac:dyDescent="0.3">
      <c r="A586" s="115"/>
      <c r="B586" s="112">
        <v>42884</v>
      </c>
      <c r="C586" s="116" t="s">
        <v>409</v>
      </c>
      <c r="D586" s="117"/>
      <c r="E586" s="117">
        <v>37.57</v>
      </c>
      <c r="F586" s="220"/>
      <c r="H586" s="110"/>
    </row>
    <row r="587" spans="1:8" s="116" customFormat="1" ht="13.8" x14ac:dyDescent="0.3">
      <c r="A587" s="115"/>
      <c r="B587" s="112">
        <v>42884</v>
      </c>
      <c r="C587" s="116" t="s">
        <v>93</v>
      </c>
      <c r="D587" s="117"/>
      <c r="E587" s="117">
        <v>63.41</v>
      </c>
      <c r="F587" s="220"/>
      <c r="H587" s="110"/>
    </row>
    <row r="588" spans="1:8" s="116" customFormat="1" ht="13.8" x14ac:dyDescent="0.3">
      <c r="A588" s="115"/>
      <c r="B588" s="112">
        <v>42884</v>
      </c>
      <c r="C588" s="116" t="s">
        <v>102</v>
      </c>
      <c r="D588" s="117"/>
      <c r="E588" s="117">
        <v>10.98</v>
      </c>
      <c r="F588" s="220"/>
      <c r="H588" s="110"/>
    </row>
    <row r="589" spans="1:8" s="116" customFormat="1" ht="13.8" x14ac:dyDescent="0.3">
      <c r="A589" s="115"/>
      <c r="B589" s="112">
        <v>42884</v>
      </c>
      <c r="C589" s="116" t="s">
        <v>93</v>
      </c>
      <c r="D589" s="117"/>
      <c r="E589" s="117">
        <v>26.8</v>
      </c>
      <c r="F589" s="220"/>
      <c r="H589" s="110"/>
    </row>
    <row r="590" spans="1:8" s="116" customFormat="1" ht="13.8" x14ac:dyDescent="0.3">
      <c r="A590" s="115"/>
      <c r="B590" s="112">
        <v>42884</v>
      </c>
      <c r="C590" s="116" t="s">
        <v>432</v>
      </c>
      <c r="D590" s="117"/>
      <c r="E590" s="117">
        <v>37.979999999999997</v>
      </c>
      <c r="F590" s="220"/>
      <c r="H590" s="110"/>
    </row>
    <row r="591" spans="1:8" s="116" customFormat="1" ht="13.8" x14ac:dyDescent="0.3">
      <c r="A591" s="115"/>
      <c r="B591" s="112">
        <v>42884</v>
      </c>
      <c r="C591" s="116" t="s">
        <v>505</v>
      </c>
      <c r="D591" s="117"/>
      <c r="E591" s="117">
        <v>12.19</v>
      </c>
      <c r="F591" s="220"/>
      <c r="H591" s="110"/>
    </row>
    <row r="592" spans="1:8" s="116" customFormat="1" ht="13.8" x14ac:dyDescent="0.3">
      <c r="A592" s="115"/>
      <c r="B592" s="112">
        <v>42883</v>
      </c>
      <c r="C592" s="116" t="s">
        <v>171</v>
      </c>
      <c r="D592" s="117"/>
      <c r="E592" s="117">
        <v>42.07</v>
      </c>
      <c r="F592" s="220"/>
      <c r="H592" s="110"/>
    </row>
    <row r="593" spans="1:8" s="116" customFormat="1" ht="13.8" x14ac:dyDescent="0.3">
      <c r="A593" s="115"/>
      <c r="B593" s="112">
        <v>42881</v>
      </c>
      <c r="C593" s="116" t="s">
        <v>40</v>
      </c>
      <c r="D593" s="117"/>
      <c r="E593" s="117">
        <v>36.24</v>
      </c>
      <c r="F593" s="220"/>
      <c r="H593" s="110"/>
    </row>
    <row r="594" spans="1:8" s="116" customFormat="1" ht="13.8" x14ac:dyDescent="0.3">
      <c r="A594" s="115">
        <v>1203</v>
      </c>
      <c r="B594" s="112">
        <v>42880</v>
      </c>
      <c r="C594" s="116" t="s">
        <v>464</v>
      </c>
      <c r="D594" s="117"/>
      <c r="E594" s="117">
        <v>5</v>
      </c>
      <c r="F594" s="220"/>
      <c r="H594" s="110"/>
    </row>
    <row r="595" spans="1:8" s="116" customFormat="1" ht="13.8" x14ac:dyDescent="0.3">
      <c r="A595" s="115">
        <v>1160</v>
      </c>
      <c r="B595" s="112">
        <v>42880</v>
      </c>
      <c r="C595" s="116" t="s">
        <v>380</v>
      </c>
      <c r="D595" s="117"/>
      <c r="E595" s="117">
        <v>20</v>
      </c>
      <c r="F595" s="220"/>
      <c r="H595" s="110"/>
    </row>
    <row r="596" spans="1:8" s="116" customFormat="1" ht="13.8" x14ac:dyDescent="0.3">
      <c r="A596" s="115"/>
      <c r="B596" s="112">
        <v>42880</v>
      </c>
      <c r="C596" s="116" t="s">
        <v>8</v>
      </c>
      <c r="D596" s="117"/>
      <c r="E596" s="117">
        <v>5.08</v>
      </c>
      <c r="F596" s="220"/>
      <c r="H596" s="110"/>
    </row>
    <row r="597" spans="1:8" s="116" customFormat="1" ht="13.8" x14ac:dyDescent="0.3">
      <c r="A597" s="115"/>
      <c r="B597" s="112">
        <v>42885</v>
      </c>
      <c r="C597" s="116" t="s">
        <v>40</v>
      </c>
      <c r="D597" s="117"/>
      <c r="E597" s="117">
        <v>140.9</v>
      </c>
      <c r="F597" s="220"/>
      <c r="H597" s="110"/>
    </row>
    <row r="598" spans="1:8" s="116" customFormat="1" ht="13.8" x14ac:dyDescent="0.3">
      <c r="A598" s="115"/>
      <c r="B598" s="112">
        <v>42885</v>
      </c>
      <c r="C598" s="116" t="s">
        <v>8</v>
      </c>
      <c r="D598" s="117"/>
      <c r="E598" s="117">
        <v>4.4400000000000004</v>
      </c>
      <c r="F598" s="220"/>
      <c r="H598" s="110"/>
    </row>
    <row r="599" spans="1:8" s="116" customFormat="1" ht="13.8" x14ac:dyDescent="0.3">
      <c r="A599" s="115"/>
      <c r="B599" s="112">
        <v>42885</v>
      </c>
      <c r="C599" s="116" t="s">
        <v>357</v>
      </c>
      <c r="D599" s="117"/>
      <c r="E599" s="117">
        <v>25.17</v>
      </c>
      <c r="F599" s="220"/>
      <c r="H599" s="110"/>
    </row>
    <row r="600" spans="1:8" s="116" customFormat="1" ht="13.8" x14ac:dyDescent="0.3">
      <c r="A600" s="115"/>
      <c r="B600" s="112">
        <v>42885</v>
      </c>
      <c r="C600" s="116" t="s">
        <v>21</v>
      </c>
      <c r="D600" s="117"/>
      <c r="E600" s="117">
        <v>61.9</v>
      </c>
      <c r="F600" s="220"/>
      <c r="H600" s="110"/>
    </row>
    <row r="601" spans="1:8" s="116" customFormat="1" ht="13.8" x14ac:dyDescent="0.3">
      <c r="A601" s="115"/>
      <c r="B601" s="112">
        <v>42885</v>
      </c>
      <c r="C601" s="116" t="s">
        <v>8</v>
      </c>
      <c r="D601" s="117"/>
      <c r="E601" s="117">
        <v>4.33</v>
      </c>
      <c r="F601" s="220"/>
      <c r="H601" s="110"/>
    </row>
    <row r="602" spans="1:8" s="116" customFormat="1" ht="13.8" x14ac:dyDescent="0.3">
      <c r="A602" s="115"/>
      <c r="B602" s="112">
        <v>42886</v>
      </c>
      <c r="C602" s="116" t="s">
        <v>50</v>
      </c>
      <c r="D602" s="117"/>
      <c r="E602" s="117">
        <v>21.99</v>
      </c>
      <c r="F602" s="220"/>
      <c r="H602" s="110"/>
    </row>
    <row r="603" spans="1:8" s="116" customFormat="1" ht="13.8" x14ac:dyDescent="0.3">
      <c r="A603" s="115">
        <v>1161</v>
      </c>
      <c r="B603" s="112">
        <v>42887</v>
      </c>
      <c r="C603" s="116" t="s">
        <v>234</v>
      </c>
      <c r="D603" s="117"/>
      <c r="E603" s="117">
        <v>239.65</v>
      </c>
      <c r="F603" s="220"/>
      <c r="H603" s="110"/>
    </row>
    <row r="604" spans="1:8" s="116" customFormat="1" ht="13.8" x14ac:dyDescent="0.3">
      <c r="A604" s="115"/>
      <c r="B604" s="112">
        <v>42887</v>
      </c>
      <c r="C604" s="116" t="s">
        <v>31</v>
      </c>
      <c r="D604" s="117">
        <v>2087.4</v>
      </c>
      <c r="E604" s="117"/>
      <c r="F604" s="220"/>
      <c r="H604" s="110"/>
    </row>
    <row r="605" spans="1:8" s="116" customFormat="1" ht="13.8" x14ac:dyDescent="0.3">
      <c r="A605" s="115"/>
      <c r="B605" s="112">
        <v>42887</v>
      </c>
      <c r="C605" s="116" t="s">
        <v>81</v>
      </c>
      <c r="D605" s="117"/>
      <c r="E605" s="117">
        <v>8.19</v>
      </c>
      <c r="F605" s="220"/>
      <c r="H605" s="110"/>
    </row>
    <row r="606" spans="1:8" s="116" customFormat="1" ht="13.8" x14ac:dyDescent="0.3">
      <c r="A606" s="115"/>
      <c r="B606" s="112">
        <v>42886</v>
      </c>
      <c r="C606" s="116" t="s">
        <v>8</v>
      </c>
      <c r="D606" s="117"/>
      <c r="E606" s="117">
        <v>5</v>
      </c>
      <c r="F606" s="220"/>
      <c r="H606" s="110"/>
    </row>
    <row r="607" spans="1:8" s="116" customFormat="1" ht="13.8" x14ac:dyDescent="0.3">
      <c r="A607" s="115"/>
      <c r="B607" s="112">
        <v>42886</v>
      </c>
      <c r="C607" s="116" t="s">
        <v>357</v>
      </c>
      <c r="D607" s="117"/>
      <c r="E607" s="117">
        <v>8.49</v>
      </c>
      <c r="F607" s="220"/>
      <c r="H607" s="110"/>
    </row>
    <row r="608" spans="1:8" s="116" customFormat="1" ht="13.8" x14ac:dyDescent="0.3">
      <c r="A608" s="115"/>
      <c r="B608" s="112">
        <v>42886</v>
      </c>
      <c r="C608" s="116" t="s">
        <v>578</v>
      </c>
      <c r="D608" s="117"/>
      <c r="E608" s="117">
        <v>25.29</v>
      </c>
      <c r="F608" s="220"/>
      <c r="H608" s="110"/>
    </row>
    <row r="609" spans="1:8" s="116" customFormat="1" ht="13.8" x14ac:dyDescent="0.3">
      <c r="A609" s="115"/>
      <c r="B609" s="112">
        <v>42886</v>
      </c>
      <c r="C609" s="116" t="s">
        <v>171</v>
      </c>
      <c r="D609" s="117"/>
      <c r="E609" s="117">
        <v>9.7899999999999991</v>
      </c>
      <c r="F609" s="220"/>
      <c r="H609" s="110"/>
    </row>
    <row r="610" spans="1:8" s="116" customFormat="1" ht="13.8" x14ac:dyDescent="0.3">
      <c r="A610" s="115"/>
      <c r="B610" s="112">
        <v>42886</v>
      </c>
      <c r="C610" s="116" t="s">
        <v>148</v>
      </c>
      <c r="D610" s="117"/>
      <c r="E610" s="117">
        <v>83.97</v>
      </c>
      <c r="F610" s="220"/>
      <c r="H610" s="110"/>
    </row>
    <row r="611" spans="1:8" s="116" customFormat="1" ht="13.8" x14ac:dyDescent="0.3">
      <c r="A611" s="115"/>
      <c r="B611" s="112">
        <v>42887</v>
      </c>
      <c r="C611" s="116" t="s">
        <v>579</v>
      </c>
      <c r="D611" s="117"/>
      <c r="E611" s="117">
        <v>11.99</v>
      </c>
      <c r="F611" s="220"/>
      <c r="H611" s="110"/>
    </row>
    <row r="612" spans="1:8" s="116" customFormat="1" ht="13.8" x14ac:dyDescent="0.3">
      <c r="A612" s="115"/>
      <c r="B612" s="112">
        <v>42887</v>
      </c>
      <c r="C612" s="116" t="s">
        <v>576</v>
      </c>
      <c r="D612" s="117"/>
      <c r="E612" s="117">
        <v>23.97</v>
      </c>
      <c r="F612" s="220"/>
      <c r="H612" s="110"/>
    </row>
    <row r="613" spans="1:8" s="116" customFormat="1" ht="13.8" x14ac:dyDescent="0.3">
      <c r="A613" s="115"/>
      <c r="B613" s="112">
        <v>42887</v>
      </c>
      <c r="C613" s="116" t="s">
        <v>40</v>
      </c>
      <c r="D613" s="117"/>
      <c r="E613" s="117">
        <v>107.81</v>
      </c>
      <c r="F613" s="220"/>
      <c r="H613" s="110"/>
    </row>
    <row r="614" spans="1:8" s="116" customFormat="1" ht="13.8" x14ac:dyDescent="0.3">
      <c r="A614" s="115"/>
      <c r="B614" s="112">
        <v>42888</v>
      </c>
      <c r="C614" s="116" t="s">
        <v>433</v>
      </c>
      <c r="D614" s="117"/>
      <c r="E614" s="117">
        <v>1006.68</v>
      </c>
      <c r="F614" s="220"/>
      <c r="H614" s="110"/>
    </row>
    <row r="615" spans="1:8" s="116" customFormat="1" ht="13.8" x14ac:dyDescent="0.3">
      <c r="A615" s="115"/>
      <c r="B615" s="112">
        <v>42889</v>
      </c>
      <c r="C615" s="116" t="s">
        <v>8</v>
      </c>
      <c r="D615" s="117"/>
      <c r="E615" s="117">
        <v>8.9600000000000009</v>
      </c>
      <c r="F615" s="220"/>
      <c r="H615" s="110"/>
    </row>
    <row r="616" spans="1:8" s="116" customFormat="1" ht="13.8" x14ac:dyDescent="0.3">
      <c r="A616" s="115"/>
      <c r="B616" s="112">
        <v>42889</v>
      </c>
      <c r="C616" s="116" t="s">
        <v>50</v>
      </c>
      <c r="D616" s="117"/>
      <c r="E616" s="117">
        <v>23</v>
      </c>
      <c r="F616" s="222" t="s">
        <v>580</v>
      </c>
      <c r="H616" s="110"/>
    </row>
    <row r="617" spans="1:8" s="116" customFormat="1" ht="13.8" x14ac:dyDescent="0.3">
      <c r="A617" s="115"/>
      <c r="B617" s="112">
        <v>42889</v>
      </c>
      <c r="C617" s="116" t="s">
        <v>150</v>
      </c>
      <c r="D617" s="117"/>
      <c r="E617" s="117">
        <v>14.17</v>
      </c>
      <c r="F617" s="220"/>
      <c r="H617" s="110"/>
    </row>
    <row r="618" spans="1:8" s="116" customFormat="1" ht="13.8" x14ac:dyDescent="0.3">
      <c r="A618" s="115"/>
      <c r="B618" s="112">
        <v>42890</v>
      </c>
      <c r="C618" s="116" t="s">
        <v>8</v>
      </c>
      <c r="D618" s="117"/>
      <c r="E618" s="117">
        <v>2.75</v>
      </c>
      <c r="F618" s="220"/>
      <c r="H618" s="110"/>
    </row>
    <row r="619" spans="1:8" s="116" customFormat="1" ht="13.8" x14ac:dyDescent="0.3">
      <c r="A619" s="115"/>
      <c r="B619" s="112">
        <v>42890</v>
      </c>
      <c r="C619" s="116" t="s">
        <v>505</v>
      </c>
      <c r="D619" s="117"/>
      <c r="E619" s="117">
        <v>8.18</v>
      </c>
      <c r="F619" s="220"/>
      <c r="H619" s="110"/>
    </row>
    <row r="620" spans="1:8" s="116" customFormat="1" ht="13.8" x14ac:dyDescent="0.3">
      <c r="A620" s="115"/>
      <c r="B620" s="112">
        <v>42890</v>
      </c>
      <c r="C620" s="116" t="s">
        <v>148</v>
      </c>
      <c r="D620" s="117"/>
      <c r="E620" s="117">
        <v>38.450000000000003</v>
      </c>
      <c r="F620" s="220"/>
      <c r="H620" s="110"/>
    </row>
    <row r="621" spans="1:8" s="116" customFormat="1" ht="13.8" x14ac:dyDescent="0.3">
      <c r="A621" s="115"/>
      <c r="B621" s="112">
        <v>42890</v>
      </c>
      <c r="C621" s="116" t="s">
        <v>50</v>
      </c>
      <c r="D621" s="117"/>
      <c r="E621" s="117">
        <v>10.34</v>
      </c>
      <c r="F621" s="220"/>
      <c r="H621" s="110"/>
    </row>
    <row r="622" spans="1:8" s="116" customFormat="1" ht="13.8" x14ac:dyDescent="0.3">
      <c r="A622" s="115"/>
      <c r="B622" s="112">
        <v>42889</v>
      </c>
      <c r="C622" s="116" t="s">
        <v>83</v>
      </c>
      <c r="D622" s="117"/>
      <c r="E622" s="117">
        <v>20</v>
      </c>
      <c r="F622" s="220"/>
      <c r="H622" s="110"/>
    </row>
    <row r="623" spans="1:8" s="116" customFormat="1" ht="13.8" x14ac:dyDescent="0.3">
      <c r="A623" s="115"/>
      <c r="B623" s="112">
        <v>42889</v>
      </c>
      <c r="C623" s="116" t="s">
        <v>83</v>
      </c>
      <c r="D623" s="117"/>
      <c r="E623" s="117">
        <v>20</v>
      </c>
      <c r="F623" s="220"/>
      <c r="H623" s="110"/>
    </row>
    <row r="624" spans="1:8" s="116" customFormat="1" ht="13.8" x14ac:dyDescent="0.3">
      <c r="A624" s="115"/>
      <c r="B624" s="112">
        <v>42884</v>
      </c>
      <c r="C624" s="116" t="s">
        <v>122</v>
      </c>
      <c r="D624" s="117"/>
      <c r="E624" s="117">
        <v>2.99</v>
      </c>
      <c r="F624" s="220"/>
      <c r="H624" s="110"/>
    </row>
    <row r="625" spans="1:8" s="116" customFormat="1" ht="13.8" x14ac:dyDescent="0.3">
      <c r="A625" s="115"/>
      <c r="B625" s="112">
        <v>42887</v>
      </c>
      <c r="C625" s="116" t="s">
        <v>21</v>
      </c>
      <c r="D625" s="117"/>
      <c r="E625" s="117">
        <v>13</v>
      </c>
      <c r="F625" s="220"/>
      <c r="H625" s="110"/>
    </row>
    <row r="626" spans="1:8" s="116" customFormat="1" ht="13.8" x14ac:dyDescent="0.3">
      <c r="A626" s="115"/>
      <c r="B626" s="112">
        <v>42891</v>
      </c>
      <c r="C626" s="116" t="s">
        <v>8</v>
      </c>
      <c r="D626" s="117"/>
      <c r="E626" s="117">
        <v>2.75</v>
      </c>
      <c r="F626" s="220"/>
      <c r="H626" s="110"/>
    </row>
    <row r="627" spans="1:8" s="116" customFormat="1" ht="13.8" x14ac:dyDescent="0.3">
      <c r="A627" s="115"/>
      <c r="B627" s="112">
        <v>42891</v>
      </c>
      <c r="C627" s="116" t="s">
        <v>8</v>
      </c>
      <c r="D627" s="117"/>
      <c r="E627" s="117">
        <v>6.04</v>
      </c>
      <c r="F627" s="220"/>
      <c r="H627" s="110"/>
    </row>
    <row r="628" spans="1:8" s="116" customFormat="1" ht="13.8" x14ac:dyDescent="0.3">
      <c r="A628" s="115"/>
      <c r="B628" s="112">
        <v>42891</v>
      </c>
      <c r="C628" s="116" t="s">
        <v>102</v>
      </c>
      <c r="D628" s="117"/>
      <c r="E628" s="117">
        <v>8.84</v>
      </c>
      <c r="F628" s="220"/>
      <c r="H628" s="110"/>
    </row>
    <row r="629" spans="1:8" s="116" customFormat="1" ht="13.8" x14ac:dyDescent="0.3">
      <c r="A629" s="115"/>
      <c r="B629" s="112">
        <v>42891</v>
      </c>
      <c r="C629" s="116" t="s">
        <v>739</v>
      </c>
      <c r="D629" s="117"/>
      <c r="E629" s="117">
        <v>9.3000000000000007</v>
      </c>
      <c r="F629" s="220"/>
      <c r="H629" s="110"/>
    </row>
    <row r="630" spans="1:8" s="116" customFormat="1" ht="13.8" x14ac:dyDescent="0.3">
      <c r="A630" s="115"/>
      <c r="B630" s="112">
        <v>42891</v>
      </c>
      <c r="C630" s="116" t="s">
        <v>357</v>
      </c>
      <c r="D630" s="117"/>
      <c r="E630" s="117">
        <v>17.989999999999998</v>
      </c>
      <c r="F630" s="220"/>
      <c r="H630" s="110"/>
    </row>
    <row r="631" spans="1:8" s="116" customFormat="1" ht="13.8" x14ac:dyDescent="0.3">
      <c r="A631" s="115"/>
      <c r="B631" s="112">
        <v>42891</v>
      </c>
      <c r="C631" s="116" t="s">
        <v>159</v>
      </c>
      <c r="D631" s="117"/>
      <c r="E631" s="117">
        <v>21.97</v>
      </c>
      <c r="F631" s="220"/>
      <c r="H631" s="110"/>
    </row>
    <row r="632" spans="1:8" s="116" customFormat="1" ht="13.8" x14ac:dyDescent="0.3">
      <c r="A632" s="115"/>
      <c r="B632" s="112">
        <v>42891</v>
      </c>
      <c r="C632" s="116" t="s">
        <v>344</v>
      </c>
      <c r="D632" s="117"/>
      <c r="E632" s="117">
        <v>22.9</v>
      </c>
      <c r="F632" s="220"/>
      <c r="H632" s="110"/>
    </row>
    <row r="633" spans="1:8" s="116" customFormat="1" ht="13.8" x14ac:dyDescent="0.3">
      <c r="A633" s="115"/>
      <c r="B633" s="112">
        <v>42891</v>
      </c>
      <c r="C633" s="116" t="s">
        <v>50</v>
      </c>
      <c r="D633" s="117"/>
      <c r="E633" s="117">
        <v>39.5</v>
      </c>
      <c r="F633" s="220"/>
      <c r="H633" s="110"/>
    </row>
    <row r="634" spans="1:8" s="116" customFormat="1" ht="13.8" x14ac:dyDescent="0.3">
      <c r="A634" s="115"/>
      <c r="B634" s="112">
        <v>42891</v>
      </c>
      <c r="C634" s="116" t="s">
        <v>581</v>
      </c>
      <c r="D634" s="117"/>
      <c r="E634" s="117">
        <v>17.23</v>
      </c>
      <c r="F634" s="220"/>
      <c r="H634" s="110"/>
    </row>
    <row r="635" spans="1:8" s="116" customFormat="1" ht="13.8" x14ac:dyDescent="0.3">
      <c r="A635" s="115"/>
      <c r="B635" s="112">
        <v>42890</v>
      </c>
      <c r="C635" s="116" t="s">
        <v>564</v>
      </c>
      <c r="D635" s="117"/>
      <c r="E635" s="117">
        <v>46.4</v>
      </c>
      <c r="F635" s="220"/>
      <c r="H635" s="110"/>
    </row>
    <row r="636" spans="1:8" s="116" customFormat="1" ht="13.8" x14ac:dyDescent="0.3">
      <c r="A636" s="115"/>
      <c r="B636" s="112">
        <v>42892</v>
      </c>
      <c r="C636" s="116" t="s">
        <v>45</v>
      </c>
      <c r="D636" s="117"/>
      <c r="E636" s="117">
        <v>200</v>
      </c>
      <c r="F636" s="220"/>
      <c r="H636" s="110"/>
    </row>
    <row r="637" spans="1:8" s="116" customFormat="1" ht="13.8" x14ac:dyDescent="0.3">
      <c r="A637" s="115"/>
      <c r="B637" s="112">
        <v>42892</v>
      </c>
      <c r="C637" s="116" t="s">
        <v>7</v>
      </c>
      <c r="D637" s="117"/>
      <c r="E637" s="117">
        <v>11.94</v>
      </c>
      <c r="F637" s="220"/>
      <c r="H637" s="110"/>
    </row>
    <row r="638" spans="1:8" s="116" customFormat="1" ht="13.8" x14ac:dyDescent="0.3">
      <c r="A638" s="115"/>
      <c r="B638" s="112">
        <v>42892</v>
      </c>
      <c r="C638" s="116" t="s">
        <v>8</v>
      </c>
      <c r="D638" s="117"/>
      <c r="E638" s="117">
        <v>5.08</v>
      </c>
      <c r="F638" s="220" t="s">
        <v>582</v>
      </c>
      <c r="H638" s="110"/>
    </row>
    <row r="639" spans="1:8" s="116" customFormat="1" ht="13.8" x14ac:dyDescent="0.3">
      <c r="A639" s="115"/>
      <c r="B639" s="112">
        <v>42892</v>
      </c>
      <c r="C639" s="116" t="s">
        <v>8</v>
      </c>
      <c r="D639" s="117"/>
      <c r="E639" s="117">
        <v>3.13</v>
      </c>
      <c r="F639" s="220"/>
      <c r="H639" s="110"/>
    </row>
    <row r="640" spans="1:8" s="116" customFormat="1" ht="13.8" x14ac:dyDescent="0.3">
      <c r="A640" s="115"/>
      <c r="B640" s="112">
        <v>42893</v>
      </c>
      <c r="C640" s="116" t="s">
        <v>81</v>
      </c>
      <c r="D640" s="117"/>
      <c r="E640" s="117">
        <v>22.56</v>
      </c>
      <c r="F640" s="220"/>
      <c r="H640" s="110"/>
    </row>
    <row r="641" spans="1:8" s="116" customFormat="1" ht="13.8" x14ac:dyDescent="0.3">
      <c r="A641" s="115"/>
      <c r="B641" s="112">
        <v>42893</v>
      </c>
      <c r="C641" s="116" t="s">
        <v>584</v>
      </c>
      <c r="D641" s="117"/>
      <c r="E641" s="117">
        <v>18</v>
      </c>
      <c r="F641" s="220"/>
      <c r="H641" s="110"/>
    </row>
    <row r="642" spans="1:8" s="116" customFormat="1" ht="13.8" x14ac:dyDescent="0.3">
      <c r="A642" s="115"/>
      <c r="B642" s="112">
        <v>42894</v>
      </c>
      <c r="C642" s="116" t="s">
        <v>148</v>
      </c>
      <c r="D642" s="117"/>
      <c r="E642" s="117">
        <v>18.46</v>
      </c>
      <c r="F642" s="220"/>
      <c r="H642" s="110"/>
    </row>
    <row r="643" spans="1:8" s="116" customFormat="1" ht="13.8" x14ac:dyDescent="0.3">
      <c r="A643" s="115"/>
      <c r="B643" s="112">
        <v>42894</v>
      </c>
      <c r="C643" s="116" t="s">
        <v>505</v>
      </c>
      <c r="D643" s="117"/>
      <c r="E643" s="117">
        <v>6.54</v>
      </c>
      <c r="F643" s="220"/>
      <c r="H643" s="110"/>
    </row>
    <row r="644" spans="1:8" s="116" customFormat="1" ht="13.8" x14ac:dyDescent="0.3">
      <c r="A644" s="115"/>
      <c r="B644" s="112">
        <v>42894</v>
      </c>
      <c r="C644" s="116" t="s">
        <v>50</v>
      </c>
      <c r="D644" s="117"/>
      <c r="E644" s="117">
        <v>26.75</v>
      </c>
      <c r="F644" s="220"/>
      <c r="H644" s="110"/>
    </row>
    <row r="645" spans="1:8" s="116" customFormat="1" ht="13.8" x14ac:dyDescent="0.3">
      <c r="A645" s="115"/>
      <c r="B645" s="112">
        <v>42894</v>
      </c>
      <c r="C645" s="116" t="s">
        <v>102</v>
      </c>
      <c r="D645" s="117"/>
      <c r="E645" s="117">
        <v>19.57</v>
      </c>
      <c r="F645" s="220"/>
      <c r="H645" s="110"/>
    </row>
    <row r="646" spans="1:8" s="116" customFormat="1" ht="13.8" x14ac:dyDescent="0.3">
      <c r="A646" s="115"/>
      <c r="B646" s="112">
        <v>42898</v>
      </c>
      <c r="C646" s="116" t="s">
        <v>585</v>
      </c>
      <c r="D646" s="117"/>
      <c r="E646" s="117">
        <v>10.25</v>
      </c>
      <c r="F646" s="220"/>
      <c r="H646" s="110"/>
    </row>
    <row r="647" spans="1:8" s="116" customFormat="1" ht="13.8" x14ac:dyDescent="0.3">
      <c r="A647" s="115"/>
      <c r="B647" s="112">
        <v>42898</v>
      </c>
      <c r="C647" s="116" t="s">
        <v>50</v>
      </c>
      <c r="D647" s="117"/>
      <c r="E647" s="117">
        <v>3</v>
      </c>
      <c r="F647" s="220"/>
      <c r="H647" s="110"/>
    </row>
    <row r="648" spans="1:8" s="116" customFormat="1" ht="13.8" x14ac:dyDescent="0.3">
      <c r="A648" s="115"/>
      <c r="B648" s="112">
        <v>42898</v>
      </c>
      <c r="C648" s="116" t="s">
        <v>152</v>
      </c>
      <c r="D648" s="117"/>
      <c r="E648" s="117">
        <v>6.81</v>
      </c>
      <c r="F648" s="220"/>
      <c r="H648" s="110"/>
    </row>
    <row r="649" spans="1:8" s="116" customFormat="1" ht="13.8" x14ac:dyDescent="0.3">
      <c r="A649" s="115"/>
      <c r="B649" s="112">
        <v>42898</v>
      </c>
      <c r="C649" s="116" t="s">
        <v>8</v>
      </c>
      <c r="D649" s="117"/>
      <c r="E649" s="117">
        <v>9.44</v>
      </c>
      <c r="F649" s="220"/>
      <c r="H649" s="110"/>
    </row>
    <row r="650" spans="1:8" s="116" customFormat="1" ht="13.8" x14ac:dyDescent="0.3">
      <c r="A650" s="115"/>
      <c r="B650" s="112">
        <v>42899</v>
      </c>
      <c r="C650" s="116" t="s">
        <v>52</v>
      </c>
      <c r="D650" s="117"/>
      <c r="E650" s="117">
        <v>0.75</v>
      </c>
      <c r="F650" s="220"/>
      <c r="H650" s="110"/>
    </row>
    <row r="651" spans="1:8" s="116" customFormat="1" ht="13.8" x14ac:dyDescent="0.3">
      <c r="A651" s="115"/>
      <c r="B651" s="112">
        <v>42897</v>
      </c>
      <c r="C651" s="116" t="s">
        <v>52</v>
      </c>
      <c r="D651" s="117"/>
      <c r="E651" s="117">
        <v>2.2599999999999998</v>
      </c>
      <c r="F651" s="220"/>
      <c r="H651" s="110"/>
    </row>
    <row r="652" spans="1:8" s="116" customFormat="1" ht="13.8" x14ac:dyDescent="0.3">
      <c r="A652" s="115"/>
      <c r="B652" s="112">
        <v>42895</v>
      </c>
      <c r="C652" s="116" t="s">
        <v>40</v>
      </c>
      <c r="D652" s="117"/>
      <c r="E652" s="117">
        <v>149.49</v>
      </c>
      <c r="F652" s="220"/>
      <c r="H652" s="110"/>
    </row>
    <row r="653" spans="1:8" s="116" customFormat="1" ht="13.8" x14ac:dyDescent="0.3">
      <c r="A653" s="115"/>
      <c r="B653" s="112">
        <v>42895</v>
      </c>
      <c r="C653" s="116" t="s">
        <v>8</v>
      </c>
      <c r="D653" s="117"/>
      <c r="E653" s="117">
        <v>2.7</v>
      </c>
      <c r="F653" s="220"/>
      <c r="H653" s="110"/>
    </row>
    <row r="654" spans="1:8" s="116" customFormat="1" ht="13.8" x14ac:dyDescent="0.3">
      <c r="A654" s="115"/>
      <c r="B654" s="112">
        <v>42895</v>
      </c>
      <c r="C654" s="116" t="s">
        <v>21</v>
      </c>
      <c r="D654" s="117"/>
      <c r="E654" s="117">
        <v>15</v>
      </c>
      <c r="F654" s="220"/>
      <c r="H654" s="110"/>
    </row>
    <row r="655" spans="1:8" s="116" customFormat="1" ht="13.8" x14ac:dyDescent="0.3">
      <c r="A655" s="115"/>
      <c r="B655" s="112">
        <v>42896</v>
      </c>
      <c r="C655" s="116" t="s">
        <v>8</v>
      </c>
      <c r="D655" s="117"/>
      <c r="E655" s="117">
        <v>14.09</v>
      </c>
      <c r="F655" s="220"/>
      <c r="H655" s="110"/>
    </row>
    <row r="656" spans="1:8" s="116" customFormat="1" ht="13.8" x14ac:dyDescent="0.3">
      <c r="A656" s="115"/>
      <c r="B656" s="112">
        <v>42896</v>
      </c>
      <c r="C656" s="116" t="s">
        <v>586</v>
      </c>
      <c r="D656" s="117"/>
      <c r="E656" s="117">
        <v>29.99</v>
      </c>
      <c r="F656" s="220"/>
      <c r="H656" s="110"/>
    </row>
    <row r="657" spans="1:8" s="116" customFormat="1" ht="13.8" x14ac:dyDescent="0.3">
      <c r="A657" s="115"/>
      <c r="B657" s="112">
        <v>42896</v>
      </c>
      <c r="C657" s="116" t="s">
        <v>93</v>
      </c>
      <c r="D657" s="117"/>
      <c r="E657" s="117">
        <v>79.790000000000006</v>
      </c>
      <c r="F657" s="220"/>
      <c r="H657" s="110"/>
    </row>
    <row r="658" spans="1:8" s="116" customFormat="1" ht="13.8" x14ac:dyDescent="0.3">
      <c r="A658" s="115"/>
      <c r="B658" s="112">
        <v>42896</v>
      </c>
      <c r="C658" s="116" t="s">
        <v>758</v>
      </c>
      <c r="D658" s="117"/>
      <c r="E658" s="117">
        <v>68.38</v>
      </c>
      <c r="F658" s="220"/>
      <c r="H658" s="110"/>
    </row>
    <row r="659" spans="1:8" s="116" customFormat="1" ht="13.8" x14ac:dyDescent="0.3">
      <c r="A659" s="115"/>
      <c r="B659" s="112">
        <v>42896</v>
      </c>
      <c r="C659" s="116" t="s">
        <v>8</v>
      </c>
      <c r="D659" s="117"/>
      <c r="E659" s="117">
        <v>8.4700000000000006</v>
      </c>
      <c r="F659" s="220"/>
      <c r="H659" s="110"/>
    </row>
    <row r="660" spans="1:8" s="116" customFormat="1" ht="13.8" x14ac:dyDescent="0.3">
      <c r="A660" s="115"/>
      <c r="B660" s="112">
        <v>42896</v>
      </c>
      <c r="C660" s="116" t="s">
        <v>83</v>
      </c>
      <c r="D660" s="117"/>
      <c r="E660" s="117">
        <v>60</v>
      </c>
      <c r="F660" s="220"/>
      <c r="H660" s="110"/>
    </row>
    <row r="661" spans="1:8" s="116" customFormat="1" ht="13.8" x14ac:dyDescent="0.3">
      <c r="A661" s="115"/>
      <c r="B661" s="112">
        <v>42896</v>
      </c>
      <c r="C661" s="116" t="s">
        <v>505</v>
      </c>
      <c r="D661" s="117"/>
      <c r="E661" s="117">
        <v>5.45</v>
      </c>
      <c r="F661" s="220"/>
      <c r="H661" s="110"/>
    </row>
    <row r="662" spans="1:8" s="116" customFormat="1" ht="13.8" x14ac:dyDescent="0.3">
      <c r="A662" s="115"/>
      <c r="B662" s="112">
        <v>42897</v>
      </c>
      <c r="C662" s="116" t="s">
        <v>148</v>
      </c>
      <c r="D662" s="117"/>
      <c r="E662" s="117">
        <v>20</v>
      </c>
      <c r="F662" s="220"/>
      <c r="H662" s="110"/>
    </row>
    <row r="663" spans="1:8" s="116" customFormat="1" ht="13.8" x14ac:dyDescent="0.3">
      <c r="A663" s="115"/>
      <c r="B663" s="112">
        <v>42897</v>
      </c>
      <c r="C663" s="116" t="s">
        <v>102</v>
      </c>
      <c r="D663" s="117"/>
      <c r="E663" s="117">
        <v>25.44</v>
      </c>
      <c r="F663" s="220"/>
      <c r="H663" s="110"/>
    </row>
    <row r="664" spans="1:8" s="116" customFormat="1" ht="13.8" x14ac:dyDescent="0.3">
      <c r="A664" s="115"/>
      <c r="B664" s="112">
        <v>42897</v>
      </c>
      <c r="C664" s="116" t="s">
        <v>7</v>
      </c>
      <c r="D664" s="117"/>
      <c r="E664" s="117">
        <v>18.420000000000002</v>
      </c>
      <c r="F664" s="220"/>
      <c r="H664" s="110"/>
    </row>
    <row r="665" spans="1:8" s="116" customFormat="1" ht="13.8" x14ac:dyDescent="0.3">
      <c r="A665" s="115"/>
      <c r="B665" s="112">
        <v>42897</v>
      </c>
      <c r="C665" s="116" t="s">
        <v>505</v>
      </c>
      <c r="D665" s="117"/>
      <c r="E665" s="117">
        <v>5.66</v>
      </c>
      <c r="F665" s="220"/>
      <c r="H665" s="110"/>
    </row>
    <row r="666" spans="1:8" s="116" customFormat="1" ht="13.8" x14ac:dyDescent="0.3">
      <c r="A666" s="115"/>
      <c r="B666" s="112">
        <v>42897</v>
      </c>
      <c r="C666" s="116" t="s">
        <v>56</v>
      </c>
      <c r="D666" s="117"/>
      <c r="E666" s="117">
        <v>9.18</v>
      </c>
      <c r="F666" s="220"/>
      <c r="H666" s="110"/>
    </row>
    <row r="667" spans="1:8" s="116" customFormat="1" ht="13.8" x14ac:dyDescent="0.3">
      <c r="A667" s="115"/>
      <c r="B667" s="112">
        <v>42900</v>
      </c>
      <c r="C667" s="116" t="s">
        <v>40</v>
      </c>
      <c r="D667" s="117"/>
      <c r="E667" s="117">
        <v>103.12</v>
      </c>
      <c r="F667" s="220"/>
      <c r="H667" s="110"/>
    </row>
    <row r="668" spans="1:8" s="116" customFormat="1" ht="13.8" x14ac:dyDescent="0.3">
      <c r="A668" s="115"/>
      <c r="B668" s="112">
        <v>42900</v>
      </c>
      <c r="C668" s="116" t="s">
        <v>21</v>
      </c>
      <c r="D668" s="117"/>
      <c r="E668" s="117">
        <v>36.299999999999997</v>
      </c>
      <c r="F668" s="220"/>
      <c r="H668" s="110"/>
    </row>
    <row r="669" spans="1:8" s="116" customFormat="1" ht="13.8" x14ac:dyDescent="0.3">
      <c r="A669" s="115"/>
      <c r="B669" s="112">
        <v>42900</v>
      </c>
      <c r="C669" s="116" t="s">
        <v>171</v>
      </c>
      <c r="D669" s="117"/>
      <c r="E669" s="117">
        <v>19.48</v>
      </c>
      <c r="F669" s="220"/>
      <c r="H669" s="110"/>
    </row>
    <row r="670" spans="1:8" s="116" customFormat="1" ht="13.8" x14ac:dyDescent="0.3">
      <c r="A670" s="115"/>
      <c r="B670" s="112">
        <v>42900</v>
      </c>
      <c r="C670" s="116" t="s">
        <v>148</v>
      </c>
      <c r="D670" s="117"/>
      <c r="E670" s="117">
        <v>48.99</v>
      </c>
      <c r="F670" s="220"/>
      <c r="H670" s="110"/>
    </row>
    <row r="671" spans="1:8" s="116" customFormat="1" ht="13.8" x14ac:dyDescent="0.3">
      <c r="A671" s="115"/>
      <c r="B671" s="112">
        <v>42900</v>
      </c>
      <c r="C671" s="116" t="s">
        <v>83</v>
      </c>
      <c r="D671" s="117"/>
      <c r="E671" s="117">
        <v>20</v>
      </c>
      <c r="F671" s="220"/>
      <c r="H671" s="110"/>
    </row>
    <row r="672" spans="1:8" s="116" customFormat="1" ht="13.8" x14ac:dyDescent="0.3">
      <c r="A672" s="115"/>
      <c r="B672" s="112">
        <v>42901</v>
      </c>
      <c r="C672" s="116" t="s">
        <v>31</v>
      </c>
      <c r="D672" s="117">
        <v>2087.41</v>
      </c>
      <c r="E672" s="117"/>
      <c r="F672" s="220"/>
      <c r="H672" s="110"/>
    </row>
    <row r="673" spans="1:8" s="116" customFormat="1" ht="13.8" x14ac:dyDescent="0.3">
      <c r="A673" s="115"/>
      <c r="B673" s="112">
        <v>42901</v>
      </c>
      <c r="C673" s="116" t="s">
        <v>8</v>
      </c>
      <c r="D673" s="117"/>
      <c r="E673" s="117">
        <v>4.08</v>
      </c>
      <c r="F673" s="220"/>
      <c r="H673" s="110"/>
    </row>
    <row r="674" spans="1:8" s="116" customFormat="1" ht="13.8" x14ac:dyDescent="0.3">
      <c r="A674" s="115"/>
      <c r="B674" s="112">
        <v>42901</v>
      </c>
      <c r="C674" s="116" t="s">
        <v>8</v>
      </c>
      <c r="D674" s="117"/>
      <c r="E674" s="117">
        <v>6.62</v>
      </c>
      <c r="F674" s="220"/>
      <c r="H674" s="110"/>
    </row>
    <row r="675" spans="1:8" s="116" customFormat="1" ht="13.8" x14ac:dyDescent="0.3">
      <c r="A675" s="115"/>
      <c r="B675" s="112">
        <v>42901</v>
      </c>
      <c r="C675" s="116" t="s">
        <v>8</v>
      </c>
      <c r="D675" s="117"/>
      <c r="E675" s="117">
        <v>9.4700000000000006</v>
      </c>
      <c r="F675" s="220"/>
      <c r="H675" s="110"/>
    </row>
    <row r="676" spans="1:8" s="116" customFormat="1" ht="13.8" x14ac:dyDescent="0.3">
      <c r="A676" s="115"/>
      <c r="B676" s="112">
        <v>42901</v>
      </c>
      <c r="C676" s="116" t="s">
        <v>587</v>
      </c>
      <c r="D676" s="117"/>
      <c r="E676" s="117">
        <v>20</v>
      </c>
      <c r="F676" s="220"/>
      <c r="H676" s="110"/>
    </row>
    <row r="677" spans="1:8" s="116" customFormat="1" ht="13.8" x14ac:dyDescent="0.3">
      <c r="A677" s="115"/>
      <c r="B677" s="112">
        <v>42901</v>
      </c>
      <c r="C677" s="116" t="s">
        <v>93</v>
      </c>
      <c r="D677" s="117"/>
      <c r="E677" s="117">
        <v>19.760000000000002</v>
      </c>
      <c r="F677" s="220"/>
      <c r="H677" s="110"/>
    </row>
    <row r="678" spans="1:8" s="116" customFormat="1" ht="13.8" x14ac:dyDescent="0.3">
      <c r="A678" s="115"/>
      <c r="B678" s="112">
        <v>42901</v>
      </c>
      <c r="C678" s="116" t="s">
        <v>40</v>
      </c>
      <c r="D678" s="117"/>
      <c r="E678" s="117">
        <v>31.99</v>
      </c>
      <c r="F678" s="220"/>
      <c r="H678" s="110"/>
    </row>
    <row r="679" spans="1:8" s="116" customFormat="1" ht="13.8" x14ac:dyDescent="0.3">
      <c r="A679" s="115"/>
      <c r="B679" s="112">
        <v>42901</v>
      </c>
      <c r="C679" s="116" t="s">
        <v>21</v>
      </c>
      <c r="D679" s="117"/>
      <c r="E679" s="117">
        <v>3.5</v>
      </c>
      <c r="F679" s="220"/>
      <c r="H679" s="110"/>
    </row>
    <row r="680" spans="1:8" s="116" customFormat="1" ht="13.8" x14ac:dyDescent="0.3">
      <c r="A680" s="115"/>
      <c r="B680" s="112">
        <v>42901</v>
      </c>
      <c r="C680" s="116" t="s">
        <v>50</v>
      </c>
      <c r="D680" s="117"/>
      <c r="E680" s="117">
        <v>35.61</v>
      </c>
      <c r="F680" s="220"/>
      <c r="H680" s="110"/>
    </row>
    <row r="681" spans="1:8" s="116" customFormat="1" ht="13.8" x14ac:dyDescent="0.3">
      <c r="A681" s="115"/>
      <c r="B681" s="112">
        <v>42901</v>
      </c>
      <c r="C681" s="116" t="s">
        <v>102</v>
      </c>
      <c r="D681" s="117"/>
      <c r="E681" s="117">
        <v>6.75</v>
      </c>
      <c r="F681" s="220"/>
      <c r="H681" s="110"/>
    </row>
    <row r="682" spans="1:8" s="116" customFormat="1" ht="13.8" x14ac:dyDescent="0.3">
      <c r="A682" s="115"/>
      <c r="B682" s="112">
        <v>42898</v>
      </c>
      <c r="C682" s="116" t="s">
        <v>141</v>
      </c>
      <c r="D682" s="117"/>
      <c r="E682" s="117">
        <v>57.96</v>
      </c>
      <c r="F682" s="220"/>
      <c r="H682" s="110"/>
    </row>
    <row r="683" spans="1:8" s="116" customFormat="1" ht="13.8" x14ac:dyDescent="0.3">
      <c r="A683" s="115"/>
      <c r="B683" s="112">
        <v>42898</v>
      </c>
      <c r="C683" s="116" t="s">
        <v>72</v>
      </c>
      <c r="D683" s="117"/>
      <c r="E683" s="117">
        <v>17.440000000000001</v>
      </c>
      <c r="F683" s="220"/>
      <c r="H683" s="110"/>
    </row>
    <row r="684" spans="1:8" s="116" customFormat="1" ht="13.8" x14ac:dyDescent="0.3">
      <c r="A684" s="115"/>
      <c r="B684" s="112">
        <v>42902</v>
      </c>
      <c r="C684" s="116" t="s">
        <v>375</v>
      </c>
      <c r="D684" s="117"/>
      <c r="E684" s="117">
        <v>67.5</v>
      </c>
      <c r="F684" s="220"/>
      <c r="H684" s="110"/>
    </row>
    <row r="685" spans="1:8" s="116" customFormat="1" ht="13.8" x14ac:dyDescent="0.3">
      <c r="A685" s="115"/>
      <c r="B685" s="112">
        <v>42902</v>
      </c>
      <c r="C685" s="116" t="s">
        <v>42</v>
      </c>
      <c r="D685" s="117"/>
      <c r="E685" s="117">
        <v>173.51</v>
      </c>
      <c r="F685" s="220"/>
      <c r="H685" s="110"/>
    </row>
    <row r="686" spans="1:8" s="116" customFormat="1" ht="13.8" x14ac:dyDescent="0.3">
      <c r="A686" s="115"/>
      <c r="B686" s="112">
        <v>42902</v>
      </c>
      <c r="C686" s="116" t="s">
        <v>321</v>
      </c>
      <c r="D686" s="117"/>
      <c r="E686" s="117">
        <v>231.66</v>
      </c>
      <c r="F686" s="220">
        <v>65608</v>
      </c>
      <c r="H686" s="110"/>
    </row>
    <row r="687" spans="1:8" s="116" customFormat="1" ht="13.8" x14ac:dyDescent="0.3">
      <c r="A687" s="115"/>
      <c r="B687" s="112">
        <v>42902</v>
      </c>
      <c r="C687" s="116" t="s">
        <v>485</v>
      </c>
      <c r="D687" s="117"/>
      <c r="E687" s="117">
        <v>82.99</v>
      </c>
      <c r="F687" s="220" t="s">
        <v>588</v>
      </c>
      <c r="H687" s="110"/>
    </row>
    <row r="688" spans="1:8" s="116" customFormat="1" ht="13.8" x14ac:dyDescent="0.3">
      <c r="A688" s="115"/>
      <c r="B688" s="112">
        <v>42902</v>
      </c>
      <c r="C688" s="116" t="s">
        <v>46</v>
      </c>
      <c r="D688" s="117"/>
      <c r="E688" s="117">
        <v>20</v>
      </c>
      <c r="F688" s="220">
        <v>3175829121</v>
      </c>
      <c r="H688" s="110"/>
    </row>
    <row r="689" spans="1:8" s="116" customFormat="1" ht="13.8" x14ac:dyDescent="0.3">
      <c r="A689" s="115"/>
      <c r="B689" s="112">
        <v>42899</v>
      </c>
      <c r="C689" s="116" t="s">
        <v>505</v>
      </c>
      <c r="D689" s="117"/>
      <c r="E689" s="117">
        <v>3.93</v>
      </c>
      <c r="F689" s="220">
        <v>167080182</v>
      </c>
      <c r="H689" s="110"/>
    </row>
    <row r="690" spans="1:8" s="116" customFormat="1" ht="13.8" x14ac:dyDescent="0.3">
      <c r="A690" s="115"/>
      <c r="B690" s="112">
        <v>42903</v>
      </c>
      <c r="C690" s="116" t="s">
        <v>357</v>
      </c>
      <c r="D690" s="117"/>
      <c r="E690" s="117">
        <v>12.99</v>
      </c>
      <c r="F690" s="220">
        <v>75701</v>
      </c>
      <c r="H690" s="110"/>
    </row>
    <row r="691" spans="1:8" s="116" customFormat="1" ht="13.8" x14ac:dyDescent="0.3">
      <c r="A691" s="115"/>
      <c r="B691" s="112">
        <v>42904</v>
      </c>
      <c r="C691" s="116" t="s">
        <v>50</v>
      </c>
      <c r="D691" s="117"/>
      <c r="E691" s="117">
        <v>3.37</v>
      </c>
      <c r="F691" s="220"/>
      <c r="H691" s="110"/>
    </row>
    <row r="692" spans="1:8" s="116" customFormat="1" ht="13.8" x14ac:dyDescent="0.3">
      <c r="A692" s="115"/>
      <c r="B692" s="112">
        <v>42903</v>
      </c>
      <c r="C692" s="116" t="s">
        <v>83</v>
      </c>
      <c r="D692" s="117"/>
      <c r="E692" s="117">
        <v>40</v>
      </c>
      <c r="F692" s="220"/>
      <c r="H692" s="110"/>
    </row>
    <row r="693" spans="1:8" s="116" customFormat="1" ht="13.8" x14ac:dyDescent="0.3">
      <c r="A693" s="115"/>
      <c r="B693" s="112">
        <v>42903</v>
      </c>
      <c r="C693" s="116" t="s">
        <v>52</v>
      </c>
      <c r="D693" s="117"/>
      <c r="E693" s="117">
        <v>20.52</v>
      </c>
      <c r="F693" s="220"/>
      <c r="H693" s="110"/>
    </row>
    <row r="694" spans="1:8" s="116" customFormat="1" ht="13.8" x14ac:dyDescent="0.3">
      <c r="A694" s="115"/>
      <c r="B694" s="112">
        <v>42903</v>
      </c>
      <c r="C694" s="116" t="s">
        <v>7</v>
      </c>
      <c r="D694" s="117"/>
      <c r="E694" s="117">
        <v>19.29</v>
      </c>
      <c r="F694" s="220"/>
      <c r="H694" s="110"/>
    </row>
    <row r="695" spans="1:8" s="116" customFormat="1" ht="13.8" x14ac:dyDescent="0.3">
      <c r="A695" s="115"/>
      <c r="B695" s="112">
        <v>42903</v>
      </c>
      <c r="C695" s="116" t="s">
        <v>40</v>
      </c>
      <c r="D695" s="117"/>
      <c r="E695" s="117">
        <v>46.4</v>
      </c>
      <c r="F695" s="220"/>
      <c r="H695" s="110"/>
    </row>
    <row r="696" spans="1:8" s="116" customFormat="1" ht="13.8" x14ac:dyDescent="0.3">
      <c r="A696" s="115"/>
      <c r="B696" s="112">
        <v>42902</v>
      </c>
      <c r="C696" s="116" t="s">
        <v>8</v>
      </c>
      <c r="D696" s="117"/>
      <c r="E696" s="117">
        <v>7.22</v>
      </c>
      <c r="F696" s="220"/>
      <c r="H696" s="110"/>
    </row>
    <row r="697" spans="1:8" s="116" customFormat="1" ht="13.8" x14ac:dyDescent="0.3">
      <c r="A697" s="115"/>
      <c r="B697" s="112">
        <v>42903</v>
      </c>
      <c r="C697" s="116" t="s">
        <v>505</v>
      </c>
      <c r="D697" s="117"/>
      <c r="E697" s="117">
        <v>8.6999999999999993</v>
      </c>
      <c r="F697" s="220"/>
      <c r="H697" s="110"/>
    </row>
    <row r="698" spans="1:8" s="116" customFormat="1" ht="13.8" x14ac:dyDescent="0.3">
      <c r="A698" s="115"/>
      <c r="B698" s="112">
        <v>42907</v>
      </c>
      <c r="C698" s="116" t="s">
        <v>152</v>
      </c>
      <c r="D698" s="117"/>
      <c r="E698" s="117">
        <v>7.47</v>
      </c>
      <c r="F698" s="220"/>
      <c r="H698" s="110"/>
    </row>
    <row r="699" spans="1:8" s="116" customFormat="1" ht="13.8" x14ac:dyDescent="0.3">
      <c r="A699" s="115"/>
      <c r="B699" s="112">
        <v>42907</v>
      </c>
      <c r="C699" s="116" t="s">
        <v>591</v>
      </c>
      <c r="D699" s="117"/>
      <c r="E699" s="117">
        <v>11.97</v>
      </c>
      <c r="F699" s="220"/>
      <c r="H699" s="110"/>
    </row>
    <row r="700" spans="1:8" s="116" customFormat="1" ht="13.8" x14ac:dyDescent="0.3">
      <c r="A700" s="115"/>
      <c r="B700" s="112">
        <v>42907</v>
      </c>
      <c r="C700" s="116" t="s">
        <v>50</v>
      </c>
      <c r="D700" s="117"/>
      <c r="E700" s="117">
        <v>28.93</v>
      </c>
      <c r="F700" s="220"/>
      <c r="H700" s="110"/>
    </row>
    <row r="701" spans="1:8" s="116" customFormat="1" ht="13.8" x14ac:dyDescent="0.3">
      <c r="A701" s="115"/>
      <c r="B701" s="112">
        <v>42907</v>
      </c>
      <c r="C701" s="116" t="s">
        <v>589</v>
      </c>
      <c r="D701" s="117"/>
      <c r="E701" s="117">
        <v>49.29</v>
      </c>
      <c r="F701" s="220"/>
      <c r="H701" s="110"/>
    </row>
    <row r="702" spans="1:8" s="116" customFormat="1" ht="13.8" x14ac:dyDescent="0.3">
      <c r="A702" s="115"/>
      <c r="B702" s="112">
        <v>42907</v>
      </c>
      <c r="C702" s="116" t="s">
        <v>590</v>
      </c>
      <c r="D702" s="117"/>
      <c r="E702" s="117">
        <v>30.95</v>
      </c>
      <c r="F702" s="220"/>
      <c r="H702" s="110"/>
    </row>
    <row r="703" spans="1:8" s="116" customFormat="1" ht="13.8" x14ac:dyDescent="0.3">
      <c r="A703" s="115"/>
      <c r="B703" s="112">
        <v>42907</v>
      </c>
      <c r="C703" s="116" t="s">
        <v>505</v>
      </c>
      <c r="D703" s="117"/>
      <c r="E703" s="117">
        <v>5.45</v>
      </c>
      <c r="F703" s="220"/>
      <c r="H703" s="110"/>
    </row>
    <row r="704" spans="1:8" s="116" customFormat="1" ht="13.8" x14ac:dyDescent="0.3">
      <c r="A704" s="115"/>
      <c r="B704" s="112">
        <v>42907</v>
      </c>
      <c r="C704" s="116" t="s">
        <v>8</v>
      </c>
      <c r="D704" s="117"/>
      <c r="E704" s="117">
        <v>3.89</v>
      </c>
      <c r="F704" s="220"/>
      <c r="H704" s="110"/>
    </row>
    <row r="705" spans="1:8" s="116" customFormat="1" ht="13.8" x14ac:dyDescent="0.3">
      <c r="A705" s="115"/>
      <c r="B705" s="112">
        <v>42907</v>
      </c>
      <c r="C705" s="116" t="s">
        <v>8</v>
      </c>
      <c r="D705" s="117"/>
      <c r="E705" s="117">
        <v>2.71</v>
      </c>
      <c r="F705" s="220"/>
      <c r="H705" s="110"/>
    </row>
    <row r="706" spans="1:8" s="116" customFormat="1" ht="13.8" x14ac:dyDescent="0.3">
      <c r="A706" s="115"/>
      <c r="B706" s="112">
        <v>42907</v>
      </c>
      <c r="C706" s="116" t="s">
        <v>21</v>
      </c>
      <c r="D706" s="117"/>
      <c r="E706" s="117">
        <v>14</v>
      </c>
      <c r="F706" s="220"/>
      <c r="H706" s="110"/>
    </row>
    <row r="707" spans="1:8" s="116" customFormat="1" ht="13.8" x14ac:dyDescent="0.3">
      <c r="A707" s="115"/>
      <c r="B707" s="112">
        <v>42907</v>
      </c>
      <c r="C707" s="116" t="s">
        <v>102</v>
      </c>
      <c r="D707" s="117"/>
      <c r="E707" s="117">
        <v>10.92</v>
      </c>
      <c r="F707" s="220"/>
      <c r="H707" s="110"/>
    </row>
    <row r="708" spans="1:8" s="116" customFormat="1" ht="13.8" x14ac:dyDescent="0.3">
      <c r="A708" s="115"/>
      <c r="B708" s="112">
        <v>42907</v>
      </c>
      <c r="C708" s="116" t="s">
        <v>505</v>
      </c>
      <c r="D708" s="117"/>
      <c r="E708" s="117">
        <v>12.19</v>
      </c>
      <c r="F708" s="220"/>
      <c r="H708" s="110"/>
    </row>
    <row r="709" spans="1:8" s="116" customFormat="1" ht="13.8" x14ac:dyDescent="0.3">
      <c r="A709" s="115"/>
      <c r="B709" s="112">
        <v>42907</v>
      </c>
      <c r="C709" s="116" t="s">
        <v>93</v>
      </c>
      <c r="D709" s="117"/>
      <c r="E709" s="117">
        <v>82.68</v>
      </c>
      <c r="F709" s="220"/>
      <c r="H709" s="110"/>
    </row>
    <row r="710" spans="1:8" s="116" customFormat="1" ht="13.8" x14ac:dyDescent="0.3">
      <c r="A710" s="115"/>
      <c r="B710" s="112">
        <v>42907</v>
      </c>
      <c r="C710" s="116" t="s">
        <v>93</v>
      </c>
      <c r="D710" s="117"/>
      <c r="E710" s="117">
        <v>153.94</v>
      </c>
      <c r="F710" s="220"/>
      <c r="H710" s="110"/>
    </row>
    <row r="711" spans="1:8" s="116" customFormat="1" ht="13.8" x14ac:dyDescent="0.3">
      <c r="A711" s="115"/>
      <c r="B711" s="112">
        <v>42907</v>
      </c>
      <c r="C711" s="116" t="s">
        <v>72</v>
      </c>
      <c r="D711" s="117"/>
      <c r="E711" s="117">
        <v>14.37</v>
      </c>
      <c r="F711" s="220"/>
      <c r="H711" s="110"/>
    </row>
    <row r="712" spans="1:8" s="116" customFormat="1" ht="13.8" x14ac:dyDescent="0.3">
      <c r="A712" s="115"/>
      <c r="B712" s="112">
        <v>42907</v>
      </c>
      <c r="C712" s="116" t="s">
        <v>146</v>
      </c>
      <c r="D712" s="117">
        <v>792.2</v>
      </c>
      <c r="E712" s="117"/>
      <c r="F712" s="220"/>
      <c r="H712" s="110"/>
    </row>
    <row r="713" spans="1:8" s="116" customFormat="1" ht="13.8" x14ac:dyDescent="0.3">
      <c r="A713" s="115"/>
      <c r="B713" s="112">
        <v>42907</v>
      </c>
      <c r="C713" s="116" t="s">
        <v>141</v>
      </c>
      <c r="D713" s="117"/>
      <c r="E713" s="117">
        <v>49.98</v>
      </c>
      <c r="F713" s="220"/>
      <c r="H713" s="110"/>
    </row>
    <row r="714" spans="1:8" s="116" customFormat="1" ht="13.8" x14ac:dyDescent="0.3">
      <c r="A714" s="115"/>
      <c r="B714" s="112">
        <v>42907</v>
      </c>
      <c r="C714" s="116" t="s">
        <v>72</v>
      </c>
      <c r="D714" s="117"/>
      <c r="E714" s="117">
        <v>19.989999999999998</v>
      </c>
      <c r="F714" s="220"/>
      <c r="H714" s="110"/>
    </row>
    <row r="715" spans="1:8" s="116" customFormat="1" ht="13.8" x14ac:dyDescent="0.3">
      <c r="A715" s="115"/>
      <c r="B715" s="112">
        <v>42905</v>
      </c>
      <c r="C715" s="116" t="s">
        <v>72</v>
      </c>
      <c r="D715" s="117"/>
      <c r="E715" s="117">
        <v>35</v>
      </c>
      <c r="F715" s="220"/>
      <c r="H715" s="110"/>
    </row>
    <row r="716" spans="1:8" s="116" customFormat="1" ht="13.8" x14ac:dyDescent="0.3">
      <c r="A716" s="115"/>
      <c r="B716" s="112">
        <v>42905</v>
      </c>
      <c r="C716" s="116" t="s">
        <v>72</v>
      </c>
      <c r="D716" s="117"/>
      <c r="E716" s="117">
        <v>17.899999999999999</v>
      </c>
      <c r="F716" s="220"/>
      <c r="H716" s="110"/>
    </row>
    <row r="717" spans="1:8" s="116" customFormat="1" ht="13.8" x14ac:dyDescent="0.3">
      <c r="A717" s="115"/>
      <c r="B717" s="112">
        <v>42905</v>
      </c>
      <c r="C717" s="116" t="s">
        <v>72</v>
      </c>
      <c r="D717" s="117"/>
      <c r="E717" s="117">
        <v>18.87</v>
      </c>
      <c r="F717" s="220"/>
      <c r="H717" s="110"/>
    </row>
    <row r="718" spans="1:8" s="116" customFormat="1" ht="13.8" x14ac:dyDescent="0.3">
      <c r="A718" s="115"/>
      <c r="B718" s="112">
        <v>42905</v>
      </c>
      <c r="C718" s="116" t="s">
        <v>72</v>
      </c>
      <c r="D718" s="117"/>
      <c r="E718" s="117">
        <v>123.99</v>
      </c>
      <c r="F718" s="220"/>
      <c r="H718" s="110"/>
    </row>
    <row r="719" spans="1:8" s="116" customFormat="1" ht="13.8" x14ac:dyDescent="0.3">
      <c r="A719" s="115"/>
      <c r="B719" s="112">
        <v>42905</v>
      </c>
      <c r="C719" s="116" t="s">
        <v>72</v>
      </c>
      <c r="D719" s="117"/>
      <c r="E719" s="117">
        <v>19.97</v>
      </c>
      <c r="F719" s="220"/>
      <c r="H719" s="110"/>
    </row>
    <row r="720" spans="1:8" s="116" customFormat="1" ht="13.8" x14ac:dyDescent="0.3">
      <c r="A720" s="115"/>
      <c r="B720" s="112">
        <v>42909</v>
      </c>
      <c r="C720" s="116" t="s">
        <v>40</v>
      </c>
      <c r="D720" s="117"/>
      <c r="E720" s="117">
        <v>41.13</v>
      </c>
      <c r="F720" s="220"/>
      <c r="H720" s="110"/>
    </row>
    <row r="721" spans="1:8" s="116" customFormat="1" ht="13.8" x14ac:dyDescent="0.3">
      <c r="A721" s="115"/>
      <c r="B721" s="112">
        <v>42909</v>
      </c>
      <c r="C721" s="116" t="s">
        <v>8</v>
      </c>
      <c r="D721" s="117"/>
      <c r="E721" s="117">
        <v>5.85</v>
      </c>
      <c r="F721" s="220"/>
      <c r="H721" s="110"/>
    </row>
    <row r="722" spans="1:8" s="116" customFormat="1" ht="13.8" x14ac:dyDescent="0.3">
      <c r="A722" s="115"/>
      <c r="B722" s="112">
        <v>42909</v>
      </c>
      <c r="C722" s="116" t="s">
        <v>505</v>
      </c>
      <c r="D722" s="117"/>
      <c r="E722" s="117">
        <v>5.45</v>
      </c>
      <c r="F722" s="220"/>
      <c r="H722" s="110"/>
    </row>
    <row r="723" spans="1:8" s="116" customFormat="1" ht="13.8" x14ac:dyDescent="0.3">
      <c r="A723" s="115"/>
      <c r="B723" s="112">
        <v>42908</v>
      </c>
      <c r="C723" s="116" t="s">
        <v>260</v>
      </c>
      <c r="D723" s="117"/>
      <c r="E723" s="117">
        <v>2.99</v>
      </c>
      <c r="F723" s="220"/>
      <c r="H723" s="110"/>
    </row>
    <row r="724" spans="1:8" s="116" customFormat="1" ht="13.8" x14ac:dyDescent="0.3">
      <c r="A724" s="115"/>
      <c r="B724" s="112">
        <v>42908</v>
      </c>
      <c r="C724" s="116" t="s">
        <v>8</v>
      </c>
      <c r="D724" s="117"/>
      <c r="E724" s="117">
        <v>4.33</v>
      </c>
      <c r="F724" s="220"/>
      <c r="H724" s="110"/>
    </row>
    <row r="725" spans="1:8" s="116" customFormat="1" ht="13.8" x14ac:dyDescent="0.3">
      <c r="A725" s="115"/>
      <c r="B725" s="112">
        <v>42908</v>
      </c>
      <c r="C725" s="116" t="s">
        <v>40</v>
      </c>
      <c r="D725" s="117"/>
      <c r="E725" s="117">
        <v>72.14</v>
      </c>
      <c r="F725" s="220"/>
      <c r="H725" s="110"/>
    </row>
    <row r="726" spans="1:8" s="116" customFormat="1" ht="13.8" x14ac:dyDescent="0.3">
      <c r="A726" s="115"/>
      <c r="B726" s="112">
        <v>42908</v>
      </c>
      <c r="C726" s="116" t="s">
        <v>50</v>
      </c>
      <c r="D726" s="117"/>
      <c r="E726" s="117">
        <v>24</v>
      </c>
      <c r="F726" s="220"/>
      <c r="H726" s="110"/>
    </row>
    <row r="727" spans="1:8" s="116" customFormat="1" ht="13.8" x14ac:dyDescent="0.3">
      <c r="A727" s="115"/>
      <c r="B727" s="112">
        <v>42909</v>
      </c>
      <c r="C727" s="116" t="s">
        <v>7</v>
      </c>
      <c r="D727" s="117"/>
      <c r="E727" s="117">
        <v>17.329999999999998</v>
      </c>
      <c r="F727" s="220"/>
      <c r="H727" s="110"/>
    </row>
    <row r="728" spans="1:8" s="116" customFormat="1" ht="13.8" x14ac:dyDescent="0.3">
      <c r="A728" s="115"/>
      <c r="B728" s="112">
        <v>42911</v>
      </c>
      <c r="C728" s="116" t="s">
        <v>8</v>
      </c>
      <c r="D728" s="117"/>
      <c r="E728" s="117">
        <v>2.17</v>
      </c>
      <c r="F728" s="220"/>
      <c r="H728" s="110"/>
    </row>
    <row r="729" spans="1:8" s="116" customFormat="1" ht="13.8" x14ac:dyDescent="0.3">
      <c r="A729" s="115"/>
      <c r="B729" s="112">
        <v>42900</v>
      </c>
      <c r="C729" s="116" t="s">
        <v>7</v>
      </c>
      <c r="D729" s="117"/>
      <c r="E729" s="117">
        <v>33.68</v>
      </c>
      <c r="F729" s="220"/>
      <c r="H729" s="110"/>
    </row>
    <row r="730" spans="1:8" s="116" customFormat="1" ht="13.8" x14ac:dyDescent="0.3">
      <c r="A730" s="115"/>
      <c r="B730" s="112">
        <v>42911</v>
      </c>
      <c r="C730" s="116" t="s">
        <v>505</v>
      </c>
      <c r="D730" s="117"/>
      <c r="E730" s="117">
        <v>5.22</v>
      </c>
      <c r="F730" s="220"/>
      <c r="H730" s="110"/>
    </row>
    <row r="731" spans="1:8" s="116" customFormat="1" ht="13.8" x14ac:dyDescent="0.3">
      <c r="A731" s="115"/>
      <c r="B731" s="112">
        <v>42911</v>
      </c>
      <c r="C731" s="116" t="s">
        <v>99</v>
      </c>
      <c r="D731" s="117"/>
      <c r="E731" s="117">
        <v>83.37</v>
      </c>
      <c r="F731" s="220"/>
      <c r="H731" s="110"/>
    </row>
    <row r="732" spans="1:8" s="116" customFormat="1" ht="13.8" x14ac:dyDescent="0.3">
      <c r="A732" s="115"/>
      <c r="B732" s="112">
        <v>42911</v>
      </c>
      <c r="C732" s="116" t="s">
        <v>409</v>
      </c>
      <c r="D732" s="117"/>
      <c r="E732" s="117">
        <v>205.41</v>
      </c>
      <c r="F732" s="220"/>
      <c r="H732" s="110"/>
    </row>
    <row r="733" spans="1:8" s="116" customFormat="1" ht="13.8" x14ac:dyDescent="0.3">
      <c r="A733" s="115"/>
      <c r="B733" s="112">
        <v>42911</v>
      </c>
      <c r="C733" s="116" t="s">
        <v>409</v>
      </c>
      <c r="D733" s="117"/>
      <c r="E733" s="117">
        <v>19.399999999999999</v>
      </c>
      <c r="F733" s="220"/>
      <c r="H733" s="110"/>
    </row>
    <row r="734" spans="1:8" s="116" customFormat="1" ht="13.8" x14ac:dyDescent="0.3">
      <c r="A734" s="115"/>
      <c r="B734" s="112">
        <v>42911</v>
      </c>
      <c r="C734" s="116" t="s">
        <v>505</v>
      </c>
      <c r="D734" s="117"/>
      <c r="E734" s="117">
        <v>7.4</v>
      </c>
      <c r="F734" s="220"/>
      <c r="H734" s="110"/>
    </row>
    <row r="735" spans="1:8" s="116" customFormat="1" ht="13.8" x14ac:dyDescent="0.3">
      <c r="A735" s="115"/>
      <c r="B735" s="112">
        <v>42911</v>
      </c>
      <c r="C735" s="116" t="s">
        <v>8</v>
      </c>
      <c r="D735" s="117"/>
      <c r="E735" s="117">
        <v>9.01</v>
      </c>
      <c r="F735" s="220"/>
      <c r="H735" s="110"/>
    </row>
    <row r="736" spans="1:8" s="116" customFormat="1" ht="13.8" x14ac:dyDescent="0.3">
      <c r="A736" s="115"/>
      <c r="B736" s="112">
        <v>42910</v>
      </c>
      <c r="C736" s="116" t="s">
        <v>21</v>
      </c>
      <c r="D736" s="117"/>
      <c r="E736" s="117">
        <v>52.94</v>
      </c>
      <c r="F736" s="220"/>
      <c r="H736" s="110"/>
    </row>
    <row r="737" spans="1:8" s="116" customFormat="1" ht="13.8" x14ac:dyDescent="0.3">
      <c r="A737" s="115"/>
      <c r="B737" s="112">
        <v>42910</v>
      </c>
      <c r="C737" s="116" t="s">
        <v>505</v>
      </c>
      <c r="D737" s="117"/>
      <c r="E737" s="117">
        <v>5.65</v>
      </c>
      <c r="F737" s="220"/>
      <c r="H737" s="110"/>
    </row>
    <row r="738" spans="1:8" s="116" customFormat="1" ht="13.8" x14ac:dyDescent="0.3">
      <c r="A738" s="115"/>
      <c r="B738" s="112">
        <v>42910</v>
      </c>
      <c r="C738" s="116" t="s">
        <v>505</v>
      </c>
      <c r="D738" s="117"/>
      <c r="E738" s="117">
        <v>2.73</v>
      </c>
      <c r="F738" s="220"/>
      <c r="H738" s="110"/>
    </row>
    <row r="739" spans="1:8" s="116" customFormat="1" ht="13.8" x14ac:dyDescent="0.3">
      <c r="A739" s="115"/>
      <c r="B739" s="112">
        <v>42912</v>
      </c>
      <c r="C739" s="116" t="s">
        <v>52</v>
      </c>
      <c r="D739" s="117"/>
      <c r="E739" s="117">
        <v>6.62</v>
      </c>
      <c r="F739" s="220"/>
      <c r="H739" s="110"/>
    </row>
    <row r="740" spans="1:8" s="116" customFormat="1" ht="13.8" x14ac:dyDescent="0.3">
      <c r="A740" s="115"/>
      <c r="B740" s="112">
        <v>42912</v>
      </c>
      <c r="C740" s="116" t="s">
        <v>592</v>
      </c>
      <c r="D740" s="117"/>
      <c r="E740" s="117">
        <v>63</v>
      </c>
      <c r="F740" s="220"/>
      <c r="H740" s="110"/>
    </row>
    <row r="741" spans="1:8" s="116" customFormat="1" ht="13.8" x14ac:dyDescent="0.3">
      <c r="A741" s="115"/>
      <c r="B741" s="112">
        <v>42912</v>
      </c>
      <c r="C741" s="116" t="s">
        <v>505</v>
      </c>
      <c r="D741" s="117"/>
      <c r="E741" s="117">
        <v>6.73</v>
      </c>
      <c r="F741" s="220"/>
      <c r="H741" s="110"/>
    </row>
    <row r="742" spans="1:8" s="116" customFormat="1" ht="13.8" x14ac:dyDescent="0.3">
      <c r="A742" s="115"/>
      <c r="B742" s="112">
        <v>42913</v>
      </c>
      <c r="C742" s="116" t="s">
        <v>72</v>
      </c>
      <c r="D742" s="117"/>
      <c r="E742" s="117">
        <v>21.94</v>
      </c>
      <c r="F742" s="220"/>
      <c r="H742" s="110"/>
    </row>
    <row r="743" spans="1:8" s="116" customFormat="1" ht="13.8" x14ac:dyDescent="0.3">
      <c r="A743" s="115">
        <v>1206</v>
      </c>
      <c r="B743" s="112">
        <v>42912</v>
      </c>
      <c r="C743" s="116" t="s">
        <v>380</v>
      </c>
      <c r="D743" s="117"/>
      <c r="E743" s="117">
        <v>13.95</v>
      </c>
      <c r="F743" s="220"/>
      <c r="H743" s="110"/>
    </row>
    <row r="744" spans="1:8" s="116" customFormat="1" ht="13.8" x14ac:dyDescent="0.3">
      <c r="A744" s="115"/>
      <c r="B744" s="112">
        <v>42912</v>
      </c>
      <c r="C744" s="116" t="s">
        <v>40</v>
      </c>
      <c r="D744" s="117"/>
      <c r="E744" s="117">
        <v>49.8</v>
      </c>
      <c r="F744" s="220"/>
      <c r="H744" s="110"/>
    </row>
    <row r="745" spans="1:8" s="116" customFormat="1" ht="13.8" x14ac:dyDescent="0.3">
      <c r="A745" s="115"/>
      <c r="B745" s="112">
        <v>42912</v>
      </c>
      <c r="C745" s="116" t="s">
        <v>171</v>
      </c>
      <c r="D745" s="117"/>
      <c r="E745" s="117">
        <v>22.08</v>
      </c>
      <c r="F745" s="220"/>
      <c r="H745" s="110"/>
    </row>
    <row r="746" spans="1:8" s="116" customFormat="1" ht="13.8" x14ac:dyDescent="0.3">
      <c r="A746" s="115"/>
      <c r="B746" s="112">
        <v>42912</v>
      </c>
      <c r="C746" s="116" t="s">
        <v>50</v>
      </c>
      <c r="D746" s="117"/>
      <c r="E746" s="117">
        <v>36.56</v>
      </c>
      <c r="F746" s="220"/>
      <c r="H746" s="110"/>
    </row>
    <row r="747" spans="1:8" s="116" customFormat="1" ht="13.8" x14ac:dyDescent="0.3">
      <c r="A747" s="115"/>
      <c r="B747" s="112">
        <v>42911</v>
      </c>
      <c r="C747" s="116" t="s">
        <v>8</v>
      </c>
      <c r="D747" s="117"/>
      <c r="E747" s="117">
        <v>2.75</v>
      </c>
      <c r="F747" s="220"/>
      <c r="H747" s="110"/>
    </row>
    <row r="748" spans="1:8" s="116" customFormat="1" ht="13.8" x14ac:dyDescent="0.3">
      <c r="A748" s="115"/>
      <c r="B748" s="112">
        <v>42911</v>
      </c>
      <c r="C748" s="116" t="s">
        <v>593</v>
      </c>
      <c r="D748" s="117"/>
      <c r="E748" s="117">
        <v>294.23</v>
      </c>
      <c r="F748" s="220"/>
      <c r="H748" s="110"/>
    </row>
    <row r="749" spans="1:8" s="116" customFormat="1" ht="13.8" x14ac:dyDescent="0.3">
      <c r="A749" s="115"/>
      <c r="B749" s="112">
        <v>42912</v>
      </c>
      <c r="C749" s="116" t="s">
        <v>505</v>
      </c>
      <c r="D749" s="117"/>
      <c r="E749" s="117">
        <v>18.93</v>
      </c>
      <c r="F749" s="220"/>
      <c r="H749" s="110"/>
    </row>
    <row r="750" spans="1:8" s="116" customFormat="1" ht="13.8" x14ac:dyDescent="0.3">
      <c r="A750" s="115">
        <v>1207</v>
      </c>
      <c r="B750" s="112">
        <v>42905</v>
      </c>
      <c r="C750" s="116" t="s">
        <v>464</v>
      </c>
      <c r="D750" s="117"/>
      <c r="E750" s="117">
        <v>2.5</v>
      </c>
      <c r="F750" s="220"/>
      <c r="H750" s="110"/>
    </row>
    <row r="751" spans="1:8" s="116" customFormat="1" ht="13.8" x14ac:dyDescent="0.3">
      <c r="A751" s="115">
        <v>1205</v>
      </c>
      <c r="B751" s="112">
        <v>42905</v>
      </c>
      <c r="C751" s="116" t="s">
        <v>464</v>
      </c>
      <c r="D751" s="117"/>
      <c r="E751" s="117">
        <v>2.25</v>
      </c>
      <c r="F751" s="220"/>
      <c r="H751" s="110"/>
    </row>
    <row r="752" spans="1:8" s="116" customFormat="1" ht="13.8" x14ac:dyDescent="0.3">
      <c r="A752" s="115">
        <v>1204</v>
      </c>
      <c r="B752" s="112">
        <v>42887</v>
      </c>
      <c r="C752" s="116" t="s">
        <v>464</v>
      </c>
      <c r="D752" s="117"/>
      <c r="E752" s="117">
        <v>2.5</v>
      </c>
      <c r="F752" s="220"/>
      <c r="H752" s="110"/>
    </row>
    <row r="753" spans="1:8" s="116" customFormat="1" ht="13.8" x14ac:dyDescent="0.3">
      <c r="A753" s="115"/>
      <c r="B753" s="112">
        <v>42914</v>
      </c>
      <c r="C753" s="116" t="s">
        <v>152</v>
      </c>
      <c r="D753" s="117"/>
      <c r="E753" s="117">
        <v>5.04</v>
      </c>
      <c r="F753" s="220"/>
      <c r="H753" s="110"/>
    </row>
    <row r="754" spans="1:8" s="116" customFormat="1" ht="13.8" x14ac:dyDescent="0.3">
      <c r="A754" s="115"/>
      <c r="B754" s="112">
        <v>42915</v>
      </c>
      <c r="C754" s="116" t="s">
        <v>31</v>
      </c>
      <c r="D754" s="117">
        <v>2203.37</v>
      </c>
      <c r="E754" s="117"/>
      <c r="F754" s="220"/>
      <c r="H754" s="110"/>
    </row>
    <row r="755" spans="1:8" s="116" customFormat="1" ht="13.8" x14ac:dyDescent="0.3">
      <c r="A755" s="115"/>
      <c r="B755" s="112">
        <v>42914</v>
      </c>
      <c r="C755" s="116" t="s">
        <v>50</v>
      </c>
      <c r="D755" s="117"/>
      <c r="E755" s="117">
        <v>21.55</v>
      </c>
      <c r="F755" s="220"/>
      <c r="H755" s="110"/>
    </row>
    <row r="756" spans="1:8" s="116" customFormat="1" ht="13.8" x14ac:dyDescent="0.3">
      <c r="A756" s="115"/>
      <c r="B756" s="112">
        <v>42915</v>
      </c>
      <c r="C756" s="116" t="s">
        <v>83</v>
      </c>
      <c r="D756" s="117"/>
      <c r="E756" s="117">
        <v>20</v>
      </c>
      <c r="F756" s="220"/>
      <c r="H756" s="110"/>
    </row>
    <row r="757" spans="1:8" s="116" customFormat="1" ht="13.8" x14ac:dyDescent="0.3">
      <c r="A757" s="115"/>
      <c r="B757" s="112">
        <v>42914</v>
      </c>
      <c r="C757" s="116" t="s">
        <v>72</v>
      </c>
      <c r="D757" s="117"/>
      <c r="E757" s="117">
        <v>36.03</v>
      </c>
      <c r="F757" s="220"/>
      <c r="H757" s="110"/>
    </row>
    <row r="758" spans="1:8" s="116" customFormat="1" ht="13.8" x14ac:dyDescent="0.3">
      <c r="A758" s="115"/>
      <c r="B758" s="112">
        <v>42912</v>
      </c>
      <c r="C758" s="116" t="s">
        <v>600</v>
      </c>
      <c r="D758" s="117"/>
      <c r="E758" s="117">
        <v>131.5</v>
      </c>
      <c r="F758" s="220"/>
      <c r="H758" s="110"/>
    </row>
    <row r="759" spans="1:8" s="116" customFormat="1" ht="13.8" x14ac:dyDescent="0.3">
      <c r="A759" s="115"/>
      <c r="B759" s="112">
        <v>42912</v>
      </c>
      <c r="C759" s="116" t="s">
        <v>40</v>
      </c>
      <c r="D759" s="117"/>
      <c r="E759" s="117">
        <v>42.05</v>
      </c>
      <c r="F759" s="220"/>
      <c r="H759" s="110"/>
    </row>
    <row r="760" spans="1:8" s="116" customFormat="1" ht="13.8" x14ac:dyDescent="0.3">
      <c r="A760" s="115"/>
      <c r="B760" s="112">
        <v>42904</v>
      </c>
      <c r="C760" s="116" t="s">
        <v>601</v>
      </c>
      <c r="D760" s="117">
        <v>32.96</v>
      </c>
      <c r="E760" s="117"/>
      <c r="F760" s="220"/>
      <c r="H760" s="110"/>
    </row>
    <row r="761" spans="1:8" s="116" customFormat="1" ht="13.8" x14ac:dyDescent="0.3">
      <c r="A761" s="115">
        <v>1208</v>
      </c>
      <c r="B761" s="112">
        <v>42909</v>
      </c>
      <c r="C761" s="116" t="s">
        <v>670</v>
      </c>
      <c r="D761" s="117"/>
      <c r="E761" s="117">
        <v>4</v>
      </c>
      <c r="F761" s="220"/>
      <c r="H761" s="110"/>
    </row>
    <row r="762" spans="1:8" s="116" customFormat="1" ht="13.8" x14ac:dyDescent="0.3">
      <c r="A762" s="115"/>
      <c r="B762" s="112">
        <v>42913</v>
      </c>
      <c r="C762" s="116" t="s">
        <v>93</v>
      </c>
      <c r="D762" s="117"/>
      <c r="E762" s="117">
        <v>208.19</v>
      </c>
      <c r="F762" s="220"/>
      <c r="H762" s="110"/>
    </row>
    <row r="763" spans="1:8" s="116" customFormat="1" ht="13.8" x14ac:dyDescent="0.3">
      <c r="A763" s="115"/>
      <c r="B763" s="112">
        <v>42916</v>
      </c>
      <c r="C763" s="116" t="s">
        <v>579</v>
      </c>
      <c r="D763" s="117"/>
      <c r="E763" s="117">
        <v>11.99</v>
      </c>
      <c r="F763" s="220"/>
      <c r="H763" s="110"/>
    </row>
    <row r="764" spans="1:8" s="116" customFormat="1" ht="13.8" x14ac:dyDescent="0.3">
      <c r="A764" s="115"/>
      <c r="B764" s="112">
        <v>42916</v>
      </c>
      <c r="C764" s="116" t="s">
        <v>72</v>
      </c>
      <c r="D764" s="117"/>
      <c r="E764" s="117">
        <v>8.39</v>
      </c>
      <c r="F764" s="220"/>
      <c r="H764" s="110"/>
    </row>
    <row r="765" spans="1:8" s="116" customFormat="1" ht="13.8" x14ac:dyDescent="0.3">
      <c r="A765" s="115"/>
      <c r="B765" s="112">
        <v>42915</v>
      </c>
      <c r="C765" s="116" t="s">
        <v>7</v>
      </c>
      <c r="D765" s="117"/>
      <c r="E765" s="117">
        <v>20.6</v>
      </c>
      <c r="F765" s="220"/>
      <c r="H765" s="110"/>
    </row>
    <row r="766" spans="1:8" s="116" customFormat="1" ht="13.8" x14ac:dyDescent="0.3">
      <c r="A766" s="115"/>
      <c r="B766" s="112">
        <v>42915</v>
      </c>
      <c r="C766" s="116" t="s">
        <v>505</v>
      </c>
      <c r="D766" s="117"/>
      <c r="E766" s="117">
        <v>7.63</v>
      </c>
      <c r="F766" s="220"/>
      <c r="H766" s="110"/>
    </row>
    <row r="767" spans="1:8" s="116" customFormat="1" ht="13.8" x14ac:dyDescent="0.3">
      <c r="A767" s="115"/>
      <c r="B767" s="112">
        <v>42915</v>
      </c>
      <c r="C767" s="116" t="s">
        <v>505</v>
      </c>
      <c r="D767" s="117"/>
      <c r="E767" s="117">
        <v>16.21</v>
      </c>
      <c r="F767" s="220"/>
      <c r="H767" s="110"/>
    </row>
    <row r="768" spans="1:8" s="116" customFormat="1" ht="13.8" x14ac:dyDescent="0.3">
      <c r="A768" s="115"/>
      <c r="B768" s="112">
        <v>42916</v>
      </c>
      <c r="C768" s="239" t="s">
        <v>563</v>
      </c>
      <c r="D768" s="117"/>
      <c r="E768" s="117">
        <v>18.48</v>
      </c>
      <c r="F768" s="220"/>
      <c r="H768" s="110"/>
    </row>
    <row r="769" spans="1:8" s="116" customFormat="1" ht="13.8" x14ac:dyDescent="0.3">
      <c r="A769" s="115"/>
      <c r="B769" s="112">
        <v>42916</v>
      </c>
      <c r="C769" s="116" t="s">
        <v>89</v>
      </c>
      <c r="D769" s="117"/>
      <c r="E769" s="117">
        <v>540.67999999999995</v>
      </c>
      <c r="F769" s="220">
        <v>18126877013</v>
      </c>
      <c r="H769" s="110"/>
    </row>
    <row r="770" spans="1:8" s="116" customFormat="1" ht="13.8" x14ac:dyDescent="0.3">
      <c r="A770" s="115"/>
      <c r="B770" s="112">
        <v>42916</v>
      </c>
      <c r="C770" s="116" t="s">
        <v>433</v>
      </c>
      <c r="D770" s="117"/>
      <c r="E770" s="117">
        <v>1006.68</v>
      </c>
      <c r="F770" s="222" t="s">
        <v>594</v>
      </c>
      <c r="H770" s="110"/>
    </row>
    <row r="771" spans="1:8" s="116" customFormat="1" ht="13.8" x14ac:dyDescent="0.3">
      <c r="A771" s="115"/>
      <c r="B771" s="112">
        <v>42916</v>
      </c>
      <c r="C771" s="116" t="s">
        <v>234</v>
      </c>
      <c r="D771" s="117"/>
      <c r="E771" s="117">
        <v>239.65</v>
      </c>
      <c r="F771" s="220"/>
      <c r="H771" s="110"/>
    </row>
    <row r="772" spans="1:8" s="116" customFormat="1" ht="13.8" x14ac:dyDescent="0.3">
      <c r="A772" s="115"/>
      <c r="B772" s="112">
        <v>42916</v>
      </c>
      <c r="C772" s="116" t="s">
        <v>40</v>
      </c>
      <c r="D772" s="117"/>
      <c r="E772" s="117">
        <v>21.97</v>
      </c>
      <c r="F772" s="220"/>
      <c r="H772" s="110"/>
    </row>
    <row r="773" spans="1:8" s="116" customFormat="1" ht="13.8" x14ac:dyDescent="0.3">
      <c r="A773" s="115"/>
      <c r="B773" s="112">
        <v>42916</v>
      </c>
      <c r="C773" s="116" t="s">
        <v>505</v>
      </c>
      <c r="D773" s="117"/>
      <c r="E773" s="117">
        <v>3.7</v>
      </c>
      <c r="F773" s="220"/>
      <c r="H773" s="110"/>
    </row>
    <row r="774" spans="1:8" s="116" customFormat="1" ht="13.8" x14ac:dyDescent="0.3">
      <c r="A774" s="115"/>
      <c r="B774" s="112">
        <v>42917</v>
      </c>
      <c r="C774" s="116" t="s">
        <v>8</v>
      </c>
      <c r="D774" s="117"/>
      <c r="E774" s="117">
        <v>13.23</v>
      </c>
      <c r="F774" s="220"/>
      <c r="H774" s="110"/>
    </row>
    <row r="775" spans="1:8" s="116" customFormat="1" ht="13.8" x14ac:dyDescent="0.3">
      <c r="A775" s="115"/>
      <c r="B775" s="112">
        <v>42917</v>
      </c>
      <c r="C775" s="116" t="s">
        <v>40</v>
      </c>
      <c r="D775" s="117"/>
      <c r="E775" s="117">
        <v>39.31</v>
      </c>
      <c r="F775" s="220"/>
      <c r="H775" s="110"/>
    </row>
    <row r="776" spans="1:8" s="116" customFormat="1" ht="13.8" x14ac:dyDescent="0.3">
      <c r="A776" s="115"/>
      <c r="B776" s="112">
        <v>42917</v>
      </c>
      <c r="C776" s="116" t="s">
        <v>505</v>
      </c>
      <c r="D776" s="117"/>
      <c r="E776" s="117">
        <v>10.88</v>
      </c>
      <c r="F776" s="220"/>
      <c r="H776" s="110"/>
    </row>
    <row r="777" spans="1:8" s="116" customFormat="1" ht="13.8" x14ac:dyDescent="0.3">
      <c r="A777" s="115"/>
      <c r="B777" s="112">
        <v>42918</v>
      </c>
      <c r="C777" s="116" t="s">
        <v>114</v>
      </c>
      <c r="D777" s="117"/>
      <c r="E777" s="117">
        <v>11.62</v>
      </c>
      <c r="F777" s="220"/>
      <c r="H777" s="110"/>
    </row>
    <row r="778" spans="1:8" s="116" customFormat="1" ht="13.8" x14ac:dyDescent="0.3">
      <c r="A778" s="115"/>
      <c r="B778" s="112">
        <v>42918</v>
      </c>
      <c r="C778" s="116" t="s">
        <v>505</v>
      </c>
      <c r="D778" s="117"/>
      <c r="E778" s="117">
        <v>6.97</v>
      </c>
      <c r="F778" s="220"/>
      <c r="H778" s="110"/>
    </row>
    <row r="779" spans="1:8" s="116" customFormat="1" ht="13.8" x14ac:dyDescent="0.3">
      <c r="A779" s="115"/>
      <c r="B779" s="112">
        <v>42918</v>
      </c>
      <c r="C779" s="116" t="s">
        <v>149</v>
      </c>
      <c r="D779" s="117"/>
      <c r="E779" s="117">
        <v>37.26</v>
      </c>
      <c r="F779" s="220"/>
      <c r="H779" s="110"/>
    </row>
    <row r="780" spans="1:8" s="116" customFormat="1" ht="13.8" x14ac:dyDescent="0.3">
      <c r="A780" s="115"/>
      <c r="B780" s="112">
        <v>42918</v>
      </c>
      <c r="C780" s="116" t="s">
        <v>409</v>
      </c>
      <c r="D780" s="117"/>
      <c r="E780" s="117">
        <v>130.21</v>
      </c>
      <c r="F780" s="220"/>
      <c r="H780" s="110"/>
    </row>
    <row r="781" spans="1:8" s="116" customFormat="1" ht="13.8" x14ac:dyDescent="0.3">
      <c r="A781" s="115"/>
      <c r="B781" s="112">
        <v>42918</v>
      </c>
      <c r="C781" s="116" t="s">
        <v>148</v>
      </c>
      <c r="D781" s="117"/>
      <c r="E781" s="117">
        <v>39</v>
      </c>
      <c r="F781" s="220"/>
      <c r="H781" s="110"/>
    </row>
    <row r="782" spans="1:8" s="116" customFormat="1" ht="13.8" x14ac:dyDescent="0.3">
      <c r="A782" s="115"/>
      <c r="B782" s="112">
        <v>42918</v>
      </c>
      <c r="C782" s="116" t="s">
        <v>8</v>
      </c>
      <c r="D782" s="117"/>
      <c r="E782" s="117">
        <v>13.67</v>
      </c>
      <c r="F782" s="220"/>
      <c r="H782" s="110"/>
    </row>
    <row r="783" spans="1:8" s="116" customFormat="1" ht="13.8" x14ac:dyDescent="0.3">
      <c r="A783" s="115"/>
      <c r="B783" s="112">
        <v>42919</v>
      </c>
      <c r="C783" s="116" t="s">
        <v>52</v>
      </c>
      <c r="D783" s="117"/>
      <c r="E783" s="117">
        <v>4.25</v>
      </c>
      <c r="F783" s="220"/>
      <c r="H783" s="110"/>
    </row>
    <row r="784" spans="1:8" s="116" customFormat="1" ht="13.8" x14ac:dyDescent="0.3">
      <c r="A784" s="115"/>
      <c r="B784" s="112">
        <v>42919</v>
      </c>
      <c r="C784" s="116" t="s">
        <v>505</v>
      </c>
      <c r="D784" s="117"/>
      <c r="E784" s="117">
        <v>7.4</v>
      </c>
      <c r="F784" s="220"/>
      <c r="H784" s="110"/>
    </row>
    <row r="785" spans="1:8" s="116" customFormat="1" ht="13.8" x14ac:dyDescent="0.3">
      <c r="A785" s="115"/>
      <c r="B785" s="112">
        <v>42918</v>
      </c>
      <c r="C785" s="116" t="s">
        <v>40</v>
      </c>
      <c r="D785" s="117"/>
      <c r="E785" s="117">
        <v>58.29</v>
      </c>
      <c r="F785" s="220"/>
      <c r="H785" s="110"/>
    </row>
    <row r="786" spans="1:8" s="116" customFormat="1" ht="13.8" x14ac:dyDescent="0.3">
      <c r="A786" s="115"/>
      <c r="B786" s="112">
        <v>42920</v>
      </c>
      <c r="C786" s="116" t="s">
        <v>148</v>
      </c>
      <c r="D786" s="117"/>
      <c r="E786" s="117">
        <v>105.96</v>
      </c>
      <c r="F786" s="220"/>
      <c r="H786" s="110"/>
    </row>
    <row r="787" spans="1:8" s="116" customFormat="1" ht="13.8" x14ac:dyDescent="0.3">
      <c r="A787" s="115"/>
      <c r="B787" s="112">
        <v>42919</v>
      </c>
      <c r="C787" s="116" t="s">
        <v>72</v>
      </c>
      <c r="D787" s="117"/>
      <c r="E787" s="117">
        <v>10.9</v>
      </c>
      <c r="F787" s="220"/>
      <c r="H787" s="110"/>
    </row>
    <row r="788" spans="1:8" s="116" customFormat="1" ht="13.8" x14ac:dyDescent="0.3">
      <c r="A788" s="115"/>
      <c r="B788" s="112">
        <v>42920</v>
      </c>
      <c r="C788" s="116" t="s">
        <v>598</v>
      </c>
      <c r="D788" s="117"/>
      <c r="E788" s="117">
        <v>50.9</v>
      </c>
      <c r="F788" s="220"/>
      <c r="H788" s="110"/>
    </row>
    <row r="789" spans="1:8" s="116" customFormat="1" ht="13.8" x14ac:dyDescent="0.3">
      <c r="A789" s="115"/>
      <c r="B789" s="112">
        <v>42920</v>
      </c>
      <c r="C789" s="116" t="s">
        <v>599</v>
      </c>
      <c r="D789" s="117"/>
      <c r="E789" s="117">
        <v>14.49</v>
      </c>
      <c r="F789" s="220"/>
      <c r="H789" s="110"/>
    </row>
    <row r="790" spans="1:8" s="116" customFormat="1" ht="13.8" x14ac:dyDescent="0.3">
      <c r="A790" s="115"/>
      <c r="B790" s="112">
        <v>42919</v>
      </c>
      <c r="C790" s="116" t="s">
        <v>21</v>
      </c>
      <c r="D790" s="117"/>
      <c r="E790" s="117">
        <v>23.3</v>
      </c>
      <c r="F790" s="220"/>
      <c r="H790" s="110"/>
    </row>
    <row r="791" spans="1:8" s="116" customFormat="1" ht="13.8" x14ac:dyDescent="0.3">
      <c r="A791" s="115"/>
      <c r="B791" s="112">
        <v>42916</v>
      </c>
      <c r="C791" s="116" t="s">
        <v>40</v>
      </c>
      <c r="D791" s="117"/>
      <c r="E791" s="117">
        <v>37.19</v>
      </c>
      <c r="F791" s="220"/>
      <c r="H791" s="110"/>
    </row>
    <row r="792" spans="1:8" s="116" customFormat="1" ht="13.8" x14ac:dyDescent="0.3">
      <c r="A792" s="115"/>
      <c r="B792" s="112">
        <v>42916</v>
      </c>
      <c r="C792" s="116" t="s">
        <v>21</v>
      </c>
      <c r="D792" s="117"/>
      <c r="E792" s="117">
        <v>37.1</v>
      </c>
      <c r="F792" s="220"/>
      <c r="H792" s="110"/>
    </row>
    <row r="793" spans="1:8" s="116" customFormat="1" ht="13.8" x14ac:dyDescent="0.3">
      <c r="A793" s="115"/>
      <c r="B793" s="112">
        <v>42921</v>
      </c>
      <c r="C793" s="116" t="s">
        <v>40</v>
      </c>
      <c r="D793" s="117"/>
      <c r="E793" s="117">
        <v>222.74</v>
      </c>
      <c r="F793" s="220"/>
      <c r="H793" s="110"/>
    </row>
    <row r="794" spans="1:8" s="116" customFormat="1" ht="13.8" x14ac:dyDescent="0.3">
      <c r="A794" s="115"/>
      <c r="B794" s="112">
        <v>42916</v>
      </c>
      <c r="C794" s="116" t="s">
        <v>122</v>
      </c>
      <c r="D794" s="117"/>
      <c r="E794" s="117">
        <v>4.99</v>
      </c>
      <c r="F794" s="220"/>
      <c r="H794" s="110"/>
    </row>
    <row r="795" spans="1:8" s="116" customFormat="1" ht="13.8" x14ac:dyDescent="0.3">
      <c r="A795" s="115"/>
      <c r="B795" s="112">
        <v>42921</v>
      </c>
      <c r="C795" s="116" t="s">
        <v>40</v>
      </c>
      <c r="D795" s="117"/>
      <c r="E795" s="117">
        <v>4</v>
      </c>
      <c r="F795" s="220"/>
      <c r="H795" s="110"/>
    </row>
    <row r="796" spans="1:8" s="116" customFormat="1" ht="13.8" x14ac:dyDescent="0.3">
      <c r="A796" s="115"/>
      <c r="B796" s="112">
        <v>42922</v>
      </c>
      <c r="C796" s="116" t="s">
        <v>52</v>
      </c>
      <c r="D796" s="117"/>
      <c r="E796" s="117">
        <v>7.28</v>
      </c>
      <c r="F796" s="220"/>
      <c r="H796" s="110"/>
    </row>
    <row r="797" spans="1:8" s="116" customFormat="1" ht="13.8" x14ac:dyDescent="0.3">
      <c r="A797" s="115"/>
      <c r="B797" s="112">
        <v>42924</v>
      </c>
      <c r="C797" s="116" t="s">
        <v>8</v>
      </c>
      <c r="D797" s="117"/>
      <c r="E797" s="117">
        <v>6.32</v>
      </c>
      <c r="F797" s="220"/>
      <c r="H797" s="110"/>
    </row>
    <row r="798" spans="1:8" s="116" customFormat="1" ht="13.8" x14ac:dyDescent="0.3">
      <c r="A798" s="115"/>
      <c r="B798" s="112">
        <v>42924</v>
      </c>
      <c r="C798" s="116" t="s">
        <v>40</v>
      </c>
      <c r="D798" s="117"/>
      <c r="E798" s="117">
        <v>17.43</v>
      </c>
      <c r="F798" s="220"/>
      <c r="H798" s="110"/>
    </row>
    <row r="799" spans="1:8" s="116" customFormat="1" ht="13.8" x14ac:dyDescent="0.3">
      <c r="A799" s="115"/>
      <c r="B799" s="112">
        <v>42922</v>
      </c>
      <c r="C799" s="116" t="s">
        <v>359</v>
      </c>
      <c r="D799" s="117"/>
      <c r="E799" s="117">
        <v>9.27</v>
      </c>
      <c r="F799" s="220"/>
      <c r="H799" s="110"/>
    </row>
    <row r="800" spans="1:8" s="116" customFormat="1" ht="13.8" x14ac:dyDescent="0.3">
      <c r="A800" s="115"/>
      <c r="B800" s="112">
        <v>42923</v>
      </c>
      <c r="C800" s="116" t="s">
        <v>40</v>
      </c>
      <c r="D800" s="117"/>
      <c r="E800" s="117">
        <v>170.6</v>
      </c>
      <c r="F800" s="220"/>
      <c r="H800" s="110"/>
    </row>
    <row r="801" spans="1:8" s="116" customFormat="1" ht="13.8" x14ac:dyDescent="0.3">
      <c r="A801" s="115"/>
      <c r="B801" s="112">
        <v>42923</v>
      </c>
      <c r="C801" s="116" t="s">
        <v>8</v>
      </c>
      <c r="D801" s="117"/>
      <c r="E801" s="117">
        <v>10</v>
      </c>
      <c r="F801" s="220"/>
      <c r="H801" s="110"/>
    </row>
    <row r="802" spans="1:8" s="116" customFormat="1" ht="13.8" x14ac:dyDescent="0.3">
      <c r="A802" s="115"/>
      <c r="B802" s="112">
        <v>42922</v>
      </c>
      <c r="C802" s="116" t="s">
        <v>359</v>
      </c>
      <c r="D802" s="117"/>
      <c r="E802" s="117">
        <v>12.85</v>
      </c>
      <c r="F802" s="220"/>
      <c r="H802" s="110"/>
    </row>
    <row r="803" spans="1:8" s="116" customFormat="1" ht="13.8" x14ac:dyDescent="0.3">
      <c r="A803" s="115"/>
      <c r="B803" s="112">
        <v>42925</v>
      </c>
      <c r="C803" s="116" t="s">
        <v>505</v>
      </c>
      <c r="D803" s="117"/>
      <c r="E803" s="117">
        <v>5.22</v>
      </c>
      <c r="F803" s="220"/>
      <c r="H803" s="110"/>
    </row>
    <row r="804" spans="1:8" s="116" customFormat="1" ht="13.8" x14ac:dyDescent="0.3">
      <c r="A804" s="115"/>
      <c r="B804" s="112">
        <v>42925</v>
      </c>
      <c r="C804" s="116" t="s">
        <v>505</v>
      </c>
      <c r="D804" s="117"/>
      <c r="E804" s="117">
        <v>6.97</v>
      </c>
      <c r="F804" s="220"/>
      <c r="H804" s="110"/>
    </row>
    <row r="805" spans="1:8" s="116" customFormat="1" ht="13.8" x14ac:dyDescent="0.3">
      <c r="A805" s="115"/>
      <c r="B805" s="112">
        <v>42923</v>
      </c>
      <c r="C805" s="116" t="s">
        <v>505</v>
      </c>
      <c r="D805" s="117"/>
      <c r="E805" s="117">
        <v>28.62</v>
      </c>
      <c r="F805" s="220"/>
      <c r="H805" s="110"/>
    </row>
    <row r="806" spans="1:8" s="116" customFormat="1" ht="13.8" x14ac:dyDescent="0.3">
      <c r="A806" s="115"/>
      <c r="B806" s="112">
        <v>42923</v>
      </c>
      <c r="C806" s="116" t="s">
        <v>21</v>
      </c>
      <c r="D806" s="117"/>
      <c r="E806" s="117">
        <v>68.95</v>
      </c>
      <c r="F806" s="220"/>
      <c r="H806" s="110"/>
    </row>
    <row r="807" spans="1:8" s="116" customFormat="1" ht="13.8" x14ac:dyDescent="0.3">
      <c r="A807" s="115"/>
      <c r="B807" s="112">
        <v>42926</v>
      </c>
      <c r="C807" s="116" t="s">
        <v>50</v>
      </c>
      <c r="D807" s="117"/>
      <c r="E807" s="117">
        <v>32.270000000000003</v>
      </c>
      <c r="F807" s="220"/>
      <c r="H807" s="110"/>
    </row>
    <row r="808" spans="1:8" s="116" customFormat="1" ht="13.8" x14ac:dyDescent="0.3">
      <c r="A808" s="115"/>
      <c r="B808" s="112">
        <v>42926</v>
      </c>
      <c r="C808" s="116" t="s">
        <v>72</v>
      </c>
      <c r="D808" s="117"/>
      <c r="E808" s="117">
        <v>27.52</v>
      </c>
      <c r="F808" s="220"/>
      <c r="H808" s="110"/>
    </row>
    <row r="809" spans="1:8" s="116" customFormat="1" ht="13.8" x14ac:dyDescent="0.3">
      <c r="A809" s="115"/>
      <c r="B809" s="112">
        <v>42926</v>
      </c>
      <c r="C809" s="116" t="s">
        <v>59</v>
      </c>
      <c r="D809" s="117"/>
      <c r="E809" s="117">
        <v>29.6</v>
      </c>
      <c r="F809" s="220"/>
      <c r="H809" s="110"/>
    </row>
    <row r="810" spans="1:8" s="116" customFormat="1" ht="13.8" x14ac:dyDescent="0.3">
      <c r="A810" s="115"/>
      <c r="B810" s="112">
        <v>42926</v>
      </c>
      <c r="C810" s="116" t="s">
        <v>428</v>
      </c>
      <c r="D810" s="117"/>
      <c r="E810" s="117">
        <v>99</v>
      </c>
      <c r="F810" s="220"/>
      <c r="H810" s="110"/>
    </row>
    <row r="811" spans="1:8" s="116" customFormat="1" ht="13.8" x14ac:dyDescent="0.3">
      <c r="A811" s="115"/>
      <c r="B811" s="112">
        <v>42926</v>
      </c>
      <c r="C811" s="116" t="s">
        <v>8</v>
      </c>
      <c r="D811" s="117"/>
      <c r="E811" s="117">
        <v>5.25</v>
      </c>
      <c r="F811" s="220"/>
      <c r="H811" s="110"/>
    </row>
    <row r="812" spans="1:8" s="116" customFormat="1" ht="13.8" x14ac:dyDescent="0.3">
      <c r="A812" s="115"/>
      <c r="B812" s="112">
        <v>42927</v>
      </c>
      <c r="C812" s="117" t="s">
        <v>75</v>
      </c>
      <c r="D812" s="117">
        <v>2014.63</v>
      </c>
      <c r="E812" s="117"/>
      <c r="F812" s="220"/>
      <c r="H812" s="110"/>
    </row>
    <row r="813" spans="1:8" s="116" customFormat="1" ht="13.8" x14ac:dyDescent="0.3">
      <c r="A813" s="115"/>
      <c r="B813" s="112">
        <v>42927</v>
      </c>
      <c r="C813" s="117" t="s">
        <v>561</v>
      </c>
      <c r="D813" s="117">
        <v>961.88</v>
      </c>
      <c r="E813" s="117"/>
      <c r="F813" s="220"/>
      <c r="H813" s="110"/>
    </row>
    <row r="814" spans="1:8" s="116" customFormat="1" ht="13.8" x14ac:dyDescent="0.3">
      <c r="A814" s="115"/>
      <c r="B814" s="112">
        <v>42927</v>
      </c>
      <c r="C814" s="116" t="s">
        <v>40</v>
      </c>
      <c r="D814" s="117"/>
      <c r="E814" s="117">
        <v>1.98</v>
      </c>
      <c r="F814" s="220"/>
      <c r="H814" s="110"/>
    </row>
    <row r="815" spans="1:8" s="116" customFormat="1" ht="13.8" x14ac:dyDescent="0.3">
      <c r="A815" s="115"/>
      <c r="B815" s="112">
        <v>42928</v>
      </c>
      <c r="C815" s="116" t="s">
        <v>50</v>
      </c>
      <c r="D815" s="117"/>
      <c r="E815" s="117">
        <v>21.33</v>
      </c>
      <c r="F815" s="220"/>
      <c r="H815" s="110"/>
    </row>
    <row r="816" spans="1:8" s="116" customFormat="1" ht="13.8" x14ac:dyDescent="0.3">
      <c r="A816" s="115"/>
      <c r="B816" s="112">
        <v>42928</v>
      </c>
      <c r="C816" s="116" t="s">
        <v>45</v>
      </c>
      <c r="D816" s="117"/>
      <c r="E816" s="117">
        <v>200</v>
      </c>
      <c r="F816" s="220"/>
      <c r="H816" s="110"/>
    </row>
    <row r="817" spans="1:8" s="116" customFormat="1" ht="13.8" x14ac:dyDescent="0.3">
      <c r="A817" s="115"/>
      <c r="B817" s="112">
        <v>42929</v>
      </c>
      <c r="C817" s="116" t="s">
        <v>31</v>
      </c>
      <c r="D817" s="117">
        <v>2087.41</v>
      </c>
      <c r="E817" s="117"/>
      <c r="F817" s="220"/>
      <c r="H817" s="110"/>
    </row>
    <row r="818" spans="1:8" s="116" customFormat="1" ht="13.8" x14ac:dyDescent="0.3">
      <c r="A818" s="115"/>
      <c r="B818" s="112">
        <v>42929</v>
      </c>
      <c r="C818" s="116" t="s">
        <v>8</v>
      </c>
      <c r="D818" s="117"/>
      <c r="E818" s="117">
        <v>5</v>
      </c>
      <c r="F818" s="220"/>
      <c r="H818" s="110"/>
    </row>
    <row r="819" spans="1:8" s="116" customFormat="1" ht="13.8" x14ac:dyDescent="0.3">
      <c r="A819" s="115"/>
      <c r="B819" s="112">
        <v>42928</v>
      </c>
      <c r="C819" s="116" t="s">
        <v>451</v>
      </c>
      <c r="D819" s="117"/>
      <c r="E819" s="117">
        <v>4.79</v>
      </c>
      <c r="F819" s="220"/>
      <c r="H819" s="110"/>
    </row>
    <row r="820" spans="1:8" s="116" customFormat="1" ht="13.8" x14ac:dyDescent="0.3">
      <c r="A820" s="115"/>
      <c r="B820" s="112">
        <v>42928</v>
      </c>
      <c r="C820" s="116" t="s">
        <v>171</v>
      </c>
      <c r="D820" s="117"/>
      <c r="E820" s="117">
        <v>15.49</v>
      </c>
      <c r="F820" s="220"/>
      <c r="H820" s="110"/>
    </row>
    <row r="821" spans="1:8" s="116" customFormat="1" ht="13.8" x14ac:dyDescent="0.3">
      <c r="A821" s="115"/>
      <c r="B821" s="112">
        <v>42928</v>
      </c>
      <c r="C821" s="116" t="s">
        <v>505</v>
      </c>
      <c r="D821" s="117"/>
      <c r="E821" s="117">
        <v>13.71</v>
      </c>
      <c r="F821" s="220"/>
      <c r="H821" s="110"/>
    </row>
    <row r="822" spans="1:8" s="116" customFormat="1" ht="13.8" x14ac:dyDescent="0.3">
      <c r="A822" s="115"/>
      <c r="B822" s="112">
        <v>42928</v>
      </c>
      <c r="C822" s="116" t="s">
        <v>8</v>
      </c>
      <c r="D822" s="117"/>
      <c r="E822" s="117">
        <v>7.31</v>
      </c>
      <c r="F822" s="220"/>
      <c r="H822" s="110"/>
    </row>
    <row r="823" spans="1:8" s="116" customFormat="1" ht="13.8" x14ac:dyDescent="0.3">
      <c r="A823" s="115"/>
      <c r="B823" s="112">
        <v>42928</v>
      </c>
      <c r="C823" s="116" t="s">
        <v>40</v>
      </c>
      <c r="D823" s="117"/>
      <c r="E823" s="117">
        <v>99.21</v>
      </c>
      <c r="F823" s="220"/>
      <c r="H823" s="110"/>
    </row>
    <row r="824" spans="1:8" s="116" customFormat="1" ht="13.8" x14ac:dyDescent="0.3">
      <c r="A824" s="115"/>
      <c r="B824" s="112">
        <v>42931</v>
      </c>
      <c r="C824" s="116" t="s">
        <v>603</v>
      </c>
      <c r="D824" s="117"/>
      <c r="E824" s="117">
        <v>89.85</v>
      </c>
      <c r="F824" s="220"/>
      <c r="H824" s="110"/>
    </row>
    <row r="825" spans="1:8" s="116" customFormat="1" ht="13.8" x14ac:dyDescent="0.3">
      <c r="A825" s="115"/>
      <c r="B825" s="112">
        <v>42929</v>
      </c>
      <c r="C825" s="116" t="s">
        <v>42</v>
      </c>
      <c r="D825" s="117"/>
      <c r="E825" s="117">
        <v>157.51</v>
      </c>
      <c r="F825" s="220" t="s">
        <v>604</v>
      </c>
      <c r="H825" s="110"/>
    </row>
    <row r="826" spans="1:8" s="116" customFormat="1" ht="13.8" x14ac:dyDescent="0.3">
      <c r="A826" s="115"/>
      <c r="B826" s="112">
        <v>42929</v>
      </c>
      <c r="C826" s="116" t="s">
        <v>321</v>
      </c>
      <c r="D826" s="117"/>
      <c r="E826" s="117">
        <v>231.63</v>
      </c>
      <c r="F826" s="220">
        <v>1799856522</v>
      </c>
      <c r="H826" s="110"/>
    </row>
    <row r="827" spans="1:8" s="116" customFormat="1" ht="13.8" x14ac:dyDescent="0.3">
      <c r="A827" s="115"/>
      <c r="B827" s="112">
        <v>42929</v>
      </c>
      <c r="C827" s="116" t="s">
        <v>485</v>
      </c>
      <c r="D827" s="117"/>
      <c r="E827" s="117">
        <v>111.58</v>
      </c>
      <c r="F827" s="220">
        <v>1940719111</v>
      </c>
      <c r="H827" s="110"/>
    </row>
    <row r="828" spans="1:8" s="116" customFormat="1" ht="13.8" x14ac:dyDescent="0.3">
      <c r="A828" s="115"/>
      <c r="B828" s="112">
        <v>42929</v>
      </c>
      <c r="C828" s="116" t="s">
        <v>46</v>
      </c>
      <c r="D828" s="117"/>
      <c r="E828" s="117">
        <v>40</v>
      </c>
      <c r="F828" s="220"/>
      <c r="H828" s="110"/>
    </row>
    <row r="829" spans="1:8" s="116" customFormat="1" ht="13.8" x14ac:dyDescent="0.3">
      <c r="A829" s="115"/>
      <c r="B829" s="112">
        <v>42930</v>
      </c>
      <c r="C829" s="116" t="s">
        <v>82</v>
      </c>
      <c r="D829" s="117"/>
      <c r="E829" s="117">
        <v>6.55</v>
      </c>
      <c r="F829" s="220" t="s">
        <v>606</v>
      </c>
      <c r="H829" s="110"/>
    </row>
    <row r="830" spans="1:8" s="116" customFormat="1" ht="13.8" x14ac:dyDescent="0.3">
      <c r="A830" s="115"/>
      <c r="B830" s="112">
        <v>42917</v>
      </c>
      <c r="C830" s="116" t="s">
        <v>83</v>
      </c>
      <c r="D830" s="117"/>
      <c r="E830" s="117">
        <v>400</v>
      </c>
      <c r="F830" s="220"/>
      <c r="H830" s="110"/>
    </row>
    <row r="831" spans="1:8" s="116" customFormat="1" ht="13.8" x14ac:dyDescent="0.3">
      <c r="A831" s="115"/>
      <c r="B831" s="112">
        <v>42929</v>
      </c>
      <c r="C831" s="116" t="s">
        <v>40</v>
      </c>
      <c r="D831" s="117"/>
      <c r="E831" s="117">
        <v>38.909999999999997</v>
      </c>
      <c r="F831" s="220"/>
      <c r="H831" s="110"/>
    </row>
    <row r="832" spans="1:8" s="116" customFormat="1" ht="13.8" x14ac:dyDescent="0.3">
      <c r="A832" s="115"/>
      <c r="B832" s="112">
        <v>42932</v>
      </c>
      <c r="C832" s="116" t="s">
        <v>40</v>
      </c>
      <c r="D832" s="117"/>
      <c r="E832" s="117">
        <v>146.57</v>
      </c>
      <c r="F832" s="220"/>
      <c r="H832" s="110"/>
    </row>
    <row r="833" spans="1:8" s="116" customFormat="1" ht="13.8" x14ac:dyDescent="0.3">
      <c r="A833" s="115"/>
      <c r="B833" s="112">
        <v>42931</v>
      </c>
      <c r="C833" s="116" t="s">
        <v>8</v>
      </c>
      <c r="D833" s="117"/>
      <c r="E833" s="117">
        <v>20</v>
      </c>
      <c r="F833" s="220"/>
      <c r="H833" s="110"/>
    </row>
    <row r="834" spans="1:8" s="116" customFormat="1" ht="13.8" x14ac:dyDescent="0.3">
      <c r="A834" s="115"/>
      <c r="B834" s="112">
        <v>42930</v>
      </c>
      <c r="C834" s="116" t="s">
        <v>556</v>
      </c>
      <c r="D834" s="117"/>
      <c r="E834" s="117">
        <v>30.24</v>
      </c>
      <c r="F834" s="220"/>
      <c r="H834" s="110"/>
    </row>
    <row r="835" spans="1:8" s="116" customFormat="1" ht="13.8" x14ac:dyDescent="0.3">
      <c r="A835" s="115"/>
      <c r="B835" s="112">
        <v>42930</v>
      </c>
      <c r="C835" s="116" t="s">
        <v>59</v>
      </c>
      <c r="D835" s="117"/>
      <c r="E835" s="117">
        <v>44.8</v>
      </c>
      <c r="F835" s="220"/>
      <c r="H835" s="110"/>
    </row>
    <row r="836" spans="1:8" s="116" customFormat="1" ht="13.8" x14ac:dyDescent="0.3">
      <c r="A836" s="115"/>
      <c r="B836" s="112">
        <v>42932</v>
      </c>
      <c r="C836" s="116" t="s">
        <v>505</v>
      </c>
      <c r="D836" s="117"/>
      <c r="E836" s="117">
        <v>13.49</v>
      </c>
      <c r="F836" s="220"/>
      <c r="H836" s="110"/>
    </row>
    <row r="837" spans="1:8" s="116" customFormat="1" ht="13.8" x14ac:dyDescent="0.3">
      <c r="A837" s="115"/>
      <c r="B837" s="112">
        <v>42931</v>
      </c>
      <c r="C837" s="116" t="s">
        <v>50</v>
      </c>
      <c r="D837" s="117"/>
      <c r="E837" s="117">
        <v>2.78</v>
      </c>
      <c r="F837" s="220"/>
      <c r="H837" s="110"/>
    </row>
    <row r="838" spans="1:8" s="116" customFormat="1" ht="13.8" x14ac:dyDescent="0.3">
      <c r="A838" s="115"/>
      <c r="B838" s="112">
        <v>42931</v>
      </c>
      <c r="C838" s="116" t="s">
        <v>93</v>
      </c>
      <c r="D838" s="117"/>
      <c r="E838" s="117">
        <v>36.67</v>
      </c>
      <c r="F838" s="220"/>
      <c r="H838" s="110"/>
    </row>
    <row r="839" spans="1:8" s="116" customFormat="1" ht="13.8" x14ac:dyDescent="0.3">
      <c r="A839" s="115"/>
      <c r="B839" s="112">
        <v>42931</v>
      </c>
      <c r="C839" s="116" t="s">
        <v>532</v>
      </c>
      <c r="D839" s="117"/>
      <c r="E839" s="117">
        <v>15.67</v>
      </c>
      <c r="F839" s="220"/>
      <c r="H839" s="110"/>
    </row>
    <row r="840" spans="1:8" s="116" customFormat="1" ht="13.8" x14ac:dyDescent="0.3">
      <c r="A840" s="115"/>
      <c r="B840" s="112">
        <v>42931</v>
      </c>
      <c r="C840" s="116" t="s">
        <v>8</v>
      </c>
      <c r="D840" s="117"/>
      <c r="E840" s="117">
        <v>2.16</v>
      </c>
      <c r="F840" s="220"/>
      <c r="H840" s="110"/>
    </row>
    <row r="841" spans="1:8" s="116" customFormat="1" ht="13.8" x14ac:dyDescent="0.3">
      <c r="A841" s="115"/>
      <c r="B841" s="112">
        <v>42931</v>
      </c>
      <c r="C841" s="116" t="s">
        <v>102</v>
      </c>
      <c r="D841" s="117"/>
      <c r="E841" s="117">
        <v>13.53</v>
      </c>
      <c r="F841" s="220"/>
      <c r="H841" s="110"/>
    </row>
    <row r="842" spans="1:8" s="116" customFormat="1" ht="13.8" x14ac:dyDescent="0.3">
      <c r="A842" s="115"/>
      <c r="B842" s="112">
        <v>42931</v>
      </c>
      <c r="C842" s="116" t="s">
        <v>607</v>
      </c>
      <c r="D842" s="117"/>
      <c r="E842" s="117">
        <v>28</v>
      </c>
      <c r="F842" s="220"/>
      <c r="H842" s="110"/>
    </row>
    <row r="843" spans="1:8" s="116" customFormat="1" ht="13.8" x14ac:dyDescent="0.3">
      <c r="A843" s="115"/>
      <c r="B843" s="112">
        <v>42931</v>
      </c>
      <c r="C843" s="116" t="s">
        <v>607</v>
      </c>
      <c r="D843" s="117"/>
      <c r="E843" s="117">
        <v>10</v>
      </c>
      <c r="F843" s="220"/>
      <c r="H843" s="110"/>
    </row>
    <row r="844" spans="1:8" s="116" customFormat="1" ht="13.8" x14ac:dyDescent="0.3">
      <c r="A844" s="115"/>
      <c r="B844" s="112">
        <v>42932</v>
      </c>
      <c r="C844" s="116" t="s">
        <v>52</v>
      </c>
      <c r="D844" s="117"/>
      <c r="E844" s="117">
        <v>5.09</v>
      </c>
      <c r="F844" s="220"/>
      <c r="H844" s="110"/>
    </row>
    <row r="845" spans="1:8" s="116" customFormat="1" ht="13.8" x14ac:dyDescent="0.3">
      <c r="A845" s="115"/>
      <c r="B845" s="112">
        <v>42932</v>
      </c>
      <c r="C845" s="116" t="s">
        <v>8</v>
      </c>
      <c r="D845" s="117"/>
      <c r="E845" s="117">
        <v>9.11</v>
      </c>
      <c r="F845" s="220"/>
      <c r="H845" s="110"/>
    </row>
    <row r="846" spans="1:8" s="116" customFormat="1" ht="13.8" x14ac:dyDescent="0.3">
      <c r="A846" s="115"/>
      <c r="B846" s="112">
        <v>42934</v>
      </c>
      <c r="C846" s="116" t="s">
        <v>7</v>
      </c>
      <c r="D846" s="117"/>
      <c r="E846" s="117">
        <v>38.29</v>
      </c>
      <c r="F846" s="220"/>
      <c r="H846" s="110"/>
    </row>
    <row r="847" spans="1:8" s="116" customFormat="1" ht="13.8" x14ac:dyDescent="0.3">
      <c r="A847" s="115"/>
      <c r="B847" s="112">
        <v>42935</v>
      </c>
      <c r="C847" s="116" t="s">
        <v>52</v>
      </c>
      <c r="D847" s="117"/>
      <c r="E847" s="117">
        <v>18.32</v>
      </c>
      <c r="F847" s="220"/>
      <c r="H847" s="110"/>
    </row>
    <row r="848" spans="1:8" s="116" customFormat="1" ht="13.8" x14ac:dyDescent="0.3">
      <c r="A848" s="115"/>
      <c r="B848" s="112">
        <v>42935</v>
      </c>
      <c r="C848" s="116" t="s">
        <v>8</v>
      </c>
      <c r="D848" s="117"/>
      <c r="E848" s="117">
        <v>17.440000000000001</v>
      </c>
      <c r="F848" s="220"/>
      <c r="H848" s="110"/>
    </row>
    <row r="849" spans="1:8" s="116" customFormat="1" ht="13.8" x14ac:dyDescent="0.3">
      <c r="A849" s="115"/>
      <c r="B849" s="112">
        <v>42935</v>
      </c>
      <c r="C849" s="116" t="s">
        <v>505</v>
      </c>
      <c r="D849" s="117"/>
      <c r="E849" s="117">
        <v>18.52</v>
      </c>
      <c r="F849" s="220"/>
      <c r="H849" s="110"/>
    </row>
    <row r="850" spans="1:8" s="116" customFormat="1" ht="13.8" x14ac:dyDescent="0.3">
      <c r="A850" s="115"/>
      <c r="B850" s="112">
        <v>42935</v>
      </c>
      <c r="C850" s="116" t="s">
        <v>532</v>
      </c>
      <c r="D850" s="117"/>
      <c r="E850" s="117">
        <v>14.04</v>
      </c>
      <c r="F850" s="220"/>
      <c r="H850" s="110"/>
    </row>
    <row r="851" spans="1:8" s="116" customFormat="1" ht="13.8" x14ac:dyDescent="0.3">
      <c r="A851" s="115"/>
      <c r="B851" s="112">
        <v>42935</v>
      </c>
      <c r="C851" s="116" t="s">
        <v>577</v>
      </c>
      <c r="D851" s="117"/>
      <c r="E851" s="117">
        <v>5.76</v>
      </c>
      <c r="F851" s="220"/>
      <c r="H851" s="110"/>
    </row>
    <row r="852" spans="1:8" s="116" customFormat="1" ht="13.8" x14ac:dyDescent="0.3">
      <c r="A852" s="115"/>
      <c r="B852" s="112">
        <v>42936</v>
      </c>
      <c r="C852" s="116" t="s">
        <v>52</v>
      </c>
      <c r="D852" s="117"/>
      <c r="E852" s="117">
        <v>20.48</v>
      </c>
      <c r="F852" s="220"/>
      <c r="H852" s="110"/>
    </row>
    <row r="853" spans="1:8" s="116" customFormat="1" ht="13.8" x14ac:dyDescent="0.3">
      <c r="A853" s="115"/>
      <c r="B853" s="112">
        <v>42936</v>
      </c>
      <c r="C853" s="116" t="s">
        <v>505</v>
      </c>
      <c r="D853" s="117"/>
      <c r="E853" s="117">
        <v>5.22</v>
      </c>
      <c r="F853" s="220"/>
      <c r="H853" s="110"/>
    </row>
    <row r="854" spans="1:8" s="116" customFormat="1" ht="13.8" x14ac:dyDescent="0.3">
      <c r="A854" s="115"/>
      <c r="B854" s="112">
        <v>42934</v>
      </c>
      <c r="C854" s="116" t="s">
        <v>505</v>
      </c>
      <c r="D854" s="117"/>
      <c r="E854" s="117">
        <v>13.8</v>
      </c>
      <c r="F854" s="220"/>
      <c r="H854" s="110"/>
    </row>
    <row r="855" spans="1:8" s="116" customFormat="1" ht="13.8" x14ac:dyDescent="0.3">
      <c r="A855" s="115"/>
      <c r="B855" s="112">
        <v>42933</v>
      </c>
      <c r="C855" s="116" t="s">
        <v>50</v>
      </c>
      <c r="D855" s="117"/>
      <c r="E855" s="117">
        <v>29.47</v>
      </c>
      <c r="F855" s="220"/>
      <c r="H855" s="110"/>
    </row>
    <row r="856" spans="1:8" s="116" customFormat="1" ht="13.8" x14ac:dyDescent="0.3">
      <c r="A856" s="115"/>
      <c r="B856" s="112">
        <v>42933</v>
      </c>
      <c r="C856" s="116" t="s">
        <v>40</v>
      </c>
      <c r="D856" s="117"/>
      <c r="E856" s="117">
        <v>25.98</v>
      </c>
      <c r="F856" s="220"/>
      <c r="H856" s="110"/>
    </row>
    <row r="857" spans="1:8" s="116" customFormat="1" ht="13.8" x14ac:dyDescent="0.3">
      <c r="A857" s="115"/>
      <c r="B857" s="112">
        <v>42934</v>
      </c>
      <c r="C857" s="116" t="s">
        <v>505</v>
      </c>
      <c r="D857" s="117"/>
      <c r="E857" s="117">
        <v>5.45</v>
      </c>
      <c r="F857" s="220"/>
      <c r="H857" s="110"/>
    </row>
    <row r="858" spans="1:8" s="116" customFormat="1" ht="13.8" x14ac:dyDescent="0.3">
      <c r="A858" s="115"/>
      <c r="B858" s="112">
        <v>42934</v>
      </c>
      <c r="C858" s="116" t="s">
        <v>608</v>
      </c>
      <c r="D858" s="117"/>
      <c r="E858" s="117">
        <v>11.41</v>
      </c>
      <c r="F858" s="220"/>
      <c r="H858" s="110"/>
    </row>
    <row r="859" spans="1:8" s="116" customFormat="1" ht="13.8" x14ac:dyDescent="0.3">
      <c r="A859" s="115"/>
      <c r="B859" s="112">
        <v>42934</v>
      </c>
      <c r="C859" s="116" t="s">
        <v>93</v>
      </c>
      <c r="D859" s="117"/>
      <c r="E859" s="117">
        <v>112.65</v>
      </c>
      <c r="F859" s="220"/>
      <c r="H859" s="110"/>
    </row>
    <row r="860" spans="1:8" s="116" customFormat="1" ht="13.8" x14ac:dyDescent="0.3">
      <c r="A860" s="115"/>
      <c r="B860" s="112">
        <v>42935</v>
      </c>
      <c r="C860" s="116" t="s">
        <v>146</v>
      </c>
      <c r="D860" s="117">
        <v>792.2</v>
      </c>
      <c r="E860" s="117"/>
      <c r="F860" s="220"/>
      <c r="H860" s="110"/>
    </row>
    <row r="861" spans="1:8" s="116" customFormat="1" ht="13.8" x14ac:dyDescent="0.3">
      <c r="A861" s="115"/>
      <c r="B861" s="112">
        <v>42936</v>
      </c>
      <c r="C861" s="116" t="s">
        <v>40</v>
      </c>
      <c r="D861" s="117"/>
      <c r="E861" s="117">
        <v>329.88</v>
      </c>
      <c r="F861" s="220"/>
      <c r="H861" s="110"/>
    </row>
    <row r="862" spans="1:8" s="116" customFormat="1" ht="13.8" x14ac:dyDescent="0.3">
      <c r="A862" s="115"/>
      <c r="B862" s="112">
        <v>42936</v>
      </c>
      <c r="C862" s="116" t="s">
        <v>451</v>
      </c>
      <c r="D862" s="117"/>
      <c r="E862" s="117">
        <v>22.48</v>
      </c>
      <c r="F862" s="220"/>
      <c r="H862" s="110"/>
    </row>
    <row r="863" spans="1:8" s="116" customFormat="1" ht="13.8" x14ac:dyDescent="0.3">
      <c r="A863" s="115"/>
      <c r="B863" s="112">
        <v>42935</v>
      </c>
      <c r="C863" s="116" t="s">
        <v>609</v>
      </c>
      <c r="D863" s="117"/>
      <c r="E863" s="117">
        <v>26.15</v>
      </c>
      <c r="F863" s="220"/>
      <c r="H863" s="110"/>
    </row>
    <row r="864" spans="1:8" s="116" customFormat="1" ht="13.8" x14ac:dyDescent="0.3">
      <c r="A864" s="115"/>
      <c r="B864" s="112">
        <v>42935</v>
      </c>
      <c r="C864" s="116" t="s">
        <v>122</v>
      </c>
      <c r="D864" s="117"/>
      <c r="E864" s="117">
        <v>4.99</v>
      </c>
      <c r="F864" s="220"/>
      <c r="H864" s="110"/>
    </row>
    <row r="865" spans="1:8" s="116" customFormat="1" ht="13.8" x14ac:dyDescent="0.3">
      <c r="A865" s="115"/>
      <c r="B865" s="112">
        <v>42934</v>
      </c>
      <c r="C865" s="116" t="s">
        <v>72</v>
      </c>
      <c r="D865" s="117"/>
      <c r="E865" s="117">
        <v>15.87</v>
      </c>
      <c r="F865" s="220"/>
      <c r="H865" s="110"/>
    </row>
    <row r="866" spans="1:8" s="116" customFormat="1" ht="13.8" x14ac:dyDescent="0.3">
      <c r="A866" s="115"/>
      <c r="B866" s="112">
        <v>42933</v>
      </c>
      <c r="C866" s="116" t="s">
        <v>610</v>
      </c>
      <c r="D866" s="117"/>
      <c r="E866" s="117">
        <v>6.55</v>
      </c>
      <c r="F866" s="220"/>
      <c r="H866" s="110"/>
    </row>
    <row r="867" spans="1:8" s="116" customFormat="1" ht="13.8" x14ac:dyDescent="0.3">
      <c r="A867" s="115"/>
      <c r="B867" s="112">
        <v>42940</v>
      </c>
      <c r="C867" s="116" t="s">
        <v>83</v>
      </c>
      <c r="D867" s="117"/>
      <c r="E867" s="117">
        <v>20</v>
      </c>
      <c r="F867" s="220"/>
      <c r="H867" s="110"/>
    </row>
    <row r="868" spans="1:8" s="116" customFormat="1" ht="13.8" x14ac:dyDescent="0.3">
      <c r="A868" s="115"/>
      <c r="B868" s="112">
        <v>42939</v>
      </c>
      <c r="C868" s="116" t="s">
        <v>83</v>
      </c>
      <c r="D868" s="117"/>
      <c r="E868" s="117">
        <v>60</v>
      </c>
      <c r="F868" s="220"/>
      <c r="H868" s="110"/>
    </row>
    <row r="869" spans="1:8" s="116" customFormat="1" ht="13.8" x14ac:dyDescent="0.3">
      <c r="A869" s="115"/>
      <c r="B869" s="112">
        <v>42939</v>
      </c>
      <c r="C869" s="116" t="s">
        <v>8</v>
      </c>
      <c r="D869" s="117"/>
      <c r="E869" s="117">
        <v>2.39</v>
      </c>
      <c r="F869" s="220"/>
      <c r="H869" s="110"/>
    </row>
    <row r="870" spans="1:8" s="116" customFormat="1" ht="13.8" x14ac:dyDescent="0.3">
      <c r="A870" s="115"/>
      <c r="B870" s="112">
        <v>42938</v>
      </c>
      <c r="C870" s="116" t="s">
        <v>505</v>
      </c>
      <c r="D870" s="117"/>
      <c r="E870" s="117">
        <v>13.58</v>
      </c>
      <c r="F870" s="220"/>
      <c r="H870" s="110"/>
    </row>
    <row r="871" spans="1:8" s="116" customFormat="1" ht="13.8" x14ac:dyDescent="0.3">
      <c r="A871" s="115"/>
      <c r="B871" s="112">
        <v>42938</v>
      </c>
      <c r="C871" s="116" t="s">
        <v>611</v>
      </c>
      <c r="D871" s="117"/>
      <c r="E871" s="117">
        <v>38.409999999999997</v>
      </c>
      <c r="F871" s="220"/>
      <c r="H871" s="110"/>
    </row>
    <row r="872" spans="1:8" s="116" customFormat="1" ht="13.8" x14ac:dyDescent="0.3">
      <c r="A872" s="115"/>
      <c r="B872" s="112">
        <v>42938</v>
      </c>
      <c r="C872" s="116" t="s">
        <v>418</v>
      </c>
      <c r="D872" s="117"/>
      <c r="E872" s="117">
        <v>10</v>
      </c>
      <c r="F872" s="220"/>
      <c r="H872" s="110"/>
    </row>
    <row r="873" spans="1:8" s="116" customFormat="1" ht="13.8" x14ac:dyDescent="0.3">
      <c r="A873" s="115"/>
      <c r="B873" s="112">
        <v>42939</v>
      </c>
      <c r="C873" s="116" t="s">
        <v>50</v>
      </c>
      <c r="D873" s="117"/>
      <c r="E873" s="117">
        <v>21.68</v>
      </c>
      <c r="F873" s="220"/>
      <c r="H873" s="110"/>
    </row>
    <row r="874" spans="1:8" s="116" customFormat="1" ht="13.8" x14ac:dyDescent="0.3">
      <c r="A874" s="115"/>
      <c r="B874" s="112">
        <v>42939</v>
      </c>
      <c r="C874" s="116" t="s">
        <v>148</v>
      </c>
      <c r="D874" s="117"/>
      <c r="E874" s="117">
        <v>7.98</v>
      </c>
      <c r="F874" s="220"/>
      <c r="H874" s="110"/>
    </row>
    <row r="875" spans="1:8" s="116" customFormat="1" ht="13.8" x14ac:dyDescent="0.3">
      <c r="A875" s="115"/>
      <c r="B875" s="112">
        <v>42939</v>
      </c>
      <c r="C875" s="116" t="s">
        <v>50</v>
      </c>
      <c r="D875" s="117"/>
      <c r="E875" s="117">
        <v>34.64</v>
      </c>
      <c r="F875" s="220"/>
      <c r="H875" s="110"/>
    </row>
    <row r="876" spans="1:8" s="116" customFormat="1" ht="13.8" x14ac:dyDescent="0.3">
      <c r="A876" s="115"/>
      <c r="B876" s="112">
        <v>42937</v>
      </c>
      <c r="C876" s="116" t="s">
        <v>40</v>
      </c>
      <c r="D876" s="117"/>
      <c r="E876" s="117">
        <v>17.149999999999999</v>
      </c>
      <c r="F876" s="220"/>
      <c r="H876" s="110"/>
    </row>
    <row r="877" spans="1:8" s="116" customFormat="1" ht="13.8" x14ac:dyDescent="0.3">
      <c r="A877" s="115"/>
      <c r="B877" s="112">
        <v>42937</v>
      </c>
      <c r="C877" s="116" t="s">
        <v>505</v>
      </c>
      <c r="D877" s="117"/>
      <c r="E877" s="117">
        <v>9.68</v>
      </c>
      <c r="F877" s="220"/>
      <c r="H877" s="110"/>
    </row>
    <row r="878" spans="1:8" s="116" customFormat="1" ht="13.8" x14ac:dyDescent="0.3">
      <c r="A878" s="115"/>
      <c r="B878" s="112">
        <v>42937</v>
      </c>
      <c r="C878" s="116" t="s">
        <v>418</v>
      </c>
      <c r="D878" s="117"/>
      <c r="E878" s="117">
        <v>6</v>
      </c>
      <c r="F878" s="220"/>
      <c r="H878" s="110"/>
    </row>
    <row r="879" spans="1:8" s="116" customFormat="1" ht="13.8" x14ac:dyDescent="0.3">
      <c r="A879" s="115"/>
      <c r="B879" s="112">
        <v>42940</v>
      </c>
      <c r="C879" s="116" t="s">
        <v>50</v>
      </c>
      <c r="D879" s="117"/>
      <c r="E879" s="117">
        <v>2.29</v>
      </c>
      <c r="F879" s="220"/>
      <c r="H879" s="110"/>
    </row>
    <row r="880" spans="1:8" s="116" customFormat="1" ht="13.8" x14ac:dyDescent="0.3">
      <c r="A880" s="115"/>
      <c r="B880" s="112">
        <v>42940</v>
      </c>
      <c r="C880" s="116" t="s">
        <v>418</v>
      </c>
      <c r="D880" s="117"/>
      <c r="E880" s="117">
        <v>154.5</v>
      </c>
      <c r="F880" s="220"/>
      <c r="H880" s="110"/>
    </row>
    <row r="881" spans="1:8" s="116" customFormat="1" ht="13.8" x14ac:dyDescent="0.3">
      <c r="A881" s="115"/>
      <c r="B881" s="112">
        <v>42941</v>
      </c>
      <c r="C881" s="116" t="s">
        <v>7</v>
      </c>
      <c r="D881" s="117"/>
      <c r="E881" s="117">
        <v>16.3</v>
      </c>
      <c r="F881" s="220"/>
      <c r="H881" s="110"/>
    </row>
    <row r="882" spans="1:8" s="116" customFormat="1" ht="13.8" x14ac:dyDescent="0.3">
      <c r="A882" s="115"/>
      <c r="B882" s="112">
        <v>42940</v>
      </c>
      <c r="C882" s="116" t="s">
        <v>505</v>
      </c>
      <c r="D882" s="117"/>
      <c r="E882" s="117">
        <v>9.7799999999999994</v>
      </c>
      <c r="F882" s="220"/>
      <c r="H882" s="110"/>
    </row>
    <row r="883" spans="1:8" s="116" customFormat="1" ht="13.8" x14ac:dyDescent="0.3">
      <c r="A883" s="115"/>
      <c r="B883" s="112">
        <v>42942</v>
      </c>
      <c r="C883" s="116" t="s">
        <v>40</v>
      </c>
      <c r="D883" s="117"/>
      <c r="E883" s="117">
        <v>78.58</v>
      </c>
      <c r="F883" s="220"/>
      <c r="H883" s="110"/>
    </row>
    <row r="884" spans="1:8" s="116" customFormat="1" ht="13.8" x14ac:dyDescent="0.3">
      <c r="A884" s="115"/>
      <c r="B884" s="112">
        <v>42942</v>
      </c>
      <c r="C884" s="116" t="s">
        <v>148</v>
      </c>
      <c r="D884" s="117"/>
      <c r="E884" s="117">
        <v>29.85</v>
      </c>
      <c r="F884" s="220"/>
      <c r="H884" s="110"/>
    </row>
    <row r="885" spans="1:8" s="116" customFormat="1" ht="13.8" x14ac:dyDescent="0.3">
      <c r="A885" s="115"/>
      <c r="B885" s="112">
        <v>42943</v>
      </c>
      <c r="C885" s="116" t="s">
        <v>31</v>
      </c>
      <c r="D885" s="117">
        <v>2087.4</v>
      </c>
      <c r="E885" s="117"/>
      <c r="F885" s="220"/>
      <c r="H885" s="110"/>
    </row>
    <row r="886" spans="1:8" s="116" customFormat="1" ht="13.8" x14ac:dyDescent="0.3">
      <c r="A886" s="115">
        <v>1209</v>
      </c>
      <c r="B886" s="112">
        <v>42941</v>
      </c>
      <c r="C886" s="116" t="s">
        <v>612</v>
      </c>
      <c r="D886" s="117"/>
      <c r="E886" s="117">
        <v>40</v>
      </c>
      <c r="F886" s="220"/>
      <c r="H886" s="110"/>
    </row>
    <row r="887" spans="1:8" s="116" customFormat="1" ht="13.8" x14ac:dyDescent="0.3">
      <c r="A887" s="115"/>
      <c r="B887" s="112">
        <v>42941</v>
      </c>
      <c r="C887" s="116" t="s">
        <v>4</v>
      </c>
      <c r="D887" s="117">
        <v>581.91999999999996</v>
      </c>
      <c r="E887" s="117"/>
      <c r="F887" s="220"/>
      <c r="H887" s="110"/>
    </row>
    <row r="888" spans="1:8" s="116" customFormat="1" ht="13.8" x14ac:dyDescent="0.3">
      <c r="A888" s="115"/>
      <c r="B888" s="112">
        <v>42940</v>
      </c>
      <c r="C888" s="116" t="s">
        <v>613</v>
      </c>
      <c r="D888" s="117"/>
      <c r="E888" s="117">
        <v>35.4</v>
      </c>
      <c r="F888" s="220"/>
      <c r="H888" s="110"/>
    </row>
    <row r="889" spans="1:8" s="116" customFormat="1" ht="13.8" x14ac:dyDescent="0.3">
      <c r="A889" s="115"/>
      <c r="B889" s="112">
        <v>42941</v>
      </c>
      <c r="C889" s="116" t="s">
        <v>93</v>
      </c>
      <c r="D889" s="117"/>
      <c r="E889" s="117">
        <v>138.30000000000001</v>
      </c>
      <c r="F889" s="220"/>
      <c r="H889" s="110"/>
    </row>
    <row r="890" spans="1:8" s="116" customFormat="1" ht="13.8" x14ac:dyDescent="0.3">
      <c r="A890" s="115"/>
      <c r="B890" s="112">
        <v>42941</v>
      </c>
      <c r="C890" s="116" t="s">
        <v>72</v>
      </c>
      <c r="D890" s="117"/>
      <c r="E890" s="117">
        <v>9.9499999999999993</v>
      </c>
      <c r="F890" s="220"/>
      <c r="H890" s="110"/>
    </row>
    <row r="891" spans="1:8" s="116" customFormat="1" ht="13.8" x14ac:dyDescent="0.3">
      <c r="A891" s="115"/>
      <c r="B891" s="112">
        <v>42941</v>
      </c>
      <c r="C891" s="116" t="s">
        <v>72</v>
      </c>
      <c r="D891" s="117"/>
      <c r="E891" s="117">
        <v>3.54</v>
      </c>
      <c r="F891" s="220"/>
      <c r="H891" s="110"/>
    </row>
    <row r="892" spans="1:8" s="116" customFormat="1" ht="13.8" x14ac:dyDescent="0.3">
      <c r="A892" s="115"/>
      <c r="B892" s="112">
        <v>42945</v>
      </c>
      <c r="C892" s="116" t="s">
        <v>8</v>
      </c>
      <c r="D892" s="117"/>
      <c r="E892" s="117">
        <v>11.48</v>
      </c>
      <c r="F892" s="220"/>
      <c r="H892" s="110"/>
    </row>
    <row r="893" spans="1:8" s="116" customFormat="1" ht="13.8" x14ac:dyDescent="0.3">
      <c r="A893" s="115"/>
      <c r="B893" s="112">
        <v>42945</v>
      </c>
      <c r="D893" s="117"/>
      <c r="E893" s="117">
        <v>16.3</v>
      </c>
      <c r="F893" s="220"/>
      <c r="H893" s="110"/>
    </row>
    <row r="894" spans="1:8" s="116" customFormat="1" ht="13.8" x14ac:dyDescent="0.3">
      <c r="A894" s="115"/>
      <c r="B894" s="112">
        <v>42946</v>
      </c>
      <c r="D894" s="117"/>
      <c r="E894" s="117">
        <v>27.05</v>
      </c>
      <c r="F894" s="220"/>
      <c r="H894" s="110"/>
    </row>
    <row r="895" spans="1:8" s="116" customFormat="1" ht="13.8" x14ac:dyDescent="0.3">
      <c r="A895" s="115"/>
      <c r="B895" s="112">
        <v>42946</v>
      </c>
      <c r="C895" s="116" t="s">
        <v>607</v>
      </c>
      <c r="D895" s="117"/>
      <c r="E895" s="117">
        <v>14</v>
      </c>
      <c r="F895" s="220"/>
      <c r="H895" s="110"/>
    </row>
    <row r="896" spans="1:8" s="116" customFormat="1" ht="13.8" x14ac:dyDescent="0.3">
      <c r="A896" s="115"/>
      <c r="B896" s="112">
        <v>42946</v>
      </c>
      <c r="C896" s="116" t="s">
        <v>8</v>
      </c>
      <c r="D896" s="117"/>
      <c r="E896" s="117">
        <v>5.22</v>
      </c>
      <c r="F896" s="220"/>
      <c r="H896" s="110"/>
    </row>
    <row r="897" spans="1:8" s="116" customFormat="1" ht="13.8" x14ac:dyDescent="0.3">
      <c r="A897" s="115"/>
      <c r="B897" s="112">
        <v>42946</v>
      </c>
      <c r="C897" s="116" t="s">
        <v>150</v>
      </c>
      <c r="D897" s="117"/>
      <c r="E897" s="117">
        <v>16.84</v>
      </c>
      <c r="F897" s="220"/>
      <c r="H897" s="110"/>
    </row>
    <row r="898" spans="1:8" s="116" customFormat="1" ht="13.8" x14ac:dyDescent="0.3">
      <c r="A898" s="115"/>
      <c r="B898" s="112">
        <v>42947</v>
      </c>
      <c r="C898" s="116" t="s">
        <v>435</v>
      </c>
      <c r="D898" s="117"/>
      <c r="E898" s="117">
        <v>16</v>
      </c>
      <c r="F898" s="220"/>
      <c r="H898" s="110"/>
    </row>
    <row r="899" spans="1:8" s="116" customFormat="1" ht="13.8" x14ac:dyDescent="0.3">
      <c r="A899" s="115"/>
      <c r="B899" s="112">
        <v>42947</v>
      </c>
      <c r="C899" s="116" t="s">
        <v>579</v>
      </c>
      <c r="D899" s="117"/>
      <c r="E899" s="117">
        <v>11.99</v>
      </c>
      <c r="F899" s="220"/>
      <c r="H899" s="110"/>
    </row>
    <row r="900" spans="1:8" s="116" customFormat="1" ht="13.8" x14ac:dyDescent="0.3">
      <c r="A900" s="115"/>
      <c r="B900" s="112">
        <v>42944</v>
      </c>
      <c r="C900" s="116" t="s">
        <v>614</v>
      </c>
      <c r="D900" s="117"/>
      <c r="E900" s="117">
        <v>19.3</v>
      </c>
      <c r="F900" s="220"/>
      <c r="H900" s="110"/>
    </row>
    <row r="901" spans="1:8" s="116" customFormat="1" ht="13.8" x14ac:dyDescent="0.3">
      <c r="A901" s="115"/>
      <c r="B901" s="112">
        <v>42944</v>
      </c>
      <c r="C901" s="116" t="s">
        <v>505</v>
      </c>
      <c r="D901" s="117"/>
      <c r="E901" s="117">
        <v>4.5599999999999996</v>
      </c>
      <c r="F901" s="220"/>
      <c r="H901" s="110"/>
    </row>
    <row r="902" spans="1:8" s="116" customFormat="1" ht="13.8" x14ac:dyDescent="0.3">
      <c r="A902" s="115"/>
      <c r="B902" s="112">
        <v>42944</v>
      </c>
      <c r="C902" s="116" t="s">
        <v>505</v>
      </c>
      <c r="D902" s="117"/>
      <c r="E902" s="117">
        <v>3.29</v>
      </c>
      <c r="F902" s="220"/>
      <c r="H902" s="110"/>
    </row>
    <row r="903" spans="1:8" s="116" customFormat="1" ht="13.8" x14ac:dyDescent="0.3">
      <c r="A903" s="115"/>
      <c r="B903" s="112">
        <v>42944</v>
      </c>
      <c r="C903" s="116" t="s">
        <v>8</v>
      </c>
      <c r="D903" s="117"/>
      <c r="E903" s="117">
        <v>6.49</v>
      </c>
      <c r="F903" s="220"/>
      <c r="H903" s="110"/>
    </row>
    <row r="904" spans="1:8" s="116" customFormat="1" ht="13.8" x14ac:dyDescent="0.3">
      <c r="A904" s="115"/>
      <c r="B904" s="112">
        <v>42944</v>
      </c>
      <c r="C904" s="116" t="s">
        <v>21</v>
      </c>
      <c r="D904" s="117"/>
      <c r="E904" s="117">
        <v>10.45</v>
      </c>
      <c r="F904" s="220"/>
      <c r="H904" s="110"/>
    </row>
    <row r="905" spans="1:8" s="116" customFormat="1" ht="13.8" x14ac:dyDescent="0.3">
      <c r="A905" s="115"/>
      <c r="B905" s="112">
        <v>42947</v>
      </c>
      <c r="C905" s="116" t="s">
        <v>433</v>
      </c>
      <c r="D905" s="117"/>
      <c r="E905" s="117">
        <v>1006.68</v>
      </c>
      <c r="F905" s="222" t="s">
        <v>615</v>
      </c>
      <c r="H905" s="110"/>
    </row>
    <row r="906" spans="1:8" s="116" customFormat="1" ht="13.8" x14ac:dyDescent="0.3">
      <c r="A906" s="115"/>
      <c r="B906" s="112">
        <v>42947</v>
      </c>
      <c r="C906" s="116" t="s">
        <v>89</v>
      </c>
      <c r="D906" s="117"/>
      <c r="E906" s="117">
        <v>540.67999999999995</v>
      </c>
      <c r="F906" s="220">
        <v>21228709758</v>
      </c>
      <c r="H906" s="110"/>
    </row>
    <row r="907" spans="1:8" s="116" customFormat="1" ht="13.8" x14ac:dyDescent="0.3">
      <c r="A907" s="115">
        <v>1107</v>
      </c>
      <c r="B907" s="112">
        <v>42947</v>
      </c>
      <c r="C907" s="116" t="s">
        <v>234</v>
      </c>
      <c r="D907" s="117"/>
      <c r="E907" s="117">
        <v>239.65</v>
      </c>
      <c r="F907" s="220"/>
      <c r="H907" s="110"/>
    </row>
    <row r="908" spans="1:8" s="116" customFormat="1" ht="13.8" x14ac:dyDescent="0.3">
      <c r="A908" s="115"/>
      <c r="B908" s="112">
        <v>42943</v>
      </c>
      <c r="C908" s="116" t="s">
        <v>40</v>
      </c>
      <c r="D908" s="117"/>
      <c r="E908" s="117">
        <v>81.59</v>
      </c>
      <c r="F908" s="220"/>
      <c r="H908" s="110"/>
    </row>
    <row r="909" spans="1:8" s="116" customFormat="1" ht="13.8" x14ac:dyDescent="0.3">
      <c r="A909" s="115"/>
      <c r="B909" s="112">
        <v>42947</v>
      </c>
      <c r="C909" s="116" t="s">
        <v>505</v>
      </c>
      <c r="D909" s="117"/>
      <c r="E909" s="117">
        <v>12.19</v>
      </c>
      <c r="F909" s="220"/>
      <c r="H909" s="110"/>
    </row>
    <row r="910" spans="1:8" s="116" customFormat="1" ht="13.8" x14ac:dyDescent="0.3">
      <c r="A910" s="115"/>
      <c r="B910" s="112">
        <v>42947</v>
      </c>
      <c r="C910" s="116" t="s">
        <v>8</v>
      </c>
      <c r="D910" s="117"/>
      <c r="E910" s="117">
        <v>9.64</v>
      </c>
      <c r="F910" s="220"/>
      <c r="H910" s="110"/>
    </row>
    <row r="911" spans="1:8" s="116" customFormat="1" ht="13.8" x14ac:dyDescent="0.3">
      <c r="A911" s="115"/>
      <c r="B911" s="112">
        <v>42948</v>
      </c>
      <c r="C911" s="116" t="s">
        <v>505</v>
      </c>
      <c r="D911" s="117"/>
      <c r="E911" s="117">
        <v>12.19</v>
      </c>
      <c r="F911" s="220"/>
      <c r="H911" s="110"/>
    </row>
    <row r="912" spans="1:8" s="116" customFormat="1" ht="13.8" x14ac:dyDescent="0.3">
      <c r="A912" s="115"/>
      <c r="B912" s="112">
        <v>42948</v>
      </c>
      <c r="C912" s="116" t="s">
        <v>4</v>
      </c>
      <c r="D912" s="117">
        <v>1975</v>
      </c>
      <c r="E912" s="117"/>
      <c r="F912" s="220"/>
      <c r="H912" s="110"/>
    </row>
    <row r="913" spans="1:8" s="116" customFormat="1" ht="13.8" x14ac:dyDescent="0.3">
      <c r="A913" s="115"/>
      <c r="B913" s="112">
        <v>42948</v>
      </c>
      <c r="C913" s="116" t="s">
        <v>505</v>
      </c>
      <c r="D913" s="117"/>
      <c r="E913" s="117">
        <v>13.59</v>
      </c>
      <c r="F913" s="220"/>
      <c r="H913" s="110"/>
    </row>
    <row r="914" spans="1:8" s="116" customFormat="1" ht="13.8" x14ac:dyDescent="0.3">
      <c r="A914" s="115"/>
      <c r="B914" s="112">
        <v>42948</v>
      </c>
      <c r="C914" s="116" t="s">
        <v>357</v>
      </c>
      <c r="D914" s="117"/>
      <c r="E914" s="117">
        <v>31.98</v>
      </c>
      <c r="F914" s="220"/>
      <c r="H914" s="110"/>
    </row>
    <row r="915" spans="1:8" s="116" customFormat="1" ht="13.8" x14ac:dyDescent="0.3">
      <c r="A915" s="115"/>
      <c r="B915" s="112">
        <v>42948</v>
      </c>
      <c r="C915" s="116" t="s">
        <v>52</v>
      </c>
      <c r="D915" s="117"/>
      <c r="E915" s="117">
        <v>36.479999999999997</v>
      </c>
      <c r="F915" s="220"/>
      <c r="H915" s="110"/>
    </row>
    <row r="916" spans="1:8" s="116" customFormat="1" ht="13.8" x14ac:dyDescent="0.3">
      <c r="A916" s="115"/>
      <c r="B916" s="112">
        <v>42948</v>
      </c>
      <c r="C916" s="116" t="s">
        <v>8</v>
      </c>
      <c r="D916" s="117"/>
      <c r="E916" s="117">
        <v>12.91</v>
      </c>
      <c r="F916" s="220"/>
      <c r="H916" s="110"/>
    </row>
    <row r="917" spans="1:8" s="116" customFormat="1" ht="13.8" x14ac:dyDescent="0.3">
      <c r="A917" s="115"/>
      <c r="B917" s="112">
        <v>42948</v>
      </c>
      <c r="C917" s="116" t="s">
        <v>7</v>
      </c>
      <c r="D917" s="117"/>
      <c r="E917" s="117">
        <v>11.66</v>
      </c>
      <c r="F917" s="220"/>
      <c r="H917" s="110"/>
    </row>
    <row r="918" spans="1:8" s="116" customFormat="1" ht="13.8" x14ac:dyDescent="0.3">
      <c r="A918" s="115"/>
      <c r="B918" s="112">
        <v>42948</v>
      </c>
      <c r="C918" s="116" t="s">
        <v>505</v>
      </c>
      <c r="D918" s="117"/>
      <c r="E918" s="117">
        <v>15.57</v>
      </c>
      <c r="F918" s="220"/>
      <c r="H918" s="110"/>
    </row>
    <row r="919" spans="1:8" s="116" customFormat="1" ht="13.8" x14ac:dyDescent="0.3">
      <c r="A919" s="115"/>
      <c r="B919" s="112">
        <v>42948</v>
      </c>
      <c r="C919" s="116" t="s">
        <v>21</v>
      </c>
      <c r="D919" s="117"/>
      <c r="E919" s="117">
        <v>49.75</v>
      </c>
      <c r="F919" s="220"/>
      <c r="H919" s="110"/>
    </row>
    <row r="920" spans="1:8" s="116" customFormat="1" ht="13.8" x14ac:dyDescent="0.3">
      <c r="A920" s="115"/>
      <c r="B920" s="112">
        <v>42948</v>
      </c>
      <c r="C920" s="116" t="s">
        <v>8</v>
      </c>
      <c r="D920" s="117"/>
      <c r="E920" s="117">
        <v>11.89</v>
      </c>
      <c r="F920" s="220"/>
      <c r="H920" s="110"/>
    </row>
    <row r="921" spans="1:8" s="116" customFormat="1" ht="13.8" x14ac:dyDescent="0.3">
      <c r="A921" s="115"/>
      <c r="B921" s="112">
        <v>42948</v>
      </c>
      <c r="C921" s="116" t="s">
        <v>148</v>
      </c>
      <c r="D921" s="117"/>
      <c r="E921" s="117">
        <v>15.99</v>
      </c>
      <c r="F921" s="220"/>
      <c r="H921" s="110"/>
    </row>
    <row r="922" spans="1:8" s="116" customFormat="1" ht="13.8" x14ac:dyDescent="0.3">
      <c r="A922" s="115"/>
      <c r="B922" s="112">
        <v>42948</v>
      </c>
      <c r="C922" s="117" t="s">
        <v>60</v>
      </c>
      <c r="D922" s="117"/>
      <c r="E922" s="117">
        <v>1000</v>
      </c>
      <c r="F922" s="220"/>
      <c r="H922" s="110"/>
    </row>
    <row r="923" spans="1:8" s="116" customFormat="1" ht="13.8" x14ac:dyDescent="0.3">
      <c r="A923" s="115"/>
      <c r="B923" s="112">
        <v>42948</v>
      </c>
      <c r="C923" s="116" t="s">
        <v>52</v>
      </c>
      <c r="D923" s="117"/>
      <c r="E923" s="117">
        <v>22.59</v>
      </c>
      <c r="F923" s="220"/>
      <c r="H923" s="110"/>
    </row>
    <row r="924" spans="1:8" s="116" customFormat="1" ht="13.8" x14ac:dyDescent="0.3">
      <c r="A924" s="115"/>
      <c r="B924" s="112">
        <v>42950</v>
      </c>
      <c r="C924" s="116" t="s">
        <v>21</v>
      </c>
      <c r="D924" s="117"/>
      <c r="E924" s="117">
        <v>6.95</v>
      </c>
      <c r="F924" s="220"/>
      <c r="H924" s="110"/>
    </row>
    <row r="925" spans="1:8" s="116" customFormat="1" ht="13.8" x14ac:dyDescent="0.3">
      <c r="A925" s="115"/>
      <c r="B925" s="112">
        <v>42952</v>
      </c>
      <c r="C925" s="116" t="s">
        <v>8</v>
      </c>
      <c r="D925" s="117"/>
      <c r="E925" s="117">
        <v>11.24</v>
      </c>
      <c r="F925" s="220"/>
      <c r="H925" s="110"/>
    </row>
    <row r="926" spans="1:8" s="116" customFormat="1" ht="13.8" x14ac:dyDescent="0.3">
      <c r="A926" s="115"/>
      <c r="B926" s="112">
        <v>42951</v>
      </c>
      <c r="C926" s="116" t="s">
        <v>505</v>
      </c>
      <c r="D926" s="117"/>
      <c r="E926" s="117">
        <v>14.46</v>
      </c>
      <c r="F926" s="220"/>
      <c r="H926" s="110"/>
    </row>
    <row r="927" spans="1:8" s="116" customFormat="1" ht="13.8" x14ac:dyDescent="0.3">
      <c r="A927" s="115"/>
      <c r="B927" s="112">
        <v>42950</v>
      </c>
      <c r="C927" s="116" t="s">
        <v>505</v>
      </c>
      <c r="D927" s="117"/>
      <c r="E927" s="117">
        <v>3.91</v>
      </c>
      <c r="F927" s="220"/>
      <c r="H927" s="110"/>
    </row>
    <row r="928" spans="1:8" s="116" customFormat="1" ht="13.8" x14ac:dyDescent="0.3">
      <c r="A928" s="115"/>
      <c r="B928" s="112">
        <v>42951</v>
      </c>
      <c r="C928" s="116" t="s">
        <v>40</v>
      </c>
      <c r="D928" s="117"/>
      <c r="E928" s="117">
        <v>26.04</v>
      </c>
      <c r="F928" s="220"/>
      <c r="H928" s="110"/>
    </row>
    <row r="929" spans="1:8" s="116" customFormat="1" ht="13.8" x14ac:dyDescent="0.3">
      <c r="A929" s="115"/>
      <c r="B929" s="112">
        <v>42950</v>
      </c>
      <c r="C929" s="116" t="s">
        <v>8</v>
      </c>
      <c r="D929" s="117"/>
      <c r="E929" s="117">
        <v>5.88</v>
      </c>
      <c r="F929" s="220"/>
      <c r="H929" s="110"/>
    </row>
    <row r="930" spans="1:8" s="116" customFormat="1" ht="13.8" x14ac:dyDescent="0.3">
      <c r="A930" s="115"/>
      <c r="B930" s="112">
        <v>42952</v>
      </c>
      <c r="C930" s="116" t="s">
        <v>52</v>
      </c>
      <c r="D930" s="117"/>
      <c r="E930" s="117">
        <v>28.82</v>
      </c>
      <c r="F930" s="220"/>
      <c r="H930" s="110"/>
    </row>
    <row r="931" spans="1:8" s="116" customFormat="1" ht="13.8" x14ac:dyDescent="0.3">
      <c r="A931" s="115"/>
      <c r="B931" s="112">
        <v>42952</v>
      </c>
      <c r="C931" s="116" t="s">
        <v>593</v>
      </c>
      <c r="D931" s="117"/>
      <c r="E931" s="117">
        <v>50</v>
      </c>
      <c r="F931" s="220"/>
      <c r="H931" s="110"/>
    </row>
    <row r="932" spans="1:8" s="116" customFormat="1" ht="13.8" x14ac:dyDescent="0.3">
      <c r="A932" s="115"/>
      <c r="B932" s="112">
        <v>42952</v>
      </c>
      <c r="C932" s="116" t="s">
        <v>593</v>
      </c>
      <c r="D932" s="117"/>
      <c r="E932" s="117">
        <v>50</v>
      </c>
      <c r="F932" s="220"/>
      <c r="H932" s="110"/>
    </row>
    <row r="933" spans="1:8" s="116" customFormat="1" ht="13.8" x14ac:dyDescent="0.3">
      <c r="A933" s="115"/>
      <c r="B933" s="112">
        <v>42952</v>
      </c>
      <c r="C933" s="116" t="s">
        <v>616</v>
      </c>
      <c r="D933" s="117"/>
      <c r="E933" s="117">
        <v>91.96</v>
      </c>
      <c r="F933" s="220"/>
      <c r="H933" s="110"/>
    </row>
    <row r="934" spans="1:8" s="116" customFormat="1" ht="13.8" x14ac:dyDescent="0.3">
      <c r="A934" s="115"/>
      <c r="B934" s="112">
        <v>42953</v>
      </c>
      <c r="C934" s="116" t="s">
        <v>593</v>
      </c>
      <c r="D934" s="117"/>
      <c r="E934" s="117">
        <v>12.05</v>
      </c>
      <c r="F934" s="220"/>
      <c r="H934" s="110"/>
    </row>
    <row r="935" spans="1:8" s="116" customFormat="1" ht="13.8" x14ac:dyDescent="0.3">
      <c r="A935" s="115"/>
      <c r="B935" s="112">
        <v>42953</v>
      </c>
      <c r="C935" s="116" t="s">
        <v>616</v>
      </c>
      <c r="D935" s="117"/>
      <c r="E935" s="117">
        <v>12.47</v>
      </c>
      <c r="F935" s="220"/>
      <c r="H935" s="110"/>
    </row>
    <row r="936" spans="1:8" s="116" customFormat="1" ht="13.8" x14ac:dyDescent="0.3">
      <c r="A936" s="115"/>
      <c r="B936" s="112">
        <v>42953</v>
      </c>
      <c r="C936" s="116" t="s">
        <v>505</v>
      </c>
      <c r="D936" s="117"/>
      <c r="E936" s="117">
        <v>23.95</v>
      </c>
      <c r="F936" s="220"/>
      <c r="H936" s="110"/>
    </row>
    <row r="937" spans="1:8" s="116" customFormat="1" ht="13.8" x14ac:dyDescent="0.3">
      <c r="A937" s="115"/>
      <c r="B937" s="112">
        <v>42952</v>
      </c>
      <c r="C937" s="116" t="s">
        <v>93</v>
      </c>
      <c r="D937" s="117"/>
      <c r="E937" s="117">
        <v>7</v>
      </c>
      <c r="F937" s="220"/>
      <c r="H937" s="110"/>
    </row>
    <row r="938" spans="1:8" s="116" customFormat="1" ht="13.8" x14ac:dyDescent="0.3">
      <c r="A938" s="115"/>
      <c r="B938" s="112">
        <v>42954</v>
      </c>
      <c r="C938" s="116" t="s">
        <v>83</v>
      </c>
      <c r="D938" s="117"/>
      <c r="E938" s="117">
        <v>40</v>
      </c>
      <c r="F938" s="220"/>
      <c r="H938" s="110"/>
    </row>
    <row r="939" spans="1:8" s="116" customFormat="1" ht="13.8" x14ac:dyDescent="0.3">
      <c r="A939" s="115"/>
      <c r="B939" s="112">
        <v>42954</v>
      </c>
      <c r="C939" s="116" t="s">
        <v>99</v>
      </c>
      <c r="D939" s="117"/>
      <c r="E939" s="117">
        <v>50.51</v>
      </c>
      <c r="F939" s="220"/>
      <c r="H939" s="110"/>
    </row>
    <row r="940" spans="1:8" s="116" customFormat="1" ht="13.8" x14ac:dyDescent="0.3">
      <c r="A940" s="115"/>
      <c r="B940" s="112">
        <v>42954</v>
      </c>
      <c r="C940" s="116" t="s">
        <v>505</v>
      </c>
      <c r="D940" s="117"/>
      <c r="E940" s="117">
        <v>2.61</v>
      </c>
      <c r="F940" s="220"/>
      <c r="H940" s="110"/>
    </row>
    <row r="941" spans="1:8" s="116" customFormat="1" ht="13.8" x14ac:dyDescent="0.3">
      <c r="A941" s="115"/>
      <c r="B941" s="112">
        <v>42953</v>
      </c>
      <c r="C941" s="116" t="s">
        <v>50</v>
      </c>
      <c r="D941" s="117"/>
      <c r="E941" s="117">
        <v>12.98</v>
      </c>
      <c r="F941" s="220"/>
      <c r="H941" s="110"/>
    </row>
    <row r="942" spans="1:8" s="116" customFormat="1" ht="13.8" x14ac:dyDescent="0.3">
      <c r="A942" s="115"/>
      <c r="B942" s="112">
        <v>42953</v>
      </c>
      <c r="C942" s="116" t="s">
        <v>102</v>
      </c>
      <c r="D942" s="117"/>
      <c r="E942" s="117">
        <v>24.03</v>
      </c>
      <c r="F942" s="220"/>
      <c r="H942" s="110"/>
    </row>
    <row r="943" spans="1:8" s="116" customFormat="1" ht="13.8" x14ac:dyDescent="0.3">
      <c r="A943" s="115"/>
      <c r="B943" s="112">
        <v>42953</v>
      </c>
      <c r="C943" s="116" t="s">
        <v>607</v>
      </c>
      <c r="D943" s="117"/>
      <c r="E943" s="117">
        <v>28</v>
      </c>
      <c r="F943" s="220"/>
      <c r="H943" s="110"/>
    </row>
    <row r="944" spans="1:8" s="116" customFormat="1" ht="13.8" x14ac:dyDescent="0.3">
      <c r="A944" s="115"/>
      <c r="B944" s="112">
        <v>42953</v>
      </c>
      <c r="C944" s="116" t="s">
        <v>607</v>
      </c>
      <c r="D944" s="117"/>
      <c r="E944" s="117">
        <v>14</v>
      </c>
      <c r="F944" s="220"/>
      <c r="H944" s="110"/>
    </row>
    <row r="945" spans="1:8" s="116" customFormat="1" ht="13.8" x14ac:dyDescent="0.3">
      <c r="A945" s="115"/>
      <c r="B945" s="112">
        <v>42953</v>
      </c>
      <c r="C945" s="116" t="s">
        <v>52</v>
      </c>
      <c r="D945" s="117"/>
      <c r="E945" s="117">
        <v>11.99</v>
      </c>
      <c r="F945" s="220"/>
      <c r="H945" s="110"/>
    </row>
    <row r="946" spans="1:8" s="116" customFormat="1" ht="13.8" x14ac:dyDescent="0.3">
      <c r="A946" s="115"/>
      <c r="B946" s="112">
        <v>42953</v>
      </c>
      <c r="C946" s="116" t="s">
        <v>52</v>
      </c>
      <c r="D946" s="117"/>
      <c r="E946" s="117">
        <v>17.579999999999998</v>
      </c>
      <c r="F946" s="220"/>
      <c r="H946" s="110"/>
    </row>
    <row r="947" spans="1:8" s="116" customFormat="1" ht="13.8" x14ac:dyDescent="0.3">
      <c r="A947" s="115"/>
      <c r="B947" s="112">
        <v>42954</v>
      </c>
      <c r="C947" s="116" t="s">
        <v>8</v>
      </c>
      <c r="D947" s="117"/>
      <c r="E947" s="117">
        <v>2.67</v>
      </c>
      <c r="F947" s="220"/>
      <c r="H947" s="110"/>
    </row>
    <row r="948" spans="1:8" s="116" customFormat="1" ht="13.8" x14ac:dyDescent="0.3">
      <c r="A948" s="115">
        <v>1171</v>
      </c>
      <c r="B948" s="112">
        <v>42950</v>
      </c>
      <c r="C948" s="116" t="s">
        <v>380</v>
      </c>
      <c r="D948" s="117"/>
      <c r="E948" s="117">
        <v>12.75</v>
      </c>
      <c r="F948" s="220"/>
      <c r="H948" s="110"/>
    </row>
    <row r="949" spans="1:8" s="116" customFormat="1" ht="13.8" x14ac:dyDescent="0.3">
      <c r="A949" s="115"/>
      <c r="B949" s="112">
        <v>42954</v>
      </c>
      <c r="C949" s="116" t="s">
        <v>593</v>
      </c>
      <c r="D949" s="117"/>
      <c r="E949" s="117">
        <v>54.85</v>
      </c>
      <c r="F949" s="220"/>
      <c r="H949" s="110"/>
    </row>
    <row r="950" spans="1:8" s="116" customFormat="1" ht="13.8" x14ac:dyDescent="0.3">
      <c r="A950" s="115"/>
      <c r="B950" s="112">
        <v>42954</v>
      </c>
      <c r="C950" s="116" t="s">
        <v>72</v>
      </c>
      <c r="D950" s="117"/>
      <c r="E950" s="117">
        <v>14.98</v>
      </c>
      <c r="F950" s="220"/>
      <c r="H950" s="110"/>
    </row>
    <row r="951" spans="1:8" s="116" customFormat="1" ht="13.8" x14ac:dyDescent="0.3">
      <c r="A951" s="115"/>
      <c r="B951" s="112">
        <v>42954</v>
      </c>
      <c r="C951" s="116" t="s">
        <v>769</v>
      </c>
      <c r="D951" s="117"/>
      <c r="E951" s="117">
        <v>33.5</v>
      </c>
      <c r="F951" s="220"/>
      <c r="H951" s="110"/>
    </row>
    <row r="952" spans="1:8" s="116" customFormat="1" ht="13.8" x14ac:dyDescent="0.3">
      <c r="A952" s="115"/>
      <c r="B952" s="112">
        <v>42955</v>
      </c>
      <c r="C952" s="116" t="s">
        <v>415</v>
      </c>
      <c r="D952" s="117"/>
      <c r="E952" s="117">
        <v>74.14</v>
      </c>
      <c r="F952" s="220"/>
      <c r="H952" s="110"/>
    </row>
    <row r="953" spans="1:8" s="116" customFormat="1" ht="13.8" x14ac:dyDescent="0.3">
      <c r="A953" s="115"/>
      <c r="B953" s="112">
        <v>42955</v>
      </c>
      <c r="C953" s="116" t="s">
        <v>93</v>
      </c>
      <c r="D953" s="117"/>
      <c r="E953" s="117">
        <v>136.24</v>
      </c>
      <c r="F953" s="220"/>
      <c r="H953" s="110"/>
    </row>
    <row r="954" spans="1:8" s="116" customFormat="1" ht="13.8" x14ac:dyDescent="0.3">
      <c r="A954" s="115"/>
      <c r="B954" s="112">
        <v>42955</v>
      </c>
      <c r="C954" s="116" t="s">
        <v>505</v>
      </c>
      <c r="D954" s="117"/>
      <c r="E954" s="117">
        <v>18.059999999999999</v>
      </c>
      <c r="F954" s="220"/>
      <c r="H954" s="110"/>
    </row>
    <row r="955" spans="1:8" s="116" customFormat="1" ht="13.8" x14ac:dyDescent="0.3">
      <c r="A955" s="115"/>
      <c r="B955" s="112">
        <v>42955</v>
      </c>
      <c r="C955" s="116" t="s">
        <v>8</v>
      </c>
      <c r="D955" s="117"/>
      <c r="E955" s="117">
        <v>7.91</v>
      </c>
      <c r="F955" s="220"/>
      <c r="H955" s="110"/>
    </row>
    <row r="956" spans="1:8" s="116" customFormat="1" ht="13.8" x14ac:dyDescent="0.3">
      <c r="A956" s="115"/>
      <c r="B956" s="112">
        <v>42955</v>
      </c>
      <c r="C956" s="116" t="s">
        <v>21</v>
      </c>
      <c r="D956" s="117"/>
      <c r="E956" s="117">
        <v>21.84</v>
      </c>
      <c r="F956" s="220"/>
      <c r="H956" s="110"/>
    </row>
    <row r="957" spans="1:8" s="116" customFormat="1" ht="13.8" x14ac:dyDescent="0.3">
      <c r="A957" s="115"/>
      <c r="B957" s="112">
        <v>42955</v>
      </c>
      <c r="C957" s="116" t="s">
        <v>40</v>
      </c>
      <c r="D957" s="117"/>
      <c r="E957" s="117">
        <v>20.65</v>
      </c>
      <c r="F957" s="220"/>
      <c r="H957" s="110"/>
    </row>
    <row r="958" spans="1:8" s="116" customFormat="1" ht="13.8" x14ac:dyDescent="0.3">
      <c r="A958" s="115"/>
      <c r="B958" s="112">
        <v>42956</v>
      </c>
      <c r="C958" s="116" t="s">
        <v>8</v>
      </c>
      <c r="D958" s="117"/>
      <c r="E958" s="117">
        <v>4.34</v>
      </c>
      <c r="F958" s="220"/>
      <c r="H958" s="110"/>
    </row>
    <row r="959" spans="1:8" s="116" customFormat="1" ht="13.8" x14ac:dyDescent="0.3">
      <c r="A959" s="115"/>
      <c r="B959" s="112">
        <v>42956</v>
      </c>
      <c r="C959" s="116" t="s">
        <v>617</v>
      </c>
      <c r="D959" s="117"/>
      <c r="E959" s="117">
        <v>88</v>
      </c>
      <c r="F959" s="220"/>
      <c r="H959" s="110"/>
    </row>
    <row r="960" spans="1:8" s="116" customFormat="1" ht="13.8" x14ac:dyDescent="0.3">
      <c r="A960" s="115"/>
      <c r="B960" s="112">
        <v>42956</v>
      </c>
      <c r="C960" s="116" t="s">
        <v>617</v>
      </c>
      <c r="D960" s="117"/>
      <c r="E960" s="117">
        <v>17.899999999999999</v>
      </c>
      <c r="F960" s="220"/>
      <c r="H960" s="110"/>
    </row>
    <row r="961" spans="1:8" s="116" customFormat="1" ht="13.8" x14ac:dyDescent="0.3">
      <c r="A961" s="115"/>
      <c r="B961" s="112">
        <v>42956</v>
      </c>
      <c r="C961" s="116" t="s">
        <v>617</v>
      </c>
      <c r="D961" s="117"/>
      <c r="E961" s="117">
        <v>6</v>
      </c>
      <c r="F961" s="220"/>
      <c r="H961" s="110"/>
    </row>
    <row r="962" spans="1:8" s="116" customFormat="1" ht="13.8" x14ac:dyDescent="0.3">
      <c r="A962" s="115"/>
      <c r="B962" s="112">
        <v>42956</v>
      </c>
      <c r="C962" s="116" t="s">
        <v>617</v>
      </c>
      <c r="D962" s="117"/>
      <c r="E962" s="117">
        <v>35.69</v>
      </c>
      <c r="F962" s="220"/>
      <c r="H962" s="110"/>
    </row>
    <row r="963" spans="1:8" s="116" customFormat="1" ht="13.8" x14ac:dyDescent="0.3">
      <c r="A963" s="115"/>
      <c r="B963" s="112">
        <v>42956</v>
      </c>
      <c r="C963" s="116" t="s">
        <v>618</v>
      </c>
      <c r="D963" s="117"/>
      <c r="E963" s="117">
        <v>4.63</v>
      </c>
      <c r="F963" s="220"/>
      <c r="H963" s="110"/>
    </row>
    <row r="964" spans="1:8" s="116" customFormat="1" ht="13.8" x14ac:dyDescent="0.3">
      <c r="A964" s="115"/>
      <c r="B964" s="112">
        <v>42956</v>
      </c>
      <c r="C964" s="116" t="s">
        <v>617</v>
      </c>
      <c r="D964" s="117"/>
      <c r="E964" s="117">
        <v>10</v>
      </c>
      <c r="F964" s="220"/>
      <c r="H964" s="110"/>
    </row>
    <row r="965" spans="1:8" s="116" customFormat="1" ht="13.8" x14ac:dyDescent="0.3">
      <c r="A965" s="115"/>
      <c r="B965" s="112">
        <v>42956</v>
      </c>
      <c r="C965" s="116" t="s">
        <v>8</v>
      </c>
      <c r="D965" s="117"/>
      <c r="E965" s="117">
        <v>4.7</v>
      </c>
      <c r="F965" s="220"/>
      <c r="H965" s="110"/>
    </row>
    <row r="966" spans="1:8" s="116" customFormat="1" ht="13.8" x14ac:dyDescent="0.3">
      <c r="A966" s="115"/>
      <c r="B966" s="112">
        <v>42956</v>
      </c>
      <c r="C966" s="116" t="s">
        <v>365</v>
      </c>
      <c r="D966" s="117"/>
      <c r="E966" s="117">
        <v>1.89</v>
      </c>
      <c r="F966" s="220"/>
      <c r="H966" s="110"/>
    </row>
    <row r="967" spans="1:8" s="116" customFormat="1" ht="13.8" x14ac:dyDescent="0.3">
      <c r="A967" s="115"/>
      <c r="B967" s="112">
        <v>42956</v>
      </c>
      <c r="C967" s="116" t="s">
        <v>505</v>
      </c>
      <c r="D967" s="117"/>
      <c r="E967" s="117">
        <v>9.7799999999999994</v>
      </c>
      <c r="F967" s="220"/>
      <c r="H967" s="110"/>
    </row>
    <row r="968" spans="1:8" s="116" customFormat="1" ht="13.8" x14ac:dyDescent="0.3">
      <c r="A968" s="115"/>
      <c r="B968" s="112">
        <v>42957</v>
      </c>
      <c r="C968" s="116" t="s">
        <v>31</v>
      </c>
      <c r="D968" s="117">
        <v>2087.4</v>
      </c>
      <c r="E968" s="117"/>
      <c r="F968" s="220"/>
      <c r="H968" s="110"/>
    </row>
    <row r="969" spans="1:8" s="116" customFormat="1" ht="13.8" x14ac:dyDescent="0.3">
      <c r="A969" s="115"/>
      <c r="B969" s="112">
        <v>42957</v>
      </c>
      <c r="C969" s="239" t="s">
        <v>563</v>
      </c>
      <c r="D969" s="117"/>
      <c r="E969" s="117">
        <v>4.8600000000000003</v>
      </c>
      <c r="F969" s="220"/>
      <c r="H969" s="110"/>
    </row>
    <row r="970" spans="1:8" s="116" customFormat="1" ht="13.8" x14ac:dyDescent="0.3">
      <c r="A970" s="115"/>
      <c r="B970" s="112">
        <v>42962</v>
      </c>
      <c r="C970" s="116" t="s">
        <v>619</v>
      </c>
      <c r="D970" s="117"/>
      <c r="E970" s="117">
        <v>89.85</v>
      </c>
      <c r="F970" s="220"/>
      <c r="H970" s="110"/>
    </row>
    <row r="971" spans="1:8" s="116" customFormat="1" ht="13.8" x14ac:dyDescent="0.3">
      <c r="A971" s="115"/>
      <c r="B971" s="112">
        <v>42960</v>
      </c>
      <c r="C971" s="116" t="s">
        <v>42</v>
      </c>
      <c r="D971" s="117"/>
      <c r="E971" s="117">
        <v>219.68</v>
      </c>
      <c r="F971" s="220" t="s">
        <v>625</v>
      </c>
      <c r="H971" s="110"/>
    </row>
    <row r="972" spans="1:8" s="116" customFormat="1" ht="13.8" x14ac:dyDescent="0.3">
      <c r="A972" s="115"/>
      <c r="B972" s="112">
        <v>42957</v>
      </c>
      <c r="C972" s="116" t="s">
        <v>45</v>
      </c>
      <c r="D972" s="117"/>
      <c r="E972" s="117">
        <v>200</v>
      </c>
      <c r="F972" s="220" t="s">
        <v>620</v>
      </c>
      <c r="H972" s="110"/>
    </row>
    <row r="973" spans="1:8" s="116" customFormat="1" ht="13.8" x14ac:dyDescent="0.3">
      <c r="A973" s="115"/>
      <c r="B973" s="112">
        <v>42957</v>
      </c>
      <c r="C973" s="116" t="s">
        <v>321</v>
      </c>
      <c r="D973" s="117"/>
      <c r="E973" s="117">
        <v>233.66</v>
      </c>
      <c r="F973" s="220">
        <v>3293641101</v>
      </c>
      <c r="H973" s="110"/>
    </row>
    <row r="974" spans="1:8" s="116" customFormat="1" ht="13.8" x14ac:dyDescent="0.3">
      <c r="A974" s="115"/>
      <c r="B974" s="112">
        <v>42957</v>
      </c>
      <c r="C974" s="116" t="s">
        <v>485</v>
      </c>
      <c r="D974" s="117"/>
      <c r="E974" s="117">
        <v>99.56</v>
      </c>
      <c r="F974" s="220">
        <v>222081899</v>
      </c>
      <c r="H974" s="110"/>
    </row>
    <row r="975" spans="1:8" s="116" customFormat="1" ht="13.8" x14ac:dyDescent="0.3">
      <c r="A975" s="115"/>
      <c r="B975" s="112">
        <v>42957</v>
      </c>
      <c r="C975" s="116" t="s">
        <v>46</v>
      </c>
      <c r="D975" s="117"/>
      <c r="E975" s="117">
        <v>40</v>
      </c>
      <c r="F975" s="220">
        <v>72939</v>
      </c>
      <c r="H975" s="110"/>
    </row>
    <row r="976" spans="1:8" s="116" customFormat="1" ht="13.8" x14ac:dyDescent="0.3">
      <c r="A976" s="115"/>
      <c r="B976" s="112">
        <v>42956</v>
      </c>
      <c r="C976" s="116" t="s">
        <v>52</v>
      </c>
      <c r="D976" s="117"/>
      <c r="E976" s="117">
        <v>36.79</v>
      </c>
      <c r="F976" s="220"/>
      <c r="H976" s="110"/>
    </row>
    <row r="977" spans="1:8" s="116" customFormat="1" ht="13.8" x14ac:dyDescent="0.3">
      <c r="A977" s="115"/>
      <c r="B977" s="112">
        <v>42959</v>
      </c>
      <c r="C977" s="116" t="s">
        <v>52</v>
      </c>
      <c r="D977" s="117"/>
      <c r="E977" s="117">
        <v>38.770000000000003</v>
      </c>
      <c r="F977" s="220"/>
      <c r="H977" s="110"/>
    </row>
    <row r="978" spans="1:8" s="116" customFormat="1" ht="13.8" x14ac:dyDescent="0.3">
      <c r="A978" s="115"/>
      <c r="B978" s="112">
        <v>42959</v>
      </c>
      <c r="C978" s="116" t="s">
        <v>505</v>
      </c>
      <c r="D978" s="117"/>
      <c r="E978" s="117">
        <v>21.33</v>
      </c>
      <c r="F978" s="220"/>
      <c r="H978" s="110"/>
    </row>
    <row r="979" spans="1:8" s="116" customFormat="1" ht="13.8" x14ac:dyDescent="0.3">
      <c r="A979" s="115"/>
      <c r="B979" s="112">
        <v>42959</v>
      </c>
      <c r="C979" s="116" t="s">
        <v>7</v>
      </c>
      <c r="D979" s="117"/>
      <c r="E979" s="117">
        <v>33.630000000000003</v>
      </c>
      <c r="F979" s="220"/>
      <c r="H979" s="110"/>
    </row>
    <row r="980" spans="1:8" s="116" customFormat="1" ht="13.8" x14ac:dyDescent="0.3">
      <c r="A980" s="115"/>
      <c r="B980" s="112">
        <v>42960</v>
      </c>
      <c r="C980" s="116" t="s">
        <v>505</v>
      </c>
      <c r="D980" s="117"/>
      <c r="E980" s="117">
        <v>18.27</v>
      </c>
      <c r="F980" s="220"/>
      <c r="H980" s="110"/>
    </row>
    <row r="981" spans="1:8" s="116" customFormat="1" ht="13.8" x14ac:dyDescent="0.3">
      <c r="A981" s="115"/>
      <c r="B981" s="112">
        <v>42957</v>
      </c>
      <c r="C981" s="116" t="s">
        <v>621</v>
      </c>
      <c r="D981" s="117"/>
      <c r="E981" s="117">
        <v>26</v>
      </c>
      <c r="F981" s="220"/>
      <c r="H981" s="110"/>
    </row>
    <row r="982" spans="1:8" s="116" customFormat="1" ht="13.8" x14ac:dyDescent="0.3">
      <c r="A982" s="115"/>
      <c r="B982" s="112">
        <v>42957</v>
      </c>
      <c r="C982" s="116" t="s">
        <v>505</v>
      </c>
      <c r="D982" s="117"/>
      <c r="E982" s="117">
        <v>18.920000000000002</v>
      </c>
      <c r="F982" s="220"/>
      <c r="H982" s="110"/>
    </row>
    <row r="983" spans="1:8" s="116" customFormat="1" ht="13.8" x14ac:dyDescent="0.3">
      <c r="A983" s="115"/>
      <c r="B983" s="112">
        <v>42958</v>
      </c>
      <c r="C983" s="116" t="s">
        <v>50</v>
      </c>
      <c r="D983" s="117"/>
      <c r="E983" s="117">
        <v>10.99</v>
      </c>
      <c r="F983" s="220"/>
      <c r="H983" s="110"/>
    </row>
    <row r="984" spans="1:8" s="116" customFormat="1" ht="13.8" x14ac:dyDescent="0.3">
      <c r="A984" s="115"/>
      <c r="B984" s="112">
        <v>42958</v>
      </c>
      <c r="C984" s="116" t="s">
        <v>93</v>
      </c>
      <c r="D984" s="117"/>
      <c r="E984" s="117">
        <v>23.87</v>
      </c>
      <c r="F984" s="220"/>
      <c r="H984" s="110"/>
    </row>
    <row r="985" spans="1:8" s="116" customFormat="1" ht="13.8" x14ac:dyDescent="0.3">
      <c r="A985" s="115"/>
      <c r="B985" s="112">
        <v>42958</v>
      </c>
      <c r="C985" s="116" t="s">
        <v>409</v>
      </c>
      <c r="D985" s="117"/>
      <c r="E985" s="117">
        <v>118.31</v>
      </c>
      <c r="F985" s="220"/>
      <c r="H985" s="110"/>
    </row>
    <row r="986" spans="1:8" s="116" customFormat="1" ht="13.8" x14ac:dyDescent="0.3">
      <c r="A986" s="115"/>
      <c r="B986" s="112">
        <v>42958</v>
      </c>
      <c r="C986" s="116" t="s">
        <v>8</v>
      </c>
      <c r="D986" s="117"/>
      <c r="E986" s="117">
        <v>2.39</v>
      </c>
      <c r="F986" s="220"/>
      <c r="H986" s="110"/>
    </row>
    <row r="987" spans="1:8" s="116" customFormat="1" ht="13.8" x14ac:dyDescent="0.3">
      <c r="A987" s="115"/>
      <c r="B987" s="112">
        <v>42957</v>
      </c>
      <c r="C987" s="116" t="s">
        <v>357</v>
      </c>
      <c r="D987" s="117"/>
      <c r="E987" s="117">
        <v>13.99</v>
      </c>
      <c r="F987" s="220"/>
      <c r="H987" s="110"/>
    </row>
    <row r="988" spans="1:8" s="116" customFormat="1" ht="13.8" x14ac:dyDescent="0.3">
      <c r="A988" s="115"/>
      <c r="B988" s="112">
        <v>42958</v>
      </c>
      <c r="C988" s="116" t="s">
        <v>40</v>
      </c>
      <c r="D988" s="117"/>
      <c r="E988" s="117">
        <v>47.17</v>
      </c>
      <c r="F988" s="220"/>
      <c r="H988" s="110"/>
    </row>
    <row r="989" spans="1:8" s="116" customFormat="1" ht="13.8" x14ac:dyDescent="0.3">
      <c r="A989" s="115"/>
      <c r="B989" s="112">
        <v>42961</v>
      </c>
      <c r="C989" s="116" t="s">
        <v>622</v>
      </c>
      <c r="D989" s="117"/>
      <c r="E989" s="117">
        <v>25</v>
      </c>
      <c r="F989" s="220">
        <v>6550</v>
      </c>
      <c r="H989" s="110"/>
    </row>
    <row r="990" spans="1:8" s="116" customFormat="1" ht="13.8" x14ac:dyDescent="0.3">
      <c r="A990" s="115"/>
      <c r="B990" s="112">
        <v>42960</v>
      </c>
      <c r="C990" s="116" t="s">
        <v>93</v>
      </c>
      <c r="D990" s="117"/>
      <c r="E990" s="117">
        <v>105.98</v>
      </c>
      <c r="F990" s="220"/>
      <c r="H990" s="110"/>
    </row>
    <row r="991" spans="1:8" s="116" customFormat="1" ht="13.8" x14ac:dyDescent="0.3">
      <c r="A991" s="115"/>
      <c r="B991" s="112">
        <v>42960</v>
      </c>
      <c r="C991" s="116" t="s">
        <v>72</v>
      </c>
      <c r="D991" s="117"/>
      <c r="E991" s="117">
        <v>54.86</v>
      </c>
      <c r="F991" s="220"/>
      <c r="H991" s="110"/>
    </row>
    <row r="992" spans="1:8" s="116" customFormat="1" ht="13.8" x14ac:dyDescent="0.3">
      <c r="A992" s="115"/>
      <c r="B992" s="112">
        <v>42960</v>
      </c>
      <c r="C992" s="116" t="s">
        <v>83</v>
      </c>
      <c r="D992" s="117"/>
      <c r="E992" s="117">
        <v>80</v>
      </c>
      <c r="F992" s="220"/>
      <c r="H992" s="110"/>
    </row>
    <row r="993" spans="1:8" s="116" customFormat="1" ht="13.8" x14ac:dyDescent="0.3">
      <c r="A993" s="115"/>
      <c r="B993" s="112">
        <v>42960</v>
      </c>
      <c r="C993" s="116" t="s">
        <v>72</v>
      </c>
      <c r="D993" s="117"/>
      <c r="E993" s="117">
        <v>7.68</v>
      </c>
      <c r="F993" s="220"/>
      <c r="H993" s="110"/>
    </row>
    <row r="994" spans="1:8" s="116" customFormat="1" ht="13.8" x14ac:dyDescent="0.3">
      <c r="A994" s="115"/>
      <c r="B994" s="112">
        <v>42958</v>
      </c>
      <c r="C994" s="116" t="s">
        <v>623</v>
      </c>
      <c r="D994" s="117"/>
      <c r="E994" s="117">
        <v>20</v>
      </c>
      <c r="F994" s="220"/>
      <c r="H994" s="110"/>
    </row>
    <row r="995" spans="1:8" s="116" customFormat="1" ht="13.8" x14ac:dyDescent="0.3">
      <c r="A995" s="115"/>
      <c r="B995" s="112">
        <v>42958</v>
      </c>
      <c r="C995" s="116" t="s">
        <v>122</v>
      </c>
      <c r="D995" s="117"/>
      <c r="E995" s="117">
        <v>4.99</v>
      </c>
      <c r="F995" s="220"/>
      <c r="H995" s="110"/>
    </row>
    <row r="996" spans="1:8" s="116" customFormat="1" ht="13.8" x14ac:dyDescent="0.3">
      <c r="A996" s="115"/>
      <c r="B996" s="112">
        <v>42962</v>
      </c>
      <c r="C996" s="116" t="s">
        <v>83</v>
      </c>
      <c r="D996" s="117"/>
      <c r="E996" s="117">
        <v>20</v>
      </c>
      <c r="F996" s="220"/>
      <c r="H996" s="110"/>
    </row>
    <row r="997" spans="1:8" s="116" customFormat="1" ht="13.8" x14ac:dyDescent="0.3">
      <c r="A997" s="115"/>
      <c r="B997" s="112">
        <v>42962</v>
      </c>
      <c r="C997" s="116" t="s">
        <v>380</v>
      </c>
      <c r="D997" s="117"/>
      <c r="E997" s="117">
        <v>17.29</v>
      </c>
      <c r="F997" s="220"/>
      <c r="H997" s="110"/>
    </row>
    <row r="998" spans="1:8" s="116" customFormat="1" ht="13.8" x14ac:dyDescent="0.3">
      <c r="A998" s="115"/>
      <c r="B998" s="112">
        <v>42962</v>
      </c>
      <c r="C998" s="116" t="s">
        <v>40</v>
      </c>
      <c r="D998" s="117"/>
      <c r="E998" s="117">
        <v>64.010000000000005</v>
      </c>
      <c r="F998" s="220"/>
      <c r="H998" s="110"/>
    </row>
    <row r="999" spans="1:8" s="116" customFormat="1" ht="13.8" x14ac:dyDescent="0.3">
      <c r="A999" s="115"/>
      <c r="B999" s="112">
        <v>42962</v>
      </c>
      <c r="C999" s="116" t="s">
        <v>8</v>
      </c>
      <c r="D999" s="117"/>
      <c r="E999" s="117">
        <v>6.32</v>
      </c>
      <c r="F999" s="220"/>
      <c r="H999" s="110"/>
    </row>
    <row r="1000" spans="1:8" s="116" customFormat="1" ht="13.8" x14ac:dyDescent="0.3">
      <c r="A1000" s="115"/>
      <c r="B1000" s="112">
        <v>42962</v>
      </c>
      <c r="C1000" s="116" t="s">
        <v>505</v>
      </c>
      <c r="D1000" s="117"/>
      <c r="E1000" s="117">
        <v>19.809999999999999</v>
      </c>
      <c r="F1000" s="220"/>
      <c r="H1000" s="110"/>
    </row>
    <row r="1001" spans="1:8" s="116" customFormat="1" ht="13.8" x14ac:dyDescent="0.3">
      <c r="A1001" s="115"/>
      <c r="B1001" s="112">
        <v>42962</v>
      </c>
      <c r="C1001" s="116" t="s">
        <v>148</v>
      </c>
      <c r="D1001" s="117"/>
      <c r="E1001" s="117">
        <v>30.47</v>
      </c>
      <c r="F1001" s="220"/>
      <c r="H1001" s="110"/>
    </row>
    <row r="1002" spans="1:8" s="116" customFormat="1" ht="13.8" x14ac:dyDescent="0.3">
      <c r="A1002" s="115"/>
      <c r="B1002" s="112">
        <v>42962</v>
      </c>
      <c r="C1002" s="116" t="s">
        <v>92</v>
      </c>
      <c r="D1002" s="117"/>
      <c r="E1002" s="117">
        <v>287.67</v>
      </c>
      <c r="F1002" s="220"/>
      <c r="H1002" s="110"/>
    </row>
    <row r="1003" spans="1:8" s="116" customFormat="1" ht="13.8" x14ac:dyDescent="0.3">
      <c r="A1003" s="115"/>
      <c r="B1003" s="112">
        <v>42962</v>
      </c>
      <c r="C1003" s="116" t="s">
        <v>99</v>
      </c>
      <c r="D1003" s="117"/>
      <c r="E1003" s="117">
        <v>48.04</v>
      </c>
      <c r="F1003" s="220"/>
      <c r="H1003" s="110"/>
    </row>
    <row r="1004" spans="1:8" s="116" customFormat="1" ht="13.8" x14ac:dyDescent="0.3">
      <c r="A1004" s="115"/>
      <c r="B1004" s="112">
        <v>42962</v>
      </c>
      <c r="C1004" s="116" t="s">
        <v>700</v>
      </c>
      <c r="D1004" s="117"/>
      <c r="E1004" s="117">
        <v>89.97</v>
      </c>
      <c r="F1004" s="220"/>
      <c r="H1004" s="110"/>
    </row>
    <row r="1005" spans="1:8" s="116" customFormat="1" ht="13.8" x14ac:dyDescent="0.3">
      <c r="A1005" s="115"/>
      <c r="B1005" s="112">
        <v>42962</v>
      </c>
      <c r="C1005" s="116" t="s">
        <v>505</v>
      </c>
      <c r="D1005" s="117"/>
      <c r="E1005" s="117">
        <v>5.22</v>
      </c>
      <c r="F1005" s="220"/>
      <c r="H1005" s="110"/>
    </row>
    <row r="1006" spans="1:8" s="116" customFormat="1" ht="13.8" x14ac:dyDescent="0.3">
      <c r="A1006" s="115"/>
      <c r="B1006" s="112">
        <v>42963</v>
      </c>
      <c r="C1006" s="116" t="s">
        <v>146</v>
      </c>
      <c r="D1006" s="117">
        <v>792.2</v>
      </c>
      <c r="E1006" s="117"/>
      <c r="F1006" s="220"/>
      <c r="H1006" s="110"/>
    </row>
    <row r="1007" spans="1:8" s="116" customFormat="1" ht="13.8" x14ac:dyDescent="0.3">
      <c r="A1007" s="115"/>
      <c r="B1007" s="112">
        <v>42962</v>
      </c>
      <c r="C1007" s="116" t="s">
        <v>77</v>
      </c>
      <c r="D1007" s="117"/>
      <c r="E1007" s="117">
        <v>7.85</v>
      </c>
      <c r="F1007" s="220"/>
      <c r="H1007" s="110"/>
    </row>
    <row r="1008" spans="1:8" s="116" customFormat="1" ht="13.8" x14ac:dyDescent="0.3">
      <c r="A1008" s="115"/>
      <c r="B1008" s="112">
        <v>42962</v>
      </c>
      <c r="C1008" s="116" t="s">
        <v>624</v>
      </c>
      <c r="D1008" s="117"/>
      <c r="E1008" s="117">
        <v>20</v>
      </c>
      <c r="F1008" s="220"/>
      <c r="H1008" s="110"/>
    </row>
    <row r="1009" spans="1:8" s="116" customFormat="1" ht="13.8" x14ac:dyDescent="0.3">
      <c r="A1009" s="115"/>
      <c r="B1009" s="112">
        <v>42963</v>
      </c>
      <c r="C1009" s="116" t="s">
        <v>50</v>
      </c>
      <c r="D1009" s="117"/>
      <c r="E1009" s="117">
        <v>9.98</v>
      </c>
      <c r="F1009" s="220"/>
      <c r="H1009" s="110"/>
    </row>
    <row r="1010" spans="1:8" s="116" customFormat="1" ht="13.8" x14ac:dyDescent="0.3">
      <c r="A1010" s="115"/>
      <c r="B1010" s="112">
        <v>42964</v>
      </c>
      <c r="C1010" s="116" t="s">
        <v>81</v>
      </c>
      <c r="D1010" s="117"/>
      <c r="E1010" s="117">
        <v>21.11</v>
      </c>
      <c r="F1010" s="220"/>
      <c r="H1010" s="110"/>
    </row>
    <row r="1011" spans="1:8" s="116" customFormat="1" ht="13.8" x14ac:dyDescent="0.3">
      <c r="A1011" s="115"/>
      <c r="B1011" s="112">
        <v>42963</v>
      </c>
      <c r="C1011" s="116" t="s">
        <v>586</v>
      </c>
      <c r="D1011" s="117"/>
      <c r="E1011" s="117">
        <v>83.72</v>
      </c>
      <c r="F1011" s="220"/>
      <c r="H1011" s="110"/>
    </row>
    <row r="1012" spans="1:8" s="116" customFormat="1" ht="13.8" x14ac:dyDescent="0.3">
      <c r="A1012" s="115"/>
      <c r="B1012" s="112">
        <v>42964</v>
      </c>
      <c r="C1012" s="116" t="s">
        <v>72</v>
      </c>
      <c r="D1012" s="117"/>
      <c r="E1012" s="117">
        <v>94.24</v>
      </c>
      <c r="F1012" s="220"/>
      <c r="H1012" s="110"/>
    </row>
    <row r="1013" spans="1:8" s="116" customFormat="1" ht="13.8" x14ac:dyDescent="0.3">
      <c r="A1013" s="115"/>
      <c r="B1013" s="112">
        <v>42956</v>
      </c>
      <c r="C1013" s="116" t="s">
        <v>7</v>
      </c>
      <c r="D1013" s="117"/>
      <c r="E1013" s="117">
        <v>11.94</v>
      </c>
      <c r="F1013" s="220"/>
      <c r="H1013" s="110"/>
    </row>
    <row r="1014" spans="1:8" s="116" customFormat="1" ht="13.8" x14ac:dyDescent="0.3">
      <c r="A1014" s="115"/>
      <c r="B1014" s="112">
        <v>42967</v>
      </c>
      <c r="C1014" s="116" t="s">
        <v>8</v>
      </c>
      <c r="D1014" s="117"/>
      <c r="E1014" s="117">
        <v>9.76</v>
      </c>
      <c r="F1014" s="220"/>
      <c r="H1014" s="110"/>
    </row>
    <row r="1015" spans="1:8" s="116" customFormat="1" ht="13.8" x14ac:dyDescent="0.3">
      <c r="A1015" s="115"/>
      <c r="B1015" s="112">
        <v>43330</v>
      </c>
      <c r="C1015" s="116" t="s">
        <v>112</v>
      </c>
      <c r="D1015" s="117"/>
      <c r="E1015" s="117">
        <v>17.989999999999998</v>
      </c>
      <c r="F1015" s="220"/>
      <c r="H1015" s="110"/>
    </row>
    <row r="1016" spans="1:8" s="116" customFormat="1" ht="13.8" x14ac:dyDescent="0.3">
      <c r="A1016" s="115"/>
      <c r="B1016" s="112">
        <v>42965</v>
      </c>
      <c r="C1016" s="116" t="s">
        <v>40</v>
      </c>
      <c r="D1016" s="117"/>
      <c r="E1016" s="117">
        <v>0.32</v>
      </c>
      <c r="F1016" s="220"/>
      <c r="H1016" s="110"/>
    </row>
    <row r="1017" spans="1:8" s="116" customFormat="1" ht="13.8" x14ac:dyDescent="0.3">
      <c r="A1017" s="115"/>
      <c r="B1017" s="112">
        <v>42967</v>
      </c>
      <c r="C1017" s="116" t="s">
        <v>50</v>
      </c>
      <c r="D1017" s="117"/>
      <c r="E1017" s="117">
        <v>25.41</v>
      </c>
      <c r="F1017" s="220"/>
      <c r="H1017" s="110"/>
    </row>
    <row r="1018" spans="1:8" s="116" customFormat="1" ht="13.8" x14ac:dyDescent="0.3">
      <c r="A1018" s="115"/>
      <c r="B1018" s="112">
        <v>42967</v>
      </c>
      <c r="C1018" s="116" t="s">
        <v>83</v>
      </c>
      <c r="D1018" s="117"/>
      <c r="E1018" s="117">
        <v>40</v>
      </c>
      <c r="F1018" s="220"/>
      <c r="H1018" s="110"/>
    </row>
    <row r="1019" spans="1:8" s="116" customFormat="1" ht="13.8" x14ac:dyDescent="0.3">
      <c r="A1019" s="115"/>
      <c r="B1019" s="112">
        <v>42967</v>
      </c>
      <c r="C1019" s="116" t="s">
        <v>40</v>
      </c>
      <c r="D1019" s="117"/>
      <c r="E1019" s="117">
        <v>41.84</v>
      </c>
      <c r="F1019" s="220"/>
      <c r="H1019" s="110"/>
    </row>
    <row r="1020" spans="1:8" s="116" customFormat="1" ht="13.8" x14ac:dyDescent="0.3">
      <c r="A1020" s="115"/>
      <c r="B1020" s="112">
        <v>42965</v>
      </c>
      <c r="C1020" s="116" t="s">
        <v>40</v>
      </c>
      <c r="D1020" s="117"/>
      <c r="E1020" s="117">
        <v>79.41</v>
      </c>
      <c r="F1020" s="220"/>
      <c r="H1020" s="110"/>
    </row>
    <row r="1021" spans="1:8" s="116" customFormat="1" ht="13.8" x14ac:dyDescent="0.3">
      <c r="A1021" s="115"/>
      <c r="B1021" s="112">
        <v>42967</v>
      </c>
      <c r="C1021" s="116" t="s">
        <v>505</v>
      </c>
      <c r="D1021" s="117"/>
      <c r="E1021" s="117">
        <v>7.29</v>
      </c>
      <c r="F1021" s="220"/>
      <c r="H1021" s="110"/>
    </row>
    <row r="1022" spans="1:8" s="116" customFormat="1" ht="13.8" x14ac:dyDescent="0.3">
      <c r="A1022" s="115"/>
      <c r="B1022" s="112">
        <v>42967</v>
      </c>
      <c r="C1022" s="116" t="s">
        <v>505</v>
      </c>
      <c r="D1022" s="117"/>
      <c r="E1022" s="117">
        <v>5</v>
      </c>
      <c r="F1022" s="220"/>
      <c r="H1022" s="110"/>
    </row>
    <row r="1023" spans="1:8" s="116" customFormat="1" ht="13.8" x14ac:dyDescent="0.3">
      <c r="A1023" s="115"/>
      <c r="B1023" s="112">
        <v>42967</v>
      </c>
      <c r="C1023" s="116" t="s">
        <v>21</v>
      </c>
      <c r="D1023" s="117"/>
      <c r="E1023" s="117">
        <v>16.8</v>
      </c>
      <c r="F1023" s="220"/>
      <c r="H1023" s="110"/>
    </row>
    <row r="1024" spans="1:8" s="116" customFormat="1" ht="13.8" x14ac:dyDescent="0.3">
      <c r="A1024" s="115"/>
      <c r="B1024" s="112">
        <v>42965</v>
      </c>
      <c r="C1024" s="116" t="s">
        <v>505</v>
      </c>
      <c r="D1024" s="117"/>
      <c r="E1024" s="117">
        <v>22.2</v>
      </c>
      <c r="F1024" s="220"/>
      <c r="H1024" s="110"/>
    </row>
    <row r="1025" spans="1:8" s="116" customFormat="1" ht="13.8" x14ac:dyDescent="0.3">
      <c r="A1025" s="115"/>
      <c r="B1025" s="112">
        <v>42969</v>
      </c>
      <c r="C1025" s="116" t="s">
        <v>59</v>
      </c>
      <c r="D1025" s="117"/>
      <c r="E1025" s="117">
        <v>14.5</v>
      </c>
      <c r="F1025" s="220"/>
      <c r="H1025" s="110"/>
    </row>
    <row r="1026" spans="1:8" s="116" customFormat="1" ht="13.8" x14ac:dyDescent="0.3">
      <c r="A1026" s="115"/>
      <c r="B1026" s="112">
        <v>42969</v>
      </c>
      <c r="C1026" s="116" t="s">
        <v>505</v>
      </c>
      <c r="D1026" s="117"/>
      <c r="E1026" s="117">
        <v>5.13</v>
      </c>
      <c r="F1026" s="220"/>
      <c r="H1026" s="110"/>
    </row>
    <row r="1027" spans="1:8" s="116" customFormat="1" ht="13.8" x14ac:dyDescent="0.3">
      <c r="A1027" s="115"/>
      <c r="B1027" s="112">
        <v>42969</v>
      </c>
      <c r="C1027" s="116" t="s">
        <v>21</v>
      </c>
      <c r="D1027" s="117"/>
      <c r="E1027" s="117">
        <v>29.34</v>
      </c>
      <c r="F1027" s="220"/>
      <c r="H1027" s="110"/>
    </row>
    <row r="1028" spans="1:8" s="116" customFormat="1" ht="13.8" x14ac:dyDescent="0.3">
      <c r="A1028" s="115"/>
      <c r="B1028" s="112">
        <v>42969</v>
      </c>
      <c r="C1028" s="116" t="s">
        <v>8</v>
      </c>
      <c r="D1028" s="117"/>
      <c r="E1028" s="117">
        <v>14.09</v>
      </c>
      <c r="F1028" s="220"/>
      <c r="H1028" s="110"/>
    </row>
    <row r="1029" spans="1:8" s="116" customFormat="1" ht="13.8" x14ac:dyDescent="0.3">
      <c r="A1029" s="115"/>
      <c r="B1029" s="112">
        <v>42969</v>
      </c>
      <c r="C1029" s="116" t="s">
        <v>505</v>
      </c>
      <c r="D1029" s="117"/>
      <c r="E1029" s="117">
        <v>19.04</v>
      </c>
      <c r="F1029" s="220"/>
      <c r="H1029" s="110"/>
    </row>
    <row r="1030" spans="1:8" s="116" customFormat="1" ht="13.8" x14ac:dyDescent="0.3">
      <c r="A1030" s="115"/>
      <c r="B1030" s="112">
        <v>42970</v>
      </c>
      <c r="C1030" s="116" t="s">
        <v>152</v>
      </c>
      <c r="D1030" s="117"/>
      <c r="E1030" s="117">
        <v>21.46</v>
      </c>
      <c r="F1030" s="220"/>
      <c r="H1030" s="110"/>
    </row>
    <row r="1031" spans="1:8" s="116" customFormat="1" ht="13.8" x14ac:dyDescent="0.3">
      <c r="A1031" s="115"/>
      <c r="B1031" s="112">
        <v>42969</v>
      </c>
      <c r="C1031" s="116" t="s">
        <v>40</v>
      </c>
      <c r="D1031" s="117"/>
      <c r="E1031" s="117">
        <v>27.24</v>
      </c>
      <c r="F1031" s="220"/>
      <c r="H1031" s="110"/>
    </row>
    <row r="1032" spans="1:8" s="116" customFormat="1" ht="13.8" x14ac:dyDescent="0.3">
      <c r="A1032" s="115"/>
      <c r="B1032" s="112">
        <v>42968</v>
      </c>
      <c r="C1032" s="116" t="s">
        <v>93</v>
      </c>
      <c r="D1032" s="117"/>
      <c r="E1032" s="117">
        <v>87.45</v>
      </c>
      <c r="F1032" s="220"/>
      <c r="H1032" s="110"/>
    </row>
    <row r="1033" spans="1:8" s="116" customFormat="1" ht="13.8" x14ac:dyDescent="0.3">
      <c r="A1033" s="115"/>
      <c r="B1033" s="112">
        <v>42968</v>
      </c>
      <c r="C1033" s="116" t="s">
        <v>380</v>
      </c>
      <c r="D1033" s="117"/>
      <c r="E1033" s="117">
        <v>10</v>
      </c>
      <c r="F1033" s="220"/>
      <c r="H1033" s="110"/>
    </row>
    <row r="1034" spans="1:8" s="116" customFormat="1" ht="13.8" x14ac:dyDescent="0.3">
      <c r="A1034" s="115"/>
      <c r="B1034" s="112">
        <v>42970</v>
      </c>
      <c r="C1034" s="116" t="s">
        <v>328</v>
      </c>
      <c r="D1034" s="117"/>
      <c r="E1034" s="117">
        <v>13.68</v>
      </c>
      <c r="F1034" s="220"/>
      <c r="H1034" s="110"/>
    </row>
    <row r="1035" spans="1:8" s="116" customFormat="1" ht="13.8" x14ac:dyDescent="0.3">
      <c r="A1035" s="115"/>
      <c r="B1035" s="112">
        <v>42970</v>
      </c>
      <c r="C1035" s="116" t="s">
        <v>328</v>
      </c>
      <c r="D1035" s="117"/>
      <c r="E1035" s="117">
        <v>8.61</v>
      </c>
      <c r="F1035" s="220"/>
      <c r="H1035" s="110"/>
    </row>
    <row r="1036" spans="1:8" s="116" customFormat="1" ht="13.8" x14ac:dyDescent="0.3">
      <c r="A1036" s="115"/>
      <c r="B1036" s="112">
        <v>42970</v>
      </c>
      <c r="C1036" s="116" t="s">
        <v>8</v>
      </c>
      <c r="D1036" s="117"/>
      <c r="E1036" s="117">
        <v>2.15</v>
      </c>
      <c r="F1036" s="220"/>
      <c r="H1036" s="110"/>
    </row>
    <row r="1037" spans="1:8" s="116" customFormat="1" ht="13.8" x14ac:dyDescent="0.3">
      <c r="A1037" s="115"/>
      <c r="B1037" s="112">
        <v>42970</v>
      </c>
      <c r="C1037" s="116" t="s">
        <v>50</v>
      </c>
      <c r="D1037" s="117"/>
      <c r="E1037" s="117">
        <v>20.68</v>
      </c>
      <c r="F1037" s="220"/>
      <c r="H1037" s="110"/>
    </row>
    <row r="1038" spans="1:8" s="116" customFormat="1" ht="13.8" x14ac:dyDescent="0.3">
      <c r="A1038" s="115"/>
      <c r="B1038" s="112">
        <v>42970</v>
      </c>
      <c r="C1038" s="116" t="s">
        <v>724</v>
      </c>
      <c r="D1038" s="117"/>
      <c r="E1038" s="117">
        <v>23.5</v>
      </c>
      <c r="F1038" s="220"/>
      <c r="H1038" s="110"/>
    </row>
    <row r="1039" spans="1:8" s="116" customFormat="1" ht="13.8" x14ac:dyDescent="0.3">
      <c r="A1039" s="115"/>
      <c r="B1039" s="112">
        <v>42970</v>
      </c>
      <c r="C1039" s="116" t="s">
        <v>626</v>
      </c>
      <c r="D1039" s="117"/>
      <c r="E1039" s="117">
        <v>67.7</v>
      </c>
      <c r="F1039" s="220"/>
      <c r="H1039" s="110"/>
    </row>
    <row r="1040" spans="1:8" s="116" customFormat="1" ht="13.8" x14ac:dyDescent="0.3">
      <c r="A1040" s="115"/>
      <c r="B1040" s="112">
        <v>42970</v>
      </c>
      <c r="C1040" s="116" t="s">
        <v>93</v>
      </c>
      <c r="D1040" s="117"/>
      <c r="E1040" s="117">
        <v>91.06</v>
      </c>
      <c r="F1040" s="220"/>
      <c r="H1040" s="110"/>
    </row>
    <row r="1041" spans="1:8" s="116" customFormat="1" ht="13.8" x14ac:dyDescent="0.3">
      <c r="A1041" s="115"/>
      <c r="B1041" s="112">
        <v>42970</v>
      </c>
      <c r="C1041" s="116" t="s">
        <v>505</v>
      </c>
      <c r="D1041" s="117"/>
      <c r="E1041" s="117">
        <v>5.22</v>
      </c>
      <c r="F1041" s="220"/>
      <c r="H1041" s="110"/>
    </row>
    <row r="1042" spans="1:8" s="116" customFormat="1" ht="13.8" x14ac:dyDescent="0.3">
      <c r="A1042" s="115"/>
      <c r="B1042" s="112">
        <v>42971</v>
      </c>
      <c r="C1042" s="116" t="s">
        <v>31</v>
      </c>
      <c r="D1042" s="117">
        <v>2087.4</v>
      </c>
      <c r="E1042" s="117"/>
      <c r="F1042" s="220"/>
      <c r="H1042" s="110"/>
    </row>
    <row r="1043" spans="1:8" s="116" customFormat="1" ht="13.8" x14ac:dyDescent="0.3">
      <c r="A1043" s="115"/>
      <c r="B1043" s="112">
        <v>42972</v>
      </c>
      <c r="C1043" s="116" t="s">
        <v>505</v>
      </c>
      <c r="D1043" s="117"/>
      <c r="E1043" s="117">
        <v>5.22</v>
      </c>
      <c r="F1043" s="220"/>
      <c r="H1043" s="110"/>
    </row>
    <row r="1044" spans="1:8" s="116" customFormat="1" ht="13.8" x14ac:dyDescent="0.3">
      <c r="A1044" s="115"/>
      <c r="B1044" s="112">
        <v>42972</v>
      </c>
      <c r="C1044" s="116" t="s">
        <v>83</v>
      </c>
      <c r="D1044" s="117"/>
      <c r="E1044" s="117">
        <v>40</v>
      </c>
      <c r="F1044" s="220"/>
      <c r="H1044" s="110"/>
    </row>
    <row r="1045" spans="1:8" s="116" customFormat="1" ht="13.8" x14ac:dyDescent="0.3">
      <c r="A1045" s="115"/>
      <c r="B1045" s="112">
        <v>42972</v>
      </c>
      <c r="C1045" s="116" t="s">
        <v>50</v>
      </c>
      <c r="D1045" s="117"/>
      <c r="E1045" s="117">
        <v>23</v>
      </c>
      <c r="F1045" s="220"/>
      <c r="H1045" s="110"/>
    </row>
    <row r="1046" spans="1:8" s="116" customFormat="1" ht="13.8" x14ac:dyDescent="0.3">
      <c r="A1046" s="115"/>
      <c r="B1046" s="112">
        <v>42972</v>
      </c>
      <c r="C1046" s="116" t="s">
        <v>8</v>
      </c>
      <c r="D1046" s="117"/>
      <c r="E1046" s="117">
        <v>7.66</v>
      </c>
      <c r="F1046" s="220"/>
      <c r="H1046" s="110"/>
    </row>
    <row r="1047" spans="1:8" s="116" customFormat="1" ht="13.8" x14ac:dyDescent="0.3">
      <c r="A1047" s="115"/>
      <c r="B1047" s="112">
        <v>42972</v>
      </c>
      <c r="C1047" s="116" t="s">
        <v>40</v>
      </c>
      <c r="D1047" s="117"/>
      <c r="E1047" s="117">
        <v>379.5</v>
      </c>
      <c r="F1047" s="220"/>
      <c r="H1047" s="110"/>
    </row>
    <row r="1048" spans="1:8" s="116" customFormat="1" ht="13.8" x14ac:dyDescent="0.3">
      <c r="A1048" s="115"/>
      <c r="B1048" s="112">
        <v>42972</v>
      </c>
      <c r="C1048" s="116" t="s">
        <v>40</v>
      </c>
      <c r="D1048" s="117"/>
      <c r="E1048" s="117">
        <v>34.56</v>
      </c>
      <c r="F1048" s="220"/>
      <c r="H1048" s="110"/>
    </row>
    <row r="1049" spans="1:8" s="116" customFormat="1" ht="13.8" x14ac:dyDescent="0.3">
      <c r="A1049" s="115"/>
      <c r="B1049" s="112">
        <v>42972</v>
      </c>
      <c r="C1049" s="116" t="s">
        <v>21</v>
      </c>
      <c r="D1049" s="117"/>
      <c r="E1049" s="117">
        <v>64</v>
      </c>
      <c r="F1049" s="220"/>
      <c r="H1049" s="110"/>
    </row>
    <row r="1050" spans="1:8" s="116" customFormat="1" ht="13.8" x14ac:dyDescent="0.3">
      <c r="A1050" s="115"/>
      <c r="B1050" s="112">
        <v>42975</v>
      </c>
      <c r="C1050" s="116" t="s">
        <v>505</v>
      </c>
      <c r="D1050" s="117"/>
      <c r="E1050" s="117">
        <v>5.22</v>
      </c>
      <c r="F1050" s="220"/>
      <c r="H1050" s="110"/>
    </row>
    <row r="1051" spans="1:8" s="116" customFormat="1" ht="13.8" x14ac:dyDescent="0.3">
      <c r="A1051" s="115"/>
      <c r="B1051" s="112">
        <v>42975</v>
      </c>
      <c r="C1051" s="116" t="s">
        <v>409</v>
      </c>
      <c r="D1051" s="117"/>
      <c r="E1051" s="117">
        <v>56.89</v>
      </c>
      <c r="F1051" s="220"/>
      <c r="H1051" s="110"/>
    </row>
    <row r="1052" spans="1:8" s="116" customFormat="1" ht="13.8" x14ac:dyDescent="0.3">
      <c r="A1052" s="115"/>
      <c r="B1052" s="112">
        <v>42975</v>
      </c>
      <c r="C1052" s="116" t="s">
        <v>114</v>
      </c>
      <c r="D1052" s="117"/>
      <c r="E1052" s="117">
        <v>13.55</v>
      </c>
      <c r="F1052" s="220"/>
      <c r="H1052" s="110"/>
    </row>
    <row r="1053" spans="1:8" s="116" customFormat="1" ht="13.8" x14ac:dyDescent="0.3">
      <c r="A1053" s="115"/>
      <c r="B1053" s="112">
        <v>42975</v>
      </c>
      <c r="C1053" s="116" t="s">
        <v>8</v>
      </c>
      <c r="D1053" s="117"/>
      <c r="E1053" s="117">
        <v>10.31</v>
      </c>
      <c r="F1053" s="220"/>
      <c r="H1053" s="110"/>
    </row>
    <row r="1054" spans="1:8" s="116" customFormat="1" ht="13.8" x14ac:dyDescent="0.3">
      <c r="A1054" s="115"/>
      <c r="B1054" s="112">
        <v>42975</v>
      </c>
      <c r="C1054" s="116" t="s">
        <v>429</v>
      </c>
      <c r="D1054" s="117"/>
      <c r="E1054" s="117">
        <v>11.48</v>
      </c>
      <c r="F1054" s="220"/>
      <c r="H1054" s="110"/>
    </row>
    <row r="1055" spans="1:8" s="116" customFormat="1" ht="13.8" x14ac:dyDescent="0.3">
      <c r="A1055" s="115"/>
      <c r="B1055" s="112">
        <v>42975</v>
      </c>
      <c r="C1055" s="116" t="s">
        <v>505</v>
      </c>
      <c r="D1055" s="117"/>
      <c r="E1055" s="117">
        <v>17.3</v>
      </c>
      <c r="F1055" s="220"/>
      <c r="H1055" s="110"/>
    </row>
    <row r="1056" spans="1:8" s="116" customFormat="1" ht="13.8" x14ac:dyDescent="0.3">
      <c r="A1056" s="115"/>
      <c r="B1056" s="112">
        <v>42974</v>
      </c>
      <c r="C1056" s="116" t="s">
        <v>586</v>
      </c>
      <c r="D1056" s="117"/>
      <c r="E1056" s="117">
        <v>57.98</v>
      </c>
      <c r="F1056" s="220"/>
      <c r="H1056" s="110"/>
    </row>
    <row r="1057" spans="1:8" s="116" customFormat="1" ht="13.8" x14ac:dyDescent="0.3">
      <c r="A1057" s="115"/>
      <c r="B1057" s="112">
        <v>42974</v>
      </c>
      <c r="C1057" s="116" t="s">
        <v>429</v>
      </c>
      <c r="D1057" s="117"/>
      <c r="E1057" s="117">
        <v>5.19</v>
      </c>
      <c r="F1057" s="220"/>
      <c r="H1057" s="110"/>
    </row>
    <row r="1058" spans="1:8" s="116" customFormat="1" ht="13.8" x14ac:dyDescent="0.3">
      <c r="A1058" s="115"/>
      <c r="B1058" s="112">
        <v>42974</v>
      </c>
      <c r="C1058" s="116" t="s">
        <v>505</v>
      </c>
      <c r="D1058" s="117"/>
      <c r="E1058" s="117">
        <v>12.4</v>
      </c>
      <c r="F1058" s="220"/>
      <c r="H1058" s="110"/>
    </row>
    <row r="1059" spans="1:8" s="116" customFormat="1" ht="13.8" x14ac:dyDescent="0.3">
      <c r="A1059" s="115"/>
      <c r="B1059" s="112">
        <v>42974</v>
      </c>
      <c r="C1059" s="116" t="s">
        <v>627</v>
      </c>
      <c r="D1059" s="117"/>
      <c r="E1059" s="117">
        <v>49.95</v>
      </c>
      <c r="F1059" s="220"/>
      <c r="H1059" s="110"/>
    </row>
    <row r="1060" spans="1:8" s="116" customFormat="1" ht="13.8" x14ac:dyDescent="0.3">
      <c r="A1060" s="115"/>
      <c r="B1060" s="112">
        <v>42974</v>
      </c>
      <c r="C1060" s="116" t="s">
        <v>50</v>
      </c>
      <c r="D1060" s="117"/>
      <c r="E1060" s="117">
        <v>13.28</v>
      </c>
      <c r="F1060" s="220"/>
      <c r="H1060" s="110"/>
    </row>
    <row r="1061" spans="1:8" s="116" customFormat="1" ht="13.8" x14ac:dyDescent="0.3">
      <c r="A1061" s="115"/>
      <c r="B1061" s="112">
        <v>42974</v>
      </c>
      <c r="C1061" s="116" t="s">
        <v>150</v>
      </c>
      <c r="D1061" s="117"/>
      <c r="E1061" s="117">
        <v>16.190000000000001</v>
      </c>
      <c r="F1061" s="220"/>
      <c r="H1061" s="110"/>
    </row>
    <row r="1062" spans="1:8" s="116" customFormat="1" ht="13.8" x14ac:dyDescent="0.3">
      <c r="A1062" s="115"/>
      <c r="B1062" s="112">
        <v>42974</v>
      </c>
      <c r="C1062" s="116" t="s">
        <v>7</v>
      </c>
      <c r="D1062" s="117"/>
      <c r="E1062" s="117">
        <v>19.510000000000002</v>
      </c>
      <c r="F1062" s="220"/>
      <c r="H1062" s="110"/>
    </row>
    <row r="1063" spans="1:8" s="116" customFormat="1" ht="13.8" x14ac:dyDescent="0.3">
      <c r="A1063" s="115"/>
      <c r="B1063" s="112">
        <v>42971</v>
      </c>
      <c r="C1063" s="116" t="s">
        <v>93</v>
      </c>
      <c r="D1063" s="117"/>
      <c r="E1063" s="117">
        <v>31.51</v>
      </c>
      <c r="F1063" s="220"/>
      <c r="H1063" s="110"/>
    </row>
    <row r="1064" spans="1:8" s="116" customFormat="1" ht="13.8" x14ac:dyDescent="0.3">
      <c r="A1064" s="115"/>
      <c r="B1064" s="112">
        <v>42975</v>
      </c>
      <c r="C1064" s="116" t="s">
        <v>8</v>
      </c>
      <c r="D1064" s="117"/>
      <c r="E1064" s="117">
        <v>5.96</v>
      </c>
      <c r="F1064" s="220"/>
      <c r="H1064" s="110"/>
    </row>
    <row r="1065" spans="1:8" s="116" customFormat="1" ht="13.8" x14ac:dyDescent="0.3">
      <c r="A1065" s="115"/>
      <c r="B1065" s="112">
        <v>42975</v>
      </c>
      <c r="C1065" s="116" t="s">
        <v>84</v>
      </c>
      <c r="D1065" s="117"/>
      <c r="E1065" s="117">
        <v>8.06</v>
      </c>
      <c r="F1065" s="220"/>
      <c r="H1065" s="110"/>
    </row>
    <row r="1066" spans="1:8" s="116" customFormat="1" ht="13.8" x14ac:dyDescent="0.3">
      <c r="A1066" s="115"/>
      <c r="B1066" s="112">
        <v>42975</v>
      </c>
      <c r="C1066" s="116" t="s">
        <v>505</v>
      </c>
      <c r="D1066" s="117"/>
      <c r="E1066" s="117">
        <v>11.96</v>
      </c>
      <c r="F1066" s="220"/>
      <c r="H1066" s="110"/>
    </row>
    <row r="1067" spans="1:8" s="116" customFormat="1" ht="13.8" x14ac:dyDescent="0.3">
      <c r="A1067" s="115"/>
      <c r="B1067" s="112">
        <v>42975</v>
      </c>
      <c r="C1067" s="116" t="s">
        <v>8</v>
      </c>
      <c r="D1067" s="117"/>
      <c r="E1067" s="117">
        <v>15.12</v>
      </c>
      <c r="F1067" s="220"/>
      <c r="H1067" s="110"/>
    </row>
    <row r="1068" spans="1:8" s="116" customFormat="1" ht="13.8" x14ac:dyDescent="0.3">
      <c r="A1068" s="115">
        <v>1170</v>
      </c>
      <c r="B1068" s="112">
        <v>42971</v>
      </c>
      <c r="C1068" s="116" t="s">
        <v>380</v>
      </c>
      <c r="D1068" s="117"/>
      <c r="E1068" s="117">
        <v>5.75</v>
      </c>
      <c r="F1068" s="220"/>
      <c r="H1068" s="110"/>
    </row>
    <row r="1069" spans="1:8" s="116" customFormat="1" ht="13.8" x14ac:dyDescent="0.3">
      <c r="A1069" s="115"/>
      <c r="B1069" s="112">
        <v>42975</v>
      </c>
      <c r="C1069" s="116" t="s">
        <v>84</v>
      </c>
      <c r="D1069" s="117"/>
      <c r="E1069" s="117">
        <v>22.98</v>
      </c>
      <c r="F1069" s="220"/>
      <c r="H1069" s="110"/>
    </row>
    <row r="1070" spans="1:8" s="116" customFormat="1" ht="13.8" x14ac:dyDescent="0.3">
      <c r="A1070" s="115"/>
      <c r="B1070" s="112">
        <v>42976</v>
      </c>
      <c r="C1070" s="117" t="s">
        <v>75</v>
      </c>
      <c r="D1070" s="117">
        <v>1000</v>
      </c>
      <c r="E1070" s="117"/>
      <c r="F1070" s="220"/>
      <c r="H1070" s="110"/>
    </row>
    <row r="1071" spans="1:8" s="116" customFormat="1" ht="13.8" x14ac:dyDescent="0.3">
      <c r="A1071" s="115"/>
      <c r="B1071" s="112">
        <v>42976</v>
      </c>
      <c r="C1071" s="116" t="s">
        <v>433</v>
      </c>
      <c r="D1071" s="117"/>
      <c r="E1071" s="117">
        <v>1006.68</v>
      </c>
      <c r="F1071" s="222" t="s">
        <v>628</v>
      </c>
      <c r="H1071" s="110"/>
    </row>
    <row r="1072" spans="1:8" s="116" customFormat="1" ht="13.8" x14ac:dyDescent="0.3">
      <c r="A1072" s="115"/>
      <c r="B1072" s="112">
        <v>42976</v>
      </c>
      <c r="C1072" s="116" t="s">
        <v>89</v>
      </c>
      <c r="D1072" s="117"/>
      <c r="E1072" s="117">
        <v>540.67999999999995</v>
      </c>
      <c r="F1072" s="222" t="s">
        <v>629</v>
      </c>
      <c r="H1072" s="110"/>
    </row>
    <row r="1073" spans="1:8" s="116" customFormat="1" ht="13.8" x14ac:dyDescent="0.3">
      <c r="A1073" s="115">
        <v>1173</v>
      </c>
      <c r="B1073" s="112">
        <v>42976</v>
      </c>
      <c r="C1073" s="116" t="s">
        <v>234</v>
      </c>
      <c r="D1073" s="117"/>
      <c r="E1073" s="117">
        <v>239.65</v>
      </c>
      <c r="F1073" s="220"/>
      <c r="H1073" s="110"/>
    </row>
    <row r="1074" spans="1:8" s="116" customFormat="1" ht="13.8" x14ac:dyDescent="0.3">
      <c r="A1074" s="115"/>
      <c r="B1074" s="112">
        <v>42976</v>
      </c>
      <c r="C1074" s="117" t="s">
        <v>561</v>
      </c>
      <c r="D1074" s="117">
        <v>175</v>
      </c>
      <c r="E1074" s="117"/>
      <c r="F1074" s="220"/>
      <c r="H1074" s="110"/>
    </row>
    <row r="1075" spans="1:8" s="116" customFormat="1" ht="13.8" x14ac:dyDescent="0.3">
      <c r="A1075" s="115"/>
      <c r="B1075" s="112">
        <v>42976</v>
      </c>
      <c r="C1075" s="116" t="s">
        <v>72</v>
      </c>
      <c r="D1075" s="117"/>
      <c r="E1075" s="117">
        <v>38.99</v>
      </c>
      <c r="F1075" s="220"/>
      <c r="H1075" s="110"/>
    </row>
    <row r="1076" spans="1:8" s="116" customFormat="1" ht="13.8" x14ac:dyDescent="0.3">
      <c r="A1076" s="115"/>
      <c r="B1076" s="112">
        <v>42976</v>
      </c>
      <c r="C1076" s="116" t="s">
        <v>21</v>
      </c>
      <c r="D1076" s="117"/>
      <c r="E1076" s="117">
        <v>9.1</v>
      </c>
      <c r="F1076" s="220"/>
      <c r="H1076" s="110"/>
    </row>
    <row r="1077" spans="1:8" s="116" customFormat="1" ht="13.8" x14ac:dyDescent="0.3">
      <c r="A1077" s="115"/>
      <c r="B1077" s="112">
        <v>42977</v>
      </c>
      <c r="C1077" s="116" t="s">
        <v>40</v>
      </c>
      <c r="D1077" s="117"/>
      <c r="E1077" s="117">
        <v>50.56</v>
      </c>
      <c r="F1077" s="220"/>
      <c r="H1077" s="110"/>
    </row>
    <row r="1078" spans="1:8" s="116" customFormat="1" ht="13.8" x14ac:dyDescent="0.3">
      <c r="A1078" s="115"/>
      <c r="B1078" s="112">
        <v>42976</v>
      </c>
      <c r="C1078" s="116" t="s">
        <v>50</v>
      </c>
      <c r="D1078" s="117"/>
      <c r="E1078" s="117">
        <v>37.619999999999997</v>
      </c>
      <c r="F1078" s="220"/>
      <c r="H1078" s="110"/>
    </row>
    <row r="1079" spans="1:8" s="116" customFormat="1" ht="13.8" x14ac:dyDescent="0.3">
      <c r="A1079" s="115"/>
      <c r="B1079" s="112">
        <v>42976</v>
      </c>
      <c r="C1079" s="116" t="s">
        <v>505</v>
      </c>
      <c r="D1079" s="117"/>
      <c r="E1079" s="117">
        <v>5.22</v>
      </c>
      <c r="F1079" s="220"/>
      <c r="H1079" s="110"/>
    </row>
    <row r="1080" spans="1:8" s="116" customFormat="1" ht="13.8" x14ac:dyDescent="0.3">
      <c r="A1080" s="115"/>
      <c r="B1080" s="112">
        <v>42976</v>
      </c>
      <c r="C1080" s="116" t="s">
        <v>50</v>
      </c>
      <c r="D1080" s="117"/>
      <c r="E1080" s="117">
        <v>3.89</v>
      </c>
      <c r="F1080" s="220"/>
      <c r="H1080" s="110"/>
    </row>
    <row r="1081" spans="1:8" s="116" customFormat="1" ht="13.8" x14ac:dyDescent="0.3">
      <c r="A1081" s="115"/>
      <c r="B1081" s="112">
        <v>42976</v>
      </c>
      <c r="C1081" s="116" t="s">
        <v>630</v>
      </c>
      <c r="D1081" s="117"/>
      <c r="E1081" s="117">
        <v>22.74</v>
      </c>
      <c r="F1081" s="220"/>
      <c r="H1081" s="110"/>
    </row>
    <row r="1082" spans="1:8" s="116" customFormat="1" ht="13.8" x14ac:dyDescent="0.3">
      <c r="A1082" s="115"/>
      <c r="B1082" s="112">
        <v>42976</v>
      </c>
      <c r="C1082" s="116" t="s">
        <v>505</v>
      </c>
      <c r="D1082" s="117"/>
      <c r="E1082" s="117">
        <v>5.66</v>
      </c>
      <c r="F1082" s="220"/>
      <c r="H1082" s="110"/>
    </row>
    <row r="1083" spans="1:8" s="116" customFormat="1" ht="13.8" x14ac:dyDescent="0.3">
      <c r="A1083" s="115"/>
      <c r="B1083" s="112">
        <v>42977</v>
      </c>
      <c r="C1083" s="116" t="s">
        <v>505</v>
      </c>
      <c r="D1083" s="117"/>
      <c r="E1083" s="117">
        <v>18.29</v>
      </c>
      <c r="F1083" s="220"/>
      <c r="H1083" s="110"/>
    </row>
    <row r="1084" spans="1:8" s="116" customFormat="1" ht="13.8" x14ac:dyDescent="0.3">
      <c r="A1084" s="115"/>
      <c r="B1084" s="112">
        <v>42977</v>
      </c>
      <c r="C1084" s="116" t="s">
        <v>7</v>
      </c>
      <c r="D1084" s="117"/>
      <c r="E1084" s="117">
        <v>33.630000000000003</v>
      </c>
      <c r="F1084" s="220"/>
      <c r="H1084" s="110"/>
    </row>
    <row r="1085" spans="1:8" s="116" customFormat="1" ht="13.8" x14ac:dyDescent="0.3">
      <c r="A1085" s="115"/>
      <c r="B1085" s="112">
        <v>42976</v>
      </c>
      <c r="C1085" s="116" t="s">
        <v>93</v>
      </c>
      <c r="D1085" s="117"/>
      <c r="E1085" s="117">
        <v>19.78</v>
      </c>
      <c r="F1085" s="220"/>
      <c r="H1085" s="110"/>
    </row>
    <row r="1086" spans="1:8" s="116" customFormat="1" ht="13.8" x14ac:dyDescent="0.3">
      <c r="A1086" s="115"/>
      <c r="B1086" s="112">
        <v>42980</v>
      </c>
      <c r="C1086" s="116" t="s">
        <v>83</v>
      </c>
      <c r="D1086" s="117"/>
      <c r="E1086" s="117">
        <v>100</v>
      </c>
      <c r="F1086" s="220"/>
      <c r="H1086" s="110"/>
    </row>
    <row r="1087" spans="1:8" s="116" customFormat="1" ht="13.8" x14ac:dyDescent="0.3">
      <c r="A1087" s="115"/>
      <c r="B1087" s="112">
        <v>42980</v>
      </c>
      <c r="C1087" s="116" t="s">
        <v>93</v>
      </c>
      <c r="D1087" s="117"/>
      <c r="E1087" s="117">
        <v>4.84</v>
      </c>
      <c r="F1087" s="220"/>
      <c r="H1087" s="110"/>
    </row>
    <row r="1088" spans="1:8" s="116" customFormat="1" ht="13.8" x14ac:dyDescent="0.3">
      <c r="A1088" s="115"/>
      <c r="B1088" s="112">
        <v>42980</v>
      </c>
      <c r="C1088" s="116" t="s">
        <v>382</v>
      </c>
      <c r="D1088" s="117"/>
      <c r="E1088" s="117">
        <v>33.97</v>
      </c>
      <c r="F1088" s="220"/>
      <c r="H1088" s="110"/>
    </row>
    <row r="1089" spans="1:8" s="116" customFormat="1" ht="13.8" x14ac:dyDescent="0.3">
      <c r="A1089" s="115"/>
      <c r="B1089" s="112">
        <v>42980</v>
      </c>
      <c r="C1089" s="116" t="s">
        <v>83</v>
      </c>
      <c r="D1089" s="117"/>
      <c r="E1089" s="117">
        <v>40</v>
      </c>
      <c r="F1089" s="220"/>
      <c r="H1089" s="110"/>
    </row>
    <row r="1090" spans="1:8" s="116" customFormat="1" ht="13.8" x14ac:dyDescent="0.3">
      <c r="A1090" s="115"/>
      <c r="B1090" s="112">
        <v>42980</v>
      </c>
      <c r="C1090" s="116" t="s">
        <v>8</v>
      </c>
      <c r="D1090" s="117"/>
      <c r="E1090" s="117">
        <v>6.68</v>
      </c>
      <c r="F1090" s="220"/>
      <c r="H1090" s="110"/>
    </row>
    <row r="1091" spans="1:8" s="116" customFormat="1" ht="13.8" x14ac:dyDescent="0.3">
      <c r="A1091" s="115"/>
      <c r="B1091" s="112">
        <v>42980</v>
      </c>
      <c r="C1091" s="116" t="s">
        <v>429</v>
      </c>
      <c r="D1091" s="117"/>
      <c r="E1091" s="117">
        <v>9.99</v>
      </c>
      <c r="F1091" s="220"/>
      <c r="H1091" s="110"/>
    </row>
    <row r="1092" spans="1:8" s="116" customFormat="1" ht="13.8" x14ac:dyDescent="0.3">
      <c r="A1092" s="115"/>
      <c r="B1092" s="112">
        <v>42980</v>
      </c>
      <c r="C1092" s="116" t="s">
        <v>52</v>
      </c>
      <c r="D1092" s="117"/>
      <c r="E1092" s="117">
        <v>26.57</v>
      </c>
      <c r="F1092" s="220"/>
      <c r="H1092" s="110"/>
    </row>
    <row r="1093" spans="1:8" s="116" customFormat="1" ht="13.8" x14ac:dyDescent="0.3">
      <c r="A1093" s="115"/>
      <c r="B1093" s="112">
        <v>42981</v>
      </c>
      <c r="C1093" s="116" t="s">
        <v>409</v>
      </c>
      <c r="D1093" s="117"/>
      <c r="E1093" s="117">
        <v>43.33</v>
      </c>
      <c r="F1093" s="220"/>
      <c r="H1093" s="110"/>
    </row>
    <row r="1094" spans="1:8" s="116" customFormat="1" ht="13.8" x14ac:dyDescent="0.3">
      <c r="A1094" s="115"/>
      <c r="B1094" s="112">
        <v>42982</v>
      </c>
      <c r="C1094" s="116" t="s">
        <v>50</v>
      </c>
      <c r="D1094" s="117"/>
      <c r="E1094" s="117">
        <v>7.17</v>
      </c>
      <c r="F1094" s="220"/>
      <c r="H1094" s="110"/>
    </row>
    <row r="1095" spans="1:8" s="116" customFormat="1" ht="13.8" x14ac:dyDescent="0.3">
      <c r="A1095" s="115"/>
      <c r="B1095" s="112">
        <v>42982</v>
      </c>
      <c r="C1095" s="116" t="s">
        <v>102</v>
      </c>
      <c r="D1095" s="117"/>
      <c r="E1095" s="117">
        <v>19.86</v>
      </c>
      <c r="F1095" s="220"/>
      <c r="H1095" s="110"/>
    </row>
    <row r="1096" spans="1:8" s="116" customFormat="1" ht="13.8" x14ac:dyDescent="0.3">
      <c r="A1096" s="115"/>
      <c r="B1096" s="112">
        <v>42982</v>
      </c>
      <c r="C1096" s="116" t="s">
        <v>380</v>
      </c>
      <c r="D1096" s="117"/>
      <c r="E1096" s="117">
        <v>45</v>
      </c>
      <c r="F1096" s="220"/>
      <c r="H1096" s="110"/>
    </row>
    <row r="1097" spans="1:8" s="116" customFormat="1" ht="13.8" x14ac:dyDescent="0.3">
      <c r="A1097" s="115"/>
      <c r="B1097" s="112">
        <v>42982</v>
      </c>
      <c r="C1097" s="116" t="s">
        <v>380</v>
      </c>
      <c r="D1097" s="117"/>
      <c r="E1097" s="117">
        <v>10.43</v>
      </c>
      <c r="F1097" s="220"/>
      <c r="H1097" s="110"/>
    </row>
    <row r="1098" spans="1:8" s="116" customFormat="1" ht="13.8" x14ac:dyDescent="0.3">
      <c r="A1098" s="115"/>
      <c r="B1098" s="112">
        <v>42980</v>
      </c>
      <c r="C1098" s="116" t="s">
        <v>707</v>
      </c>
      <c r="D1098" s="117"/>
      <c r="E1098" s="117">
        <v>10</v>
      </c>
      <c r="F1098" s="220"/>
      <c r="H1098" s="110"/>
    </row>
    <row r="1099" spans="1:8" s="116" customFormat="1" ht="13.8" x14ac:dyDescent="0.3">
      <c r="A1099" s="115"/>
      <c r="B1099" s="112">
        <v>42982</v>
      </c>
      <c r="C1099" s="116" t="s">
        <v>93</v>
      </c>
      <c r="D1099" s="117"/>
      <c r="E1099" s="117">
        <v>78.930000000000007</v>
      </c>
      <c r="F1099" s="220"/>
      <c r="H1099" s="110"/>
    </row>
    <row r="1100" spans="1:8" s="116" customFormat="1" ht="13.8" x14ac:dyDescent="0.3">
      <c r="A1100" s="115"/>
      <c r="B1100" s="112">
        <v>42982</v>
      </c>
      <c r="C1100" s="116" t="s">
        <v>8</v>
      </c>
      <c r="D1100" s="117"/>
      <c r="E1100" s="117">
        <v>18.059999999999999</v>
      </c>
      <c r="F1100" s="220"/>
      <c r="H1100" s="110"/>
    </row>
    <row r="1101" spans="1:8" s="116" customFormat="1" ht="13.8" x14ac:dyDescent="0.3">
      <c r="A1101" s="115"/>
      <c r="B1101" s="112">
        <v>42978</v>
      </c>
      <c r="C1101" s="116" t="s">
        <v>8</v>
      </c>
      <c r="D1101" s="117"/>
      <c r="E1101" s="117">
        <v>2.75</v>
      </c>
      <c r="F1101" s="220"/>
      <c r="H1101" s="110"/>
    </row>
    <row r="1102" spans="1:8" s="116" customFormat="1" ht="13.8" x14ac:dyDescent="0.3">
      <c r="A1102" s="115"/>
      <c r="B1102" s="112">
        <v>42982</v>
      </c>
      <c r="C1102" s="116" t="s">
        <v>171</v>
      </c>
      <c r="D1102" s="117"/>
      <c r="E1102" s="117">
        <v>19.850000000000001</v>
      </c>
      <c r="F1102" s="220"/>
      <c r="H1102" s="110"/>
    </row>
    <row r="1103" spans="1:8" s="116" customFormat="1" ht="13.8" x14ac:dyDescent="0.3">
      <c r="A1103" s="115"/>
      <c r="B1103" s="112">
        <v>42979</v>
      </c>
      <c r="C1103" s="116" t="s">
        <v>8</v>
      </c>
      <c r="D1103" s="117"/>
      <c r="E1103" s="117">
        <v>8.67</v>
      </c>
      <c r="F1103" s="220"/>
      <c r="H1103" s="110"/>
    </row>
    <row r="1104" spans="1:8" s="116" customFormat="1" ht="13.8" x14ac:dyDescent="0.3">
      <c r="A1104" s="115"/>
      <c r="B1104" s="112">
        <v>42979</v>
      </c>
      <c r="C1104" s="116" t="s">
        <v>505</v>
      </c>
      <c r="D1104" s="117"/>
      <c r="E1104" s="117">
        <v>0.93</v>
      </c>
      <c r="F1104" s="220"/>
      <c r="H1104" s="110"/>
    </row>
    <row r="1105" spans="1:8" s="116" customFormat="1" ht="13.8" x14ac:dyDescent="0.3">
      <c r="A1105" s="115"/>
      <c r="B1105" s="112">
        <v>42978</v>
      </c>
      <c r="C1105" s="116" t="s">
        <v>148</v>
      </c>
      <c r="D1105" s="117"/>
      <c r="E1105" s="117">
        <v>15.64</v>
      </c>
      <c r="F1105" s="220"/>
      <c r="H1105" s="110"/>
    </row>
    <row r="1106" spans="1:8" s="116" customFormat="1" ht="13.8" x14ac:dyDescent="0.3">
      <c r="A1106" s="115"/>
      <c r="B1106" s="112">
        <v>42979</v>
      </c>
      <c r="C1106" s="116" t="s">
        <v>505</v>
      </c>
      <c r="D1106" s="117"/>
      <c r="E1106" s="117">
        <v>12.84</v>
      </c>
      <c r="F1106" s="220"/>
      <c r="H1106" s="110"/>
    </row>
    <row r="1107" spans="1:8" s="116" customFormat="1" ht="13.8" x14ac:dyDescent="0.3">
      <c r="A1107" s="115"/>
      <c r="B1107" s="112">
        <v>42979</v>
      </c>
      <c r="C1107" s="116" t="s">
        <v>72</v>
      </c>
      <c r="D1107" s="117"/>
      <c r="E1107" s="117">
        <v>19.989999999999998</v>
      </c>
      <c r="F1107" s="220"/>
      <c r="H1107" s="110"/>
    </row>
    <row r="1108" spans="1:8" s="116" customFormat="1" ht="13.8" x14ac:dyDescent="0.3">
      <c r="A1108" s="115"/>
      <c r="B1108" s="112">
        <v>42978</v>
      </c>
      <c r="C1108" s="116" t="s">
        <v>579</v>
      </c>
      <c r="D1108" s="117"/>
      <c r="E1108" s="117">
        <v>11.99</v>
      </c>
      <c r="F1108" s="220"/>
      <c r="H1108" s="110"/>
    </row>
    <row r="1109" spans="1:8" s="116" customFormat="1" ht="13.8" x14ac:dyDescent="0.3">
      <c r="A1109" s="115"/>
      <c r="B1109" s="112">
        <v>42985</v>
      </c>
      <c r="C1109" s="116" t="s">
        <v>31</v>
      </c>
      <c r="D1109" s="117">
        <v>2087.4</v>
      </c>
      <c r="E1109" s="117"/>
      <c r="F1109" s="220"/>
      <c r="H1109" s="110"/>
    </row>
    <row r="1110" spans="1:8" s="116" customFormat="1" ht="13.8" x14ac:dyDescent="0.3">
      <c r="A1110" s="115">
        <v>1166</v>
      </c>
      <c r="B1110" s="112">
        <v>42977</v>
      </c>
      <c r="C1110" s="116" t="s">
        <v>380</v>
      </c>
      <c r="D1110" s="117"/>
      <c r="E1110" s="117">
        <v>10.5</v>
      </c>
      <c r="F1110" s="220"/>
      <c r="H1110" s="110"/>
    </row>
    <row r="1111" spans="1:8" s="116" customFormat="1" ht="13.8" x14ac:dyDescent="0.3">
      <c r="A1111" s="115"/>
      <c r="B1111" s="112">
        <v>42962</v>
      </c>
      <c r="C1111" s="116" t="s">
        <v>619</v>
      </c>
      <c r="D1111" s="117"/>
      <c r="E1111" s="117">
        <v>89.85</v>
      </c>
      <c r="F1111" s="220"/>
      <c r="H1111" s="110"/>
    </row>
    <row r="1112" spans="1:8" s="116" customFormat="1" ht="13.8" x14ac:dyDescent="0.3">
      <c r="A1112" s="115"/>
      <c r="B1112" s="112">
        <v>42985</v>
      </c>
      <c r="C1112" s="116" t="s">
        <v>321</v>
      </c>
      <c r="D1112" s="117"/>
      <c r="E1112" s="117">
        <v>273.37</v>
      </c>
      <c r="F1112" s="220">
        <v>3369546671</v>
      </c>
      <c r="H1112" s="110"/>
    </row>
    <row r="1113" spans="1:8" s="116" customFormat="1" ht="13.8" x14ac:dyDescent="0.3">
      <c r="A1113" s="115"/>
      <c r="B1113" s="112">
        <v>42985</v>
      </c>
      <c r="C1113" s="116" t="s">
        <v>485</v>
      </c>
      <c r="D1113" s="117"/>
      <c r="E1113" s="117">
        <v>109.21</v>
      </c>
      <c r="F1113" s="220">
        <v>2500701109</v>
      </c>
      <c r="H1113" s="110"/>
    </row>
    <row r="1114" spans="1:8" s="116" customFormat="1" ht="13.8" x14ac:dyDescent="0.3">
      <c r="A1114" s="115"/>
      <c r="B1114" s="112">
        <v>42985</v>
      </c>
      <c r="C1114" s="116" t="s">
        <v>45</v>
      </c>
      <c r="D1114" s="117"/>
      <c r="E1114" s="117">
        <v>200</v>
      </c>
      <c r="F1114" s="220" t="s">
        <v>632</v>
      </c>
      <c r="H1114" s="110"/>
    </row>
    <row r="1115" spans="1:8" s="116" customFormat="1" ht="13.8" x14ac:dyDescent="0.3">
      <c r="A1115" s="115"/>
      <c r="B1115" s="112">
        <v>42991</v>
      </c>
      <c r="C1115" s="116" t="s">
        <v>42</v>
      </c>
      <c r="D1115" s="117"/>
      <c r="E1115" s="117">
        <v>204.68</v>
      </c>
      <c r="F1115" s="220"/>
      <c r="H1115" s="110"/>
    </row>
    <row r="1116" spans="1:8" s="116" customFormat="1" ht="13.8" x14ac:dyDescent="0.3">
      <c r="A1116" s="115"/>
      <c r="B1116" s="112">
        <v>42987</v>
      </c>
      <c r="C1116" s="116" t="s">
        <v>7</v>
      </c>
      <c r="D1116" s="117"/>
      <c r="E1116" s="117">
        <v>14.12</v>
      </c>
      <c r="F1116" s="220"/>
      <c r="H1116" s="110"/>
    </row>
    <row r="1117" spans="1:8" s="116" customFormat="1" ht="13.8" x14ac:dyDescent="0.3">
      <c r="A1117" s="115"/>
      <c r="B1117" s="112">
        <v>42987</v>
      </c>
      <c r="C1117" s="116" t="s">
        <v>52</v>
      </c>
      <c r="D1117" s="117"/>
      <c r="E1117" s="117">
        <v>44</v>
      </c>
      <c r="F1117" s="220"/>
      <c r="H1117" s="110"/>
    </row>
    <row r="1118" spans="1:8" s="116" customFormat="1" ht="13.8" x14ac:dyDescent="0.3">
      <c r="A1118" s="115"/>
      <c r="B1118" s="112">
        <v>42987</v>
      </c>
      <c r="C1118" s="116" t="s">
        <v>505</v>
      </c>
      <c r="D1118" s="117"/>
      <c r="E1118" s="117">
        <v>5.45</v>
      </c>
      <c r="F1118" s="220"/>
      <c r="H1118" s="110"/>
    </row>
    <row r="1119" spans="1:8" s="116" customFormat="1" ht="13.8" x14ac:dyDescent="0.3">
      <c r="A1119" s="115"/>
      <c r="B1119" s="112">
        <v>42987</v>
      </c>
      <c r="C1119" s="116" t="s">
        <v>40</v>
      </c>
      <c r="D1119" s="117"/>
      <c r="E1119" s="117">
        <v>79.66</v>
      </c>
      <c r="F1119" s="220"/>
      <c r="H1119" s="110"/>
    </row>
    <row r="1120" spans="1:8" s="116" customFormat="1" ht="13.8" x14ac:dyDescent="0.3">
      <c r="A1120" s="115"/>
      <c r="B1120" s="112">
        <v>42990</v>
      </c>
      <c r="C1120" s="116" t="s">
        <v>40</v>
      </c>
      <c r="D1120" s="117"/>
      <c r="E1120" s="117">
        <v>136.71</v>
      </c>
      <c r="F1120" s="220"/>
      <c r="H1120" s="110"/>
    </row>
    <row r="1121" spans="1:8" s="116" customFormat="1" ht="13.8" x14ac:dyDescent="0.3">
      <c r="A1121" s="115"/>
      <c r="B1121" s="112">
        <v>42986</v>
      </c>
      <c r="C1121" s="116" t="s">
        <v>40</v>
      </c>
      <c r="D1121" s="117"/>
      <c r="E1121" s="117">
        <v>24.24</v>
      </c>
      <c r="F1121" s="220"/>
      <c r="H1121" s="110"/>
    </row>
    <row r="1122" spans="1:8" s="116" customFormat="1" ht="13.8" x14ac:dyDescent="0.3">
      <c r="A1122" s="115"/>
      <c r="B1122" s="112">
        <v>42986</v>
      </c>
      <c r="C1122" s="116" t="s">
        <v>8</v>
      </c>
      <c r="D1122" s="117"/>
      <c r="E1122" s="117">
        <v>4.76</v>
      </c>
      <c r="F1122" s="220"/>
      <c r="H1122" s="110"/>
    </row>
    <row r="1123" spans="1:8" s="116" customFormat="1" ht="13.8" x14ac:dyDescent="0.3">
      <c r="A1123" s="115"/>
      <c r="B1123" s="112">
        <v>42985</v>
      </c>
      <c r="C1123" s="116" t="s">
        <v>8</v>
      </c>
      <c r="D1123" s="117"/>
      <c r="E1123" s="117">
        <v>4.7</v>
      </c>
      <c r="F1123" s="220"/>
      <c r="H1123" s="110"/>
    </row>
    <row r="1124" spans="1:8" s="116" customFormat="1" ht="13.8" x14ac:dyDescent="0.3">
      <c r="A1124" s="115"/>
      <c r="B1124" s="112">
        <v>42986</v>
      </c>
      <c r="C1124" s="116" t="s">
        <v>152</v>
      </c>
      <c r="D1124" s="117"/>
      <c r="E1124" s="117">
        <v>21.92</v>
      </c>
      <c r="F1124" s="220"/>
      <c r="H1124" s="110"/>
    </row>
    <row r="1125" spans="1:8" s="116" customFormat="1" ht="13.8" x14ac:dyDescent="0.3">
      <c r="A1125" s="115"/>
      <c r="B1125" s="112">
        <v>42986</v>
      </c>
      <c r="C1125" s="116" t="s">
        <v>505</v>
      </c>
      <c r="D1125" s="117"/>
      <c r="E1125" s="117">
        <v>2.73</v>
      </c>
      <c r="F1125" s="220"/>
      <c r="H1125" s="110"/>
    </row>
    <row r="1126" spans="1:8" s="116" customFormat="1" ht="13.8" x14ac:dyDescent="0.3">
      <c r="A1126" s="115"/>
      <c r="B1126" s="112">
        <v>42988</v>
      </c>
      <c r="C1126" s="116" t="s">
        <v>148</v>
      </c>
      <c r="D1126" s="117"/>
      <c r="E1126" s="117">
        <v>62.44</v>
      </c>
      <c r="F1126" s="220"/>
      <c r="H1126" s="110"/>
    </row>
    <row r="1127" spans="1:8" s="116" customFormat="1" ht="13.8" x14ac:dyDescent="0.3">
      <c r="A1127" s="115"/>
      <c r="B1127" s="112">
        <v>42988</v>
      </c>
      <c r="C1127" s="116" t="s">
        <v>56</v>
      </c>
      <c r="D1127" s="117"/>
      <c r="E1127" s="117">
        <v>4.99</v>
      </c>
      <c r="F1127" s="220"/>
      <c r="H1127" s="110"/>
    </row>
    <row r="1128" spans="1:8" s="116" customFormat="1" ht="13.8" x14ac:dyDescent="0.3">
      <c r="A1128" s="115"/>
      <c r="B1128" s="112">
        <v>42988</v>
      </c>
      <c r="C1128" s="116" t="s">
        <v>8</v>
      </c>
      <c r="D1128" s="117"/>
      <c r="E1128" s="117">
        <v>4.7</v>
      </c>
      <c r="F1128" s="220"/>
      <c r="H1128" s="110"/>
    </row>
    <row r="1129" spans="1:8" s="116" customFormat="1" ht="13.8" x14ac:dyDescent="0.3">
      <c r="A1129" s="115"/>
      <c r="B1129" s="112">
        <v>42988</v>
      </c>
      <c r="C1129" s="116" t="s">
        <v>50</v>
      </c>
      <c r="D1129" s="117"/>
      <c r="E1129" s="117">
        <v>6.98</v>
      </c>
      <c r="F1129" s="220"/>
      <c r="H1129" s="110"/>
    </row>
    <row r="1130" spans="1:8" s="116" customFormat="1" ht="13.8" x14ac:dyDescent="0.3">
      <c r="A1130" s="115"/>
      <c r="B1130" s="112">
        <v>42988</v>
      </c>
      <c r="C1130" s="116" t="s">
        <v>451</v>
      </c>
      <c r="D1130" s="117"/>
      <c r="E1130" s="117">
        <v>16.98</v>
      </c>
      <c r="F1130" s="220"/>
      <c r="H1130" s="110"/>
    </row>
    <row r="1131" spans="1:8" s="116" customFormat="1" ht="13.8" x14ac:dyDescent="0.3">
      <c r="A1131" s="115"/>
      <c r="B1131" s="112">
        <v>42989</v>
      </c>
      <c r="C1131" s="116" t="s">
        <v>159</v>
      </c>
      <c r="D1131" s="117"/>
      <c r="E1131" s="117">
        <v>27.15</v>
      </c>
      <c r="F1131" s="220"/>
      <c r="H1131" s="110"/>
    </row>
    <row r="1132" spans="1:8" s="116" customFormat="1" ht="13.8" x14ac:dyDescent="0.3">
      <c r="A1132" s="115"/>
      <c r="B1132" s="112">
        <v>42990</v>
      </c>
      <c r="C1132" s="116" t="s">
        <v>357</v>
      </c>
      <c r="D1132" s="117"/>
      <c r="E1132" s="117">
        <v>1.99</v>
      </c>
      <c r="F1132" s="220"/>
      <c r="H1132" s="110"/>
    </row>
    <row r="1133" spans="1:8" s="116" customFormat="1" ht="13.8" x14ac:dyDescent="0.3">
      <c r="A1133" s="115"/>
      <c r="B1133" s="112">
        <v>42988</v>
      </c>
      <c r="C1133" s="116" t="s">
        <v>505</v>
      </c>
      <c r="D1133" s="117"/>
      <c r="E1133" s="117">
        <v>1.95</v>
      </c>
      <c r="F1133" s="220"/>
      <c r="H1133" s="110"/>
    </row>
    <row r="1134" spans="1:8" s="116" customFormat="1" ht="13.8" x14ac:dyDescent="0.3">
      <c r="A1134" s="115"/>
      <c r="B1134" s="112">
        <v>42991</v>
      </c>
      <c r="C1134" s="116" t="s">
        <v>752</v>
      </c>
      <c r="D1134" s="117"/>
      <c r="E1134" s="117">
        <v>23.8</v>
      </c>
      <c r="F1134" s="220"/>
      <c r="H1134" s="110"/>
    </row>
    <row r="1135" spans="1:8" s="116" customFormat="1" ht="13.8" x14ac:dyDescent="0.3">
      <c r="A1135" s="115"/>
      <c r="B1135" s="112">
        <v>42991</v>
      </c>
      <c r="C1135" s="116" t="s">
        <v>8</v>
      </c>
      <c r="D1135" s="117"/>
      <c r="E1135" s="117">
        <v>11.13</v>
      </c>
      <c r="F1135" s="220"/>
      <c r="H1135" s="110"/>
    </row>
    <row r="1136" spans="1:8" s="116" customFormat="1" ht="13.8" x14ac:dyDescent="0.3">
      <c r="A1136" s="115"/>
      <c r="B1136" s="112">
        <v>42991</v>
      </c>
      <c r="C1136" s="116" t="s">
        <v>357</v>
      </c>
      <c r="D1136" s="117"/>
      <c r="E1136" s="117">
        <v>17.88</v>
      </c>
      <c r="F1136" s="220"/>
      <c r="H1136" s="110"/>
    </row>
    <row r="1137" spans="1:8" s="116" customFormat="1" ht="13.8" x14ac:dyDescent="0.3">
      <c r="A1137" s="115"/>
      <c r="B1137" s="112">
        <v>42991</v>
      </c>
      <c r="C1137" s="116" t="s">
        <v>505</v>
      </c>
      <c r="D1137" s="117"/>
      <c r="E1137" s="117">
        <v>14.37</v>
      </c>
      <c r="F1137" s="220"/>
      <c r="H1137" s="110"/>
    </row>
    <row r="1138" spans="1:8" s="116" customFormat="1" ht="13.8" x14ac:dyDescent="0.3">
      <c r="A1138" s="115"/>
      <c r="B1138" s="112">
        <v>42991</v>
      </c>
      <c r="C1138" s="116" t="s">
        <v>150</v>
      </c>
      <c r="D1138" s="117"/>
      <c r="E1138" s="117">
        <v>14.17</v>
      </c>
      <c r="F1138" s="220"/>
      <c r="H1138" s="110"/>
    </row>
    <row r="1139" spans="1:8" s="116" customFormat="1" ht="13.8" x14ac:dyDescent="0.3">
      <c r="A1139" s="115"/>
      <c r="B1139" s="112">
        <v>42992</v>
      </c>
      <c r="C1139" s="116" t="s">
        <v>8</v>
      </c>
      <c r="D1139" s="117"/>
      <c r="E1139" s="117">
        <v>8.75</v>
      </c>
      <c r="F1139" s="220"/>
      <c r="H1139" s="110"/>
    </row>
    <row r="1140" spans="1:8" s="116" customFormat="1" ht="13.8" x14ac:dyDescent="0.3">
      <c r="A1140" s="115"/>
      <c r="B1140" s="112">
        <v>42992</v>
      </c>
      <c r="C1140" s="116" t="s">
        <v>8</v>
      </c>
      <c r="D1140" s="117"/>
      <c r="E1140" s="117">
        <v>2.99</v>
      </c>
      <c r="F1140" s="220"/>
      <c r="H1140" s="110"/>
    </row>
    <row r="1141" spans="1:8" s="116" customFormat="1" ht="13.8" x14ac:dyDescent="0.3">
      <c r="A1141" s="115"/>
      <c r="B1141" s="112">
        <v>42989</v>
      </c>
      <c r="C1141" s="116" t="s">
        <v>8</v>
      </c>
      <c r="D1141" s="117"/>
      <c r="E1141" s="117">
        <v>8.3800000000000008</v>
      </c>
      <c r="F1141" s="220"/>
      <c r="H1141" s="110"/>
    </row>
    <row r="1142" spans="1:8" s="116" customFormat="1" ht="13.8" x14ac:dyDescent="0.3">
      <c r="A1142" s="115"/>
      <c r="B1142" s="112">
        <v>42993</v>
      </c>
      <c r="C1142" s="116" t="s">
        <v>83</v>
      </c>
      <c r="D1142" s="117"/>
      <c r="E1142" s="117">
        <v>40</v>
      </c>
      <c r="F1142" s="220"/>
      <c r="H1142" s="110"/>
    </row>
    <row r="1143" spans="1:8" s="116" customFormat="1" ht="13.8" x14ac:dyDescent="0.3">
      <c r="A1143" s="115"/>
      <c r="B1143" s="112">
        <v>42994</v>
      </c>
      <c r="C1143" s="116" t="s">
        <v>505</v>
      </c>
      <c r="D1143" s="117"/>
      <c r="E1143" s="117">
        <v>6.54</v>
      </c>
      <c r="F1143" s="220"/>
      <c r="H1143" s="110"/>
    </row>
    <row r="1144" spans="1:8" s="116" customFormat="1" ht="13.8" x14ac:dyDescent="0.3">
      <c r="A1144" s="115"/>
      <c r="B1144" s="112">
        <v>42994</v>
      </c>
      <c r="C1144" s="116" t="s">
        <v>150</v>
      </c>
      <c r="D1144" s="117"/>
      <c r="E1144" s="117">
        <v>14.39</v>
      </c>
      <c r="F1144" s="220"/>
      <c r="H1144" s="110"/>
    </row>
    <row r="1145" spans="1:8" s="116" customFormat="1" ht="13.8" x14ac:dyDescent="0.3">
      <c r="A1145" s="115"/>
      <c r="B1145" s="112">
        <v>42993</v>
      </c>
      <c r="C1145" s="116" t="s">
        <v>50</v>
      </c>
      <c r="D1145" s="117"/>
      <c r="E1145" s="117">
        <v>23.19</v>
      </c>
      <c r="F1145" s="220"/>
      <c r="H1145" s="110"/>
    </row>
    <row r="1146" spans="1:8" s="116" customFormat="1" ht="13.8" x14ac:dyDescent="0.3">
      <c r="A1146" s="115"/>
      <c r="B1146" s="112">
        <v>42993</v>
      </c>
      <c r="C1146" s="116" t="s">
        <v>8</v>
      </c>
      <c r="D1146" s="117"/>
      <c r="E1146" s="117">
        <v>4.2</v>
      </c>
      <c r="F1146" s="220"/>
      <c r="H1146" s="110"/>
    </row>
    <row r="1147" spans="1:8" s="116" customFormat="1" ht="13.8" x14ac:dyDescent="0.3">
      <c r="A1147" s="115"/>
      <c r="B1147" s="112">
        <v>42995</v>
      </c>
      <c r="C1147" s="116" t="s">
        <v>505</v>
      </c>
      <c r="D1147" s="117"/>
      <c r="E1147" s="117">
        <v>11</v>
      </c>
      <c r="F1147" s="220"/>
      <c r="H1147" s="110"/>
    </row>
    <row r="1148" spans="1:8" s="116" customFormat="1" ht="13.8" x14ac:dyDescent="0.3">
      <c r="A1148" s="115"/>
      <c r="B1148" s="112">
        <v>42995</v>
      </c>
      <c r="C1148" s="116" t="s">
        <v>429</v>
      </c>
      <c r="D1148" s="117"/>
      <c r="E1148" s="117">
        <v>39.44</v>
      </c>
      <c r="F1148" s="220"/>
      <c r="H1148" s="110"/>
    </row>
    <row r="1149" spans="1:8" s="116" customFormat="1" ht="13.8" x14ac:dyDescent="0.3">
      <c r="A1149" s="115"/>
      <c r="B1149" s="112">
        <v>42995</v>
      </c>
      <c r="C1149" s="116" t="s">
        <v>102</v>
      </c>
      <c r="D1149" s="117"/>
      <c r="E1149" s="117">
        <v>8.7100000000000009</v>
      </c>
      <c r="F1149" s="220"/>
      <c r="H1149" s="110"/>
    </row>
    <row r="1150" spans="1:8" s="116" customFormat="1" ht="13.8" x14ac:dyDescent="0.3">
      <c r="A1150" s="115"/>
      <c r="B1150" s="112">
        <v>42996</v>
      </c>
      <c r="C1150" s="116" t="s">
        <v>81</v>
      </c>
      <c r="D1150" s="117"/>
      <c r="E1150" s="117">
        <v>24.48</v>
      </c>
      <c r="F1150" s="220"/>
      <c r="H1150" s="110"/>
    </row>
    <row r="1151" spans="1:8" s="116" customFormat="1" ht="13.8" x14ac:dyDescent="0.3">
      <c r="A1151" s="115"/>
      <c r="B1151" s="112">
        <v>42995</v>
      </c>
      <c r="C1151" s="116" t="s">
        <v>8</v>
      </c>
      <c r="D1151" s="117"/>
      <c r="E1151" s="117">
        <v>35</v>
      </c>
      <c r="F1151" s="220"/>
      <c r="H1151" s="110"/>
    </row>
    <row r="1152" spans="1:8" s="116" customFormat="1" ht="13.8" x14ac:dyDescent="0.3">
      <c r="A1152" s="115"/>
      <c r="B1152" s="112">
        <v>42995</v>
      </c>
      <c r="C1152" s="116" t="s">
        <v>40</v>
      </c>
      <c r="D1152" s="117"/>
      <c r="E1152" s="117">
        <v>63.52</v>
      </c>
      <c r="F1152" s="220"/>
      <c r="H1152" s="110"/>
    </row>
    <row r="1153" spans="1:8" s="116" customFormat="1" ht="13.8" x14ac:dyDescent="0.3">
      <c r="A1153" s="115"/>
      <c r="B1153" s="112">
        <v>42993</v>
      </c>
      <c r="C1153" s="116" t="s">
        <v>633</v>
      </c>
      <c r="D1153" s="117"/>
      <c r="E1153" s="117">
        <v>1.5</v>
      </c>
      <c r="F1153" s="220"/>
      <c r="H1153" s="110"/>
    </row>
    <row r="1154" spans="1:8" s="116" customFormat="1" ht="13.8" x14ac:dyDescent="0.3">
      <c r="A1154" s="115" t="s">
        <v>427</v>
      </c>
      <c r="B1154" s="112">
        <v>42993</v>
      </c>
      <c r="C1154" s="116" t="s">
        <v>296</v>
      </c>
      <c r="D1154" s="117"/>
      <c r="E1154" s="117">
        <v>14</v>
      </c>
      <c r="F1154" s="220"/>
      <c r="H1154" s="110"/>
    </row>
    <row r="1155" spans="1:8" s="116" customFormat="1" ht="13.8" x14ac:dyDescent="0.3">
      <c r="A1155" s="115"/>
      <c r="B1155" s="112">
        <v>42996</v>
      </c>
      <c r="C1155" s="116" t="s">
        <v>50</v>
      </c>
      <c r="D1155" s="117"/>
      <c r="E1155" s="117">
        <v>26.07</v>
      </c>
      <c r="F1155" s="220"/>
      <c r="H1155" s="110"/>
    </row>
    <row r="1156" spans="1:8" s="116" customFormat="1" ht="13.8" x14ac:dyDescent="0.3">
      <c r="A1156" s="115"/>
      <c r="B1156" s="112">
        <v>42994</v>
      </c>
      <c r="C1156" s="116" t="s">
        <v>8</v>
      </c>
      <c r="D1156" s="117"/>
      <c r="E1156" s="117">
        <v>5.49</v>
      </c>
      <c r="F1156" s="220"/>
      <c r="H1156" s="110"/>
    </row>
    <row r="1157" spans="1:8" s="116" customFormat="1" ht="13.8" x14ac:dyDescent="0.3">
      <c r="A1157" s="115"/>
      <c r="B1157" s="112">
        <v>42998</v>
      </c>
      <c r="C1157" s="116" t="s">
        <v>146</v>
      </c>
      <c r="D1157" s="117">
        <v>792.2</v>
      </c>
      <c r="E1157" s="117"/>
      <c r="F1157" s="220"/>
      <c r="H1157" s="110"/>
    </row>
    <row r="1158" spans="1:8" s="116" customFormat="1" ht="13.8" x14ac:dyDescent="0.3">
      <c r="A1158" s="115"/>
      <c r="B1158" s="112">
        <v>42999</v>
      </c>
      <c r="C1158" s="116" t="s">
        <v>31</v>
      </c>
      <c r="D1158" s="117">
        <v>2087.41</v>
      </c>
      <c r="E1158" s="117"/>
      <c r="F1158" s="220"/>
      <c r="H1158" s="110"/>
    </row>
    <row r="1159" spans="1:8" s="116" customFormat="1" ht="13.8" x14ac:dyDescent="0.3">
      <c r="A1159" s="115"/>
      <c r="B1159" s="112">
        <v>43000</v>
      </c>
      <c r="C1159" s="116" t="s">
        <v>21</v>
      </c>
      <c r="D1159" s="117"/>
      <c r="E1159" s="117">
        <v>32.5</v>
      </c>
      <c r="F1159" s="220"/>
      <c r="H1159" s="110"/>
    </row>
    <row r="1160" spans="1:8" s="116" customFormat="1" ht="13.8" x14ac:dyDescent="0.3">
      <c r="A1160" s="115"/>
      <c r="B1160" s="112">
        <v>43000</v>
      </c>
      <c r="C1160" s="116" t="s">
        <v>81</v>
      </c>
      <c r="D1160" s="117"/>
      <c r="E1160" s="117">
        <v>24.84</v>
      </c>
      <c r="F1160" s="220"/>
      <c r="H1160" s="110"/>
    </row>
    <row r="1161" spans="1:8" s="116" customFormat="1" ht="13.8" x14ac:dyDescent="0.3">
      <c r="A1161" s="115"/>
      <c r="B1161" s="112">
        <v>42999</v>
      </c>
      <c r="C1161" s="116" t="s">
        <v>505</v>
      </c>
      <c r="D1161" s="117"/>
      <c r="E1161" s="117">
        <v>11</v>
      </c>
      <c r="F1161" s="220"/>
      <c r="H1161" s="110"/>
    </row>
    <row r="1162" spans="1:8" s="116" customFormat="1" ht="13.8" x14ac:dyDescent="0.3">
      <c r="A1162" s="115" t="s">
        <v>427</v>
      </c>
      <c r="B1162" s="112">
        <v>42999</v>
      </c>
      <c r="C1162" s="116" t="s">
        <v>634</v>
      </c>
      <c r="D1162" s="117"/>
      <c r="E1162" s="117">
        <v>35</v>
      </c>
      <c r="F1162" s="220"/>
      <c r="H1162" s="110"/>
    </row>
    <row r="1163" spans="1:8" s="116" customFormat="1" ht="13.8" x14ac:dyDescent="0.3">
      <c r="A1163" s="115"/>
      <c r="B1163" s="112">
        <v>43000</v>
      </c>
      <c r="C1163" s="116" t="s">
        <v>635</v>
      </c>
      <c r="D1163" s="117">
        <v>35</v>
      </c>
      <c r="E1163" s="117"/>
      <c r="F1163" s="220"/>
      <c r="H1163" s="110"/>
    </row>
    <row r="1164" spans="1:8" s="116" customFormat="1" ht="13.8" x14ac:dyDescent="0.3">
      <c r="A1164" s="115"/>
      <c r="B1164" s="112">
        <v>42999</v>
      </c>
      <c r="C1164" s="116" t="s">
        <v>83</v>
      </c>
      <c r="D1164" s="117"/>
      <c r="E1164" s="117">
        <v>20</v>
      </c>
      <c r="F1164" s="220"/>
      <c r="H1164" s="110"/>
    </row>
    <row r="1165" spans="1:8" s="116" customFormat="1" ht="13.8" x14ac:dyDescent="0.3">
      <c r="A1165" s="115"/>
      <c r="B1165" s="112">
        <v>42998</v>
      </c>
      <c r="C1165" s="116" t="s">
        <v>636</v>
      </c>
      <c r="D1165" s="117"/>
      <c r="E1165" s="117">
        <v>13.69</v>
      </c>
      <c r="F1165" s="220"/>
      <c r="H1165" s="110"/>
    </row>
    <row r="1166" spans="1:8" s="116" customFormat="1" ht="13.8" x14ac:dyDescent="0.3">
      <c r="A1166" s="115">
        <v>1169</v>
      </c>
      <c r="B1166" s="112">
        <v>42997</v>
      </c>
      <c r="C1166" s="116" t="s">
        <v>637</v>
      </c>
      <c r="D1166" s="117"/>
      <c r="E1166" s="117">
        <v>15</v>
      </c>
      <c r="F1166" s="220"/>
      <c r="H1166" s="110"/>
    </row>
    <row r="1167" spans="1:8" s="116" customFormat="1" ht="13.8" x14ac:dyDescent="0.3">
      <c r="A1167" s="115"/>
      <c r="B1167" s="112">
        <v>42997</v>
      </c>
      <c r="C1167" s="116" t="s">
        <v>52</v>
      </c>
      <c r="D1167" s="117"/>
      <c r="E1167" s="117">
        <v>38.14</v>
      </c>
      <c r="F1167" s="220"/>
      <c r="H1167" s="110"/>
    </row>
    <row r="1168" spans="1:8" s="116" customFormat="1" ht="13.8" x14ac:dyDescent="0.3">
      <c r="A1168" s="115"/>
      <c r="B1168" s="112">
        <v>42997</v>
      </c>
      <c r="C1168" s="116" t="s">
        <v>40</v>
      </c>
      <c r="D1168" s="117"/>
      <c r="E1168" s="117">
        <v>85.6</v>
      </c>
      <c r="F1168" s="220"/>
      <c r="H1168" s="110"/>
    </row>
    <row r="1169" spans="1:8" s="116" customFormat="1" ht="13.8" x14ac:dyDescent="0.3">
      <c r="A1169" s="115">
        <v>1168</v>
      </c>
      <c r="B1169" s="112">
        <v>42996</v>
      </c>
      <c r="C1169" s="116" t="s">
        <v>464</v>
      </c>
      <c r="D1169" s="117"/>
      <c r="E1169" s="117">
        <v>4.5</v>
      </c>
      <c r="F1169" s="220"/>
      <c r="H1169" s="110"/>
    </row>
    <row r="1170" spans="1:8" s="116" customFormat="1" ht="13.8" x14ac:dyDescent="0.3">
      <c r="A1170" s="115"/>
      <c r="B1170" s="112">
        <v>42996</v>
      </c>
      <c r="C1170" s="116" t="s">
        <v>91</v>
      </c>
      <c r="D1170" s="117"/>
      <c r="E1170" s="117">
        <v>27.93</v>
      </c>
      <c r="F1170" s="220"/>
      <c r="H1170" s="110"/>
    </row>
    <row r="1171" spans="1:8" s="116" customFormat="1" ht="13.8" x14ac:dyDescent="0.3">
      <c r="A1171" s="115"/>
      <c r="B1171" s="112">
        <v>42997</v>
      </c>
      <c r="C1171" s="116" t="s">
        <v>7</v>
      </c>
      <c r="D1171" s="117"/>
      <c r="E1171" s="117">
        <v>8.67</v>
      </c>
      <c r="F1171" s="220"/>
      <c r="H1171" s="110"/>
    </row>
    <row r="1172" spans="1:8" s="116" customFormat="1" ht="13.8" x14ac:dyDescent="0.3">
      <c r="A1172" s="115"/>
      <c r="B1172" s="112">
        <v>42997</v>
      </c>
      <c r="C1172" s="116" t="s">
        <v>150</v>
      </c>
      <c r="D1172" s="117"/>
      <c r="E1172" s="117">
        <v>8.67</v>
      </c>
      <c r="F1172" s="220"/>
      <c r="H1172" s="110"/>
    </row>
    <row r="1173" spans="1:8" s="116" customFormat="1" ht="13.8" x14ac:dyDescent="0.3">
      <c r="A1173" s="115"/>
      <c r="B1173" s="112">
        <v>42999</v>
      </c>
      <c r="C1173" s="116" t="s">
        <v>83</v>
      </c>
      <c r="D1173" s="117"/>
      <c r="E1173" s="117">
        <v>20</v>
      </c>
      <c r="F1173" s="220"/>
      <c r="H1173" s="110"/>
    </row>
    <row r="1174" spans="1:8" s="116" customFormat="1" ht="13.8" x14ac:dyDescent="0.3">
      <c r="A1174" s="115"/>
      <c r="B1174" s="112">
        <v>43001</v>
      </c>
      <c r="C1174" s="116" t="s">
        <v>8</v>
      </c>
      <c r="D1174" s="117"/>
      <c r="E1174" s="117">
        <v>4.87</v>
      </c>
      <c r="F1174" s="220"/>
      <c r="H1174" s="110"/>
    </row>
    <row r="1175" spans="1:8" s="116" customFormat="1" ht="13.8" x14ac:dyDescent="0.3">
      <c r="A1175" s="115"/>
      <c r="B1175" s="112">
        <v>43001</v>
      </c>
      <c r="C1175" s="116" t="s">
        <v>505</v>
      </c>
      <c r="D1175" s="117"/>
      <c r="E1175" s="117">
        <v>4.68</v>
      </c>
      <c r="F1175" s="220"/>
      <c r="H1175" s="110"/>
    </row>
    <row r="1176" spans="1:8" s="116" customFormat="1" ht="13.8" x14ac:dyDescent="0.3">
      <c r="A1176" s="115"/>
      <c r="B1176" s="112">
        <v>43001</v>
      </c>
      <c r="C1176" s="116" t="s">
        <v>102</v>
      </c>
      <c r="D1176" s="117"/>
      <c r="E1176" s="117">
        <v>16.11</v>
      </c>
      <c r="F1176" s="220"/>
      <c r="H1176" s="110"/>
    </row>
    <row r="1177" spans="1:8" s="116" customFormat="1" ht="13.8" x14ac:dyDescent="0.3">
      <c r="A1177" s="115"/>
      <c r="B1177" s="112">
        <v>43001</v>
      </c>
      <c r="C1177" s="116" t="s">
        <v>7</v>
      </c>
      <c r="D1177" s="117"/>
      <c r="E1177" s="117">
        <v>24.63</v>
      </c>
      <c r="F1177" s="220"/>
      <c r="H1177" s="110"/>
    </row>
    <row r="1178" spans="1:8" s="116" customFormat="1" ht="13.8" x14ac:dyDescent="0.3">
      <c r="A1178" s="115"/>
      <c r="B1178" s="112">
        <v>43001</v>
      </c>
      <c r="C1178" s="116" t="s">
        <v>50</v>
      </c>
      <c r="D1178" s="117"/>
      <c r="E1178" s="117">
        <v>3</v>
      </c>
      <c r="F1178" s="220"/>
      <c r="H1178" s="110"/>
    </row>
    <row r="1179" spans="1:8" s="116" customFormat="1" ht="13.8" x14ac:dyDescent="0.3">
      <c r="A1179" s="115"/>
      <c r="B1179" s="112">
        <v>43002</v>
      </c>
      <c r="C1179" s="116" t="s">
        <v>8</v>
      </c>
      <c r="D1179" s="117"/>
      <c r="E1179" s="117">
        <v>7.67</v>
      </c>
      <c r="F1179" s="220"/>
      <c r="H1179" s="110"/>
    </row>
    <row r="1180" spans="1:8" s="116" customFormat="1" ht="13.8" x14ac:dyDescent="0.3">
      <c r="A1180" s="115"/>
      <c r="B1180" s="112">
        <v>43002</v>
      </c>
      <c r="C1180" s="116" t="s">
        <v>638</v>
      </c>
      <c r="D1180" s="117"/>
      <c r="E1180" s="117">
        <v>19.989999999999998</v>
      </c>
      <c r="F1180" s="220"/>
      <c r="H1180" s="110"/>
    </row>
    <row r="1181" spans="1:8" s="116" customFormat="1" ht="13.8" x14ac:dyDescent="0.3">
      <c r="A1181" s="115"/>
      <c r="B1181" s="112">
        <v>43002</v>
      </c>
      <c r="C1181" s="116" t="s">
        <v>505</v>
      </c>
      <c r="D1181" s="117"/>
      <c r="E1181" s="117">
        <v>6.53</v>
      </c>
      <c r="F1181" s="220"/>
      <c r="H1181" s="110"/>
    </row>
    <row r="1182" spans="1:8" s="116" customFormat="1" ht="13.8" x14ac:dyDescent="0.3">
      <c r="A1182" s="115"/>
      <c r="B1182" s="112">
        <v>43002</v>
      </c>
      <c r="C1182" s="116" t="s">
        <v>50</v>
      </c>
      <c r="D1182" s="117"/>
      <c r="E1182" s="117">
        <v>11.98</v>
      </c>
      <c r="F1182" s="220"/>
      <c r="H1182" s="110"/>
    </row>
    <row r="1183" spans="1:8" s="116" customFormat="1" ht="13.8" x14ac:dyDescent="0.3">
      <c r="A1183" s="115"/>
      <c r="B1183" s="112">
        <v>43003</v>
      </c>
      <c r="C1183" s="116" t="s">
        <v>639</v>
      </c>
      <c r="D1183" s="117"/>
      <c r="E1183" s="117">
        <v>12.45</v>
      </c>
      <c r="F1183" s="220"/>
      <c r="H1183" s="110"/>
    </row>
    <row r="1184" spans="1:8" s="116" customFormat="1" ht="13.8" x14ac:dyDescent="0.3">
      <c r="A1184" s="115"/>
      <c r="B1184" s="112">
        <v>43002</v>
      </c>
      <c r="C1184" s="116" t="s">
        <v>21</v>
      </c>
      <c r="D1184" s="117"/>
      <c r="E1184" s="117">
        <v>14.25</v>
      </c>
      <c r="F1184" s="220"/>
      <c r="H1184" s="110"/>
    </row>
    <row r="1185" spans="1:8" s="116" customFormat="1" ht="13.8" x14ac:dyDescent="0.3">
      <c r="A1185" s="115"/>
      <c r="B1185" s="112">
        <v>43000</v>
      </c>
      <c r="C1185" s="116" t="s">
        <v>8</v>
      </c>
      <c r="D1185" s="117"/>
      <c r="E1185" s="117">
        <v>6.49</v>
      </c>
      <c r="F1185" s="220"/>
      <c r="H1185" s="110"/>
    </row>
    <row r="1186" spans="1:8" s="116" customFormat="1" ht="13.8" x14ac:dyDescent="0.3">
      <c r="A1186" s="115"/>
      <c r="B1186" s="112">
        <v>43002</v>
      </c>
      <c r="C1186" s="116" t="s">
        <v>505</v>
      </c>
      <c r="D1186" s="117"/>
      <c r="E1186" s="117">
        <v>8.26</v>
      </c>
      <c r="F1186" s="220"/>
      <c r="H1186" s="110"/>
    </row>
    <row r="1187" spans="1:8" s="116" customFormat="1" ht="13.8" x14ac:dyDescent="0.3">
      <c r="A1187" s="115"/>
      <c r="B1187" s="112">
        <v>43000</v>
      </c>
      <c r="C1187" s="116" t="s">
        <v>505</v>
      </c>
      <c r="D1187" s="117"/>
      <c r="E1187" s="117">
        <v>13.6</v>
      </c>
      <c r="F1187" s="220"/>
      <c r="H1187" s="110"/>
    </row>
    <row r="1188" spans="1:8" s="116" customFormat="1" ht="13.8" x14ac:dyDescent="0.3">
      <c r="A1188" s="115"/>
      <c r="B1188" s="112">
        <v>43000</v>
      </c>
      <c r="C1188" s="116" t="s">
        <v>40</v>
      </c>
      <c r="D1188" s="117"/>
      <c r="E1188" s="117">
        <v>24.63</v>
      </c>
      <c r="F1188" s="220"/>
      <c r="H1188" s="110"/>
    </row>
    <row r="1189" spans="1:8" s="116" customFormat="1" ht="13.8" x14ac:dyDescent="0.3">
      <c r="A1189" s="115"/>
      <c r="B1189" s="112">
        <v>43003</v>
      </c>
      <c r="C1189" s="116" t="s">
        <v>505</v>
      </c>
      <c r="D1189" s="117"/>
      <c r="E1189" s="117">
        <v>9.25</v>
      </c>
      <c r="F1189" s="220"/>
      <c r="H1189" s="110"/>
    </row>
    <row r="1190" spans="1:8" s="116" customFormat="1" ht="13.8" x14ac:dyDescent="0.3">
      <c r="A1190" s="115">
        <v>1167</v>
      </c>
      <c r="B1190" s="112">
        <v>42996</v>
      </c>
      <c r="C1190" s="116" t="s">
        <v>464</v>
      </c>
      <c r="D1190" s="117"/>
      <c r="E1190" s="117">
        <v>4.5</v>
      </c>
      <c r="F1190" s="220"/>
      <c r="H1190" s="110"/>
    </row>
    <row r="1191" spans="1:8" s="116" customFormat="1" ht="13.8" x14ac:dyDescent="0.3">
      <c r="A1191" s="115"/>
      <c r="B1191" s="112">
        <v>43004</v>
      </c>
      <c r="C1191" s="116" t="s">
        <v>40</v>
      </c>
      <c r="D1191" s="117"/>
      <c r="E1191" s="117">
        <v>61.05</v>
      </c>
      <c r="F1191" s="220"/>
      <c r="H1191" s="110"/>
    </row>
    <row r="1192" spans="1:8" s="116" customFormat="1" ht="13.8" x14ac:dyDescent="0.3">
      <c r="A1192" s="115"/>
      <c r="B1192" s="112">
        <v>43004</v>
      </c>
      <c r="C1192" s="116" t="s">
        <v>102</v>
      </c>
      <c r="D1192" s="117"/>
      <c r="E1192" s="117">
        <v>15.48</v>
      </c>
      <c r="F1192" s="220"/>
      <c r="H1192" s="110"/>
    </row>
    <row r="1193" spans="1:8" s="116" customFormat="1" ht="13.8" x14ac:dyDescent="0.3">
      <c r="A1193" s="115"/>
      <c r="B1193" s="112">
        <v>43004</v>
      </c>
      <c r="C1193" s="116" t="s">
        <v>505</v>
      </c>
      <c r="D1193" s="117"/>
      <c r="E1193" s="117">
        <v>5.77</v>
      </c>
      <c r="F1193" s="220"/>
      <c r="H1193" s="110"/>
    </row>
    <row r="1194" spans="1:8" s="116" customFormat="1" ht="13.8" x14ac:dyDescent="0.3">
      <c r="A1194" s="115"/>
      <c r="B1194" s="112">
        <v>43004</v>
      </c>
      <c r="C1194" s="116" t="s">
        <v>505</v>
      </c>
      <c r="D1194" s="117"/>
      <c r="E1194" s="117">
        <v>5.88</v>
      </c>
      <c r="F1194" s="220"/>
      <c r="H1194" s="110"/>
    </row>
    <row r="1195" spans="1:8" s="116" customFormat="1" ht="13.8" x14ac:dyDescent="0.3">
      <c r="A1195" s="115"/>
      <c r="B1195" s="112">
        <v>43006</v>
      </c>
      <c r="C1195" s="116" t="s">
        <v>152</v>
      </c>
      <c r="D1195" s="117"/>
      <c r="E1195" s="117">
        <v>25.86</v>
      </c>
      <c r="F1195" s="220"/>
      <c r="H1195" s="110"/>
    </row>
    <row r="1196" spans="1:8" s="116" customFormat="1" ht="13.8" x14ac:dyDescent="0.3">
      <c r="A1196" s="115"/>
      <c r="B1196" s="112">
        <v>43005</v>
      </c>
      <c r="C1196" s="116" t="s">
        <v>50</v>
      </c>
      <c r="D1196" s="117"/>
      <c r="E1196" s="117">
        <v>1.98</v>
      </c>
      <c r="F1196" s="220"/>
      <c r="H1196" s="110"/>
    </row>
    <row r="1197" spans="1:8" s="116" customFormat="1" ht="13.8" x14ac:dyDescent="0.3">
      <c r="A1197" s="115"/>
      <c r="B1197" s="112">
        <v>43006</v>
      </c>
      <c r="C1197" s="116" t="s">
        <v>8</v>
      </c>
      <c r="D1197" s="117"/>
      <c r="E1197" s="117">
        <v>4.78</v>
      </c>
      <c r="F1197" s="220"/>
      <c r="H1197" s="110"/>
    </row>
    <row r="1198" spans="1:8" s="116" customFormat="1" ht="13.8" x14ac:dyDescent="0.3">
      <c r="A1198" s="115"/>
      <c r="B1198" s="112">
        <v>43005</v>
      </c>
      <c r="C1198" s="116" t="s">
        <v>8</v>
      </c>
      <c r="D1198" s="117"/>
      <c r="E1198" s="117">
        <v>9.15</v>
      </c>
      <c r="F1198" s="220"/>
      <c r="H1198" s="110"/>
    </row>
    <row r="1199" spans="1:8" s="116" customFormat="1" ht="13.8" x14ac:dyDescent="0.3">
      <c r="A1199" s="115"/>
      <c r="B1199" s="112">
        <v>43006</v>
      </c>
      <c r="C1199" s="116" t="s">
        <v>357</v>
      </c>
      <c r="D1199" s="117"/>
      <c r="E1199" s="117">
        <v>35.96</v>
      </c>
      <c r="F1199" s="220"/>
      <c r="H1199" s="110"/>
    </row>
    <row r="1200" spans="1:8" s="116" customFormat="1" ht="13.8" x14ac:dyDescent="0.3">
      <c r="A1200" s="115"/>
      <c r="B1200" s="112">
        <v>43006</v>
      </c>
      <c r="C1200" s="116" t="s">
        <v>649</v>
      </c>
      <c r="D1200" s="117"/>
      <c r="E1200" s="117">
        <v>30.55</v>
      </c>
      <c r="F1200" s="220">
        <v>93694631</v>
      </c>
      <c r="H1200" s="110"/>
    </row>
    <row r="1201" spans="1:8" s="116" customFormat="1" ht="13.8" x14ac:dyDescent="0.3">
      <c r="A1201" s="115"/>
      <c r="B1201" s="112">
        <v>43006</v>
      </c>
      <c r="C1201" s="116" t="s">
        <v>7</v>
      </c>
      <c r="D1201" s="117"/>
      <c r="E1201" s="117">
        <v>19.510000000000002</v>
      </c>
      <c r="F1201" s="220"/>
      <c r="H1201" s="110"/>
    </row>
    <row r="1202" spans="1:8" s="116" customFormat="1" ht="13.8" x14ac:dyDescent="0.3">
      <c r="A1202" s="115"/>
      <c r="B1202" s="112">
        <v>43008</v>
      </c>
      <c r="C1202" s="116" t="s">
        <v>556</v>
      </c>
      <c r="D1202" s="117"/>
      <c r="E1202" s="117">
        <v>26.93</v>
      </c>
      <c r="F1202" s="220"/>
      <c r="H1202" s="110"/>
    </row>
    <row r="1203" spans="1:8" s="116" customFormat="1" ht="13.8" x14ac:dyDescent="0.3">
      <c r="A1203" s="115"/>
      <c r="B1203" s="112">
        <v>43008</v>
      </c>
      <c r="C1203" s="116" t="s">
        <v>8</v>
      </c>
      <c r="D1203" s="117"/>
      <c r="E1203" s="117">
        <v>12.47</v>
      </c>
      <c r="F1203" s="220"/>
      <c r="H1203" s="110"/>
    </row>
    <row r="1204" spans="1:8" s="116" customFormat="1" ht="13.8" x14ac:dyDescent="0.3">
      <c r="A1204" s="115"/>
      <c r="B1204" s="112">
        <v>43008</v>
      </c>
      <c r="C1204" s="116" t="s">
        <v>505</v>
      </c>
      <c r="D1204" s="117"/>
      <c r="E1204" s="117">
        <v>7.28</v>
      </c>
      <c r="F1204" s="220"/>
      <c r="H1204" s="110"/>
    </row>
    <row r="1205" spans="1:8" s="116" customFormat="1" ht="13.8" x14ac:dyDescent="0.3">
      <c r="A1205" s="115"/>
      <c r="B1205" s="112">
        <v>43007</v>
      </c>
      <c r="C1205" s="116" t="s">
        <v>40</v>
      </c>
      <c r="D1205" s="117"/>
      <c r="E1205" s="117">
        <v>99.03</v>
      </c>
      <c r="F1205" s="220"/>
      <c r="H1205" s="110"/>
    </row>
    <row r="1206" spans="1:8" s="116" customFormat="1" ht="13.8" x14ac:dyDescent="0.3">
      <c r="A1206" s="115"/>
      <c r="B1206" s="112">
        <v>43007</v>
      </c>
      <c r="C1206" s="116" t="s">
        <v>21</v>
      </c>
      <c r="D1206" s="117"/>
      <c r="E1206" s="117">
        <v>24.25</v>
      </c>
      <c r="F1206" s="220"/>
      <c r="H1206" s="110"/>
    </row>
    <row r="1207" spans="1:8" s="116" customFormat="1" ht="13.8" x14ac:dyDescent="0.3">
      <c r="A1207" s="115"/>
      <c r="B1207" s="112">
        <v>43007</v>
      </c>
      <c r="C1207" s="116" t="s">
        <v>505</v>
      </c>
      <c r="D1207" s="117"/>
      <c r="E1207" s="117">
        <v>1.95</v>
      </c>
      <c r="F1207" s="220"/>
      <c r="H1207" s="110"/>
    </row>
    <row r="1208" spans="1:8" s="116" customFormat="1" ht="13.8" x14ac:dyDescent="0.3">
      <c r="A1208" s="115"/>
      <c r="B1208" s="112">
        <v>43007</v>
      </c>
      <c r="C1208" s="116" t="s">
        <v>505</v>
      </c>
      <c r="D1208" s="117"/>
      <c r="E1208" s="117">
        <v>5.45</v>
      </c>
      <c r="F1208" s="220"/>
      <c r="H1208" s="110"/>
    </row>
    <row r="1209" spans="1:8" s="116" customFormat="1" ht="13.8" x14ac:dyDescent="0.3">
      <c r="A1209" s="115"/>
      <c r="B1209" s="112">
        <v>43009</v>
      </c>
      <c r="C1209" s="116" t="s">
        <v>8</v>
      </c>
      <c r="D1209" s="117"/>
      <c r="E1209" s="117">
        <v>9</v>
      </c>
      <c r="F1209" s="220"/>
      <c r="H1209" s="110"/>
    </row>
    <row r="1210" spans="1:8" s="116" customFormat="1" ht="13.8" x14ac:dyDescent="0.3">
      <c r="A1210" s="115"/>
      <c r="B1210" s="112">
        <v>43009</v>
      </c>
      <c r="C1210" s="116" t="s">
        <v>579</v>
      </c>
      <c r="D1210" s="117"/>
      <c r="E1210" s="117">
        <v>11.99</v>
      </c>
      <c r="F1210" s="220"/>
      <c r="H1210" s="110"/>
    </row>
    <row r="1211" spans="1:8" s="116" customFormat="1" ht="13.8" x14ac:dyDescent="0.3">
      <c r="A1211" s="115"/>
      <c r="B1211" s="112">
        <v>43009</v>
      </c>
      <c r="C1211" s="116" t="s">
        <v>59</v>
      </c>
      <c r="D1211" s="117"/>
      <c r="E1211" s="117">
        <v>55.45</v>
      </c>
      <c r="F1211" s="220"/>
      <c r="H1211" s="110"/>
    </row>
    <row r="1212" spans="1:8" s="116" customFormat="1" ht="13.8" x14ac:dyDescent="0.3">
      <c r="A1212" s="115"/>
      <c r="B1212" s="112">
        <v>43009</v>
      </c>
      <c r="C1212" s="116" t="s">
        <v>8</v>
      </c>
      <c r="D1212" s="117"/>
      <c r="E1212" s="117">
        <v>8.48</v>
      </c>
      <c r="F1212" s="220"/>
      <c r="H1212" s="110"/>
    </row>
    <row r="1213" spans="1:8" s="116" customFormat="1" ht="13.8" x14ac:dyDescent="0.3">
      <c r="A1213" s="115"/>
      <c r="B1213" s="112">
        <v>43009</v>
      </c>
      <c r="C1213" s="116" t="s">
        <v>40</v>
      </c>
      <c r="D1213" s="117"/>
      <c r="E1213" s="117">
        <v>57.09</v>
      </c>
      <c r="F1213" s="220"/>
      <c r="H1213" s="110"/>
    </row>
    <row r="1214" spans="1:8" s="116" customFormat="1" ht="13.8" x14ac:dyDescent="0.3">
      <c r="A1214" s="115"/>
      <c r="B1214" s="112">
        <v>43009</v>
      </c>
      <c r="C1214" s="116" t="s">
        <v>83</v>
      </c>
      <c r="D1214" s="117"/>
      <c r="E1214" s="117">
        <v>20</v>
      </c>
      <c r="F1214" s="220"/>
      <c r="H1214" s="110"/>
    </row>
    <row r="1215" spans="1:8" s="116" customFormat="1" ht="13.8" x14ac:dyDescent="0.3">
      <c r="A1215" s="115"/>
      <c r="B1215" s="112">
        <v>43010</v>
      </c>
      <c r="C1215" s="116" t="s">
        <v>433</v>
      </c>
      <c r="D1215" s="117"/>
      <c r="E1215" s="117">
        <v>1006.68</v>
      </c>
      <c r="F1215" s="222" t="s">
        <v>640</v>
      </c>
      <c r="H1215" s="110"/>
    </row>
    <row r="1216" spans="1:8" s="116" customFormat="1" ht="13.8" x14ac:dyDescent="0.3">
      <c r="A1216" s="115"/>
      <c r="B1216" s="112">
        <v>43011</v>
      </c>
      <c r="C1216" s="117" t="s">
        <v>561</v>
      </c>
      <c r="D1216" s="117">
        <v>600</v>
      </c>
      <c r="E1216" s="117"/>
      <c r="F1216" s="222"/>
      <c r="H1216" s="110"/>
    </row>
    <row r="1217" spans="1:8" s="116" customFormat="1" ht="13.8" x14ac:dyDescent="0.3">
      <c r="A1217" s="115"/>
      <c r="B1217" s="112">
        <v>43010</v>
      </c>
      <c r="C1217" s="116" t="s">
        <v>89</v>
      </c>
      <c r="D1217" s="117"/>
      <c r="E1217" s="117">
        <v>540.67999999999995</v>
      </c>
      <c r="F1217" s="222" t="s">
        <v>641</v>
      </c>
      <c r="H1217" s="110"/>
    </row>
    <row r="1218" spans="1:8" s="116" customFormat="1" ht="13.8" x14ac:dyDescent="0.3">
      <c r="A1218" s="115"/>
      <c r="B1218" s="112">
        <v>43010</v>
      </c>
      <c r="C1218" s="116" t="s">
        <v>505</v>
      </c>
      <c r="D1218" s="117"/>
      <c r="E1218" s="117">
        <v>14.27</v>
      </c>
      <c r="F1218" s="220"/>
      <c r="H1218" s="110"/>
    </row>
    <row r="1219" spans="1:8" s="116" customFormat="1" ht="13.8" x14ac:dyDescent="0.3">
      <c r="A1219" s="115"/>
      <c r="B1219" s="112">
        <v>43011</v>
      </c>
      <c r="C1219" s="116" t="s">
        <v>420</v>
      </c>
      <c r="D1219" s="117"/>
      <c r="E1219" s="117">
        <v>23.56</v>
      </c>
      <c r="F1219" s="220"/>
      <c r="H1219" s="110"/>
    </row>
    <row r="1220" spans="1:8" s="116" customFormat="1" ht="13.8" x14ac:dyDescent="0.3">
      <c r="A1220" s="115"/>
      <c r="B1220" s="112">
        <v>43012</v>
      </c>
      <c r="C1220" s="116" t="s">
        <v>642</v>
      </c>
      <c r="D1220" s="117"/>
      <c r="E1220" s="117">
        <v>19.98</v>
      </c>
      <c r="F1220" s="220"/>
      <c r="H1220" s="110"/>
    </row>
    <row r="1221" spans="1:8" s="116" customFormat="1" ht="13.8" x14ac:dyDescent="0.3">
      <c r="A1221" s="115"/>
      <c r="B1221" s="112">
        <v>43012</v>
      </c>
      <c r="C1221" s="116" t="s">
        <v>8</v>
      </c>
      <c r="D1221" s="117"/>
      <c r="E1221" s="117">
        <v>2.7</v>
      </c>
      <c r="F1221" s="220"/>
      <c r="H1221" s="110"/>
    </row>
    <row r="1222" spans="1:8" s="116" customFormat="1" ht="13.8" x14ac:dyDescent="0.3">
      <c r="A1222" s="115"/>
      <c r="B1222" s="112">
        <v>43012</v>
      </c>
      <c r="C1222" s="116" t="s">
        <v>505</v>
      </c>
      <c r="D1222" s="117"/>
      <c r="E1222" s="117">
        <v>9.58</v>
      </c>
      <c r="F1222" s="220"/>
      <c r="H1222" s="110"/>
    </row>
    <row r="1223" spans="1:8" s="116" customFormat="1" ht="13.8" x14ac:dyDescent="0.3">
      <c r="A1223" s="115"/>
      <c r="B1223" s="112">
        <v>43012</v>
      </c>
      <c r="C1223" s="116" t="s">
        <v>83</v>
      </c>
      <c r="D1223" s="117"/>
      <c r="E1223" s="117">
        <v>20</v>
      </c>
      <c r="F1223" s="220"/>
      <c r="H1223" s="110"/>
    </row>
    <row r="1224" spans="1:8" s="116" customFormat="1" ht="13.8" x14ac:dyDescent="0.3">
      <c r="A1224" s="115"/>
      <c r="B1224" s="112">
        <v>43013</v>
      </c>
      <c r="C1224" s="116" t="s">
        <v>31</v>
      </c>
      <c r="D1224" s="117">
        <v>2087.4</v>
      </c>
      <c r="E1224" s="117"/>
      <c r="F1224" s="220"/>
      <c r="H1224" s="110"/>
    </row>
    <row r="1225" spans="1:8" s="116" customFormat="1" ht="13.8" x14ac:dyDescent="0.3">
      <c r="A1225" s="115">
        <v>1174</v>
      </c>
      <c r="B1225" s="112">
        <v>43005</v>
      </c>
      <c r="C1225" s="116" t="s">
        <v>380</v>
      </c>
      <c r="D1225" s="117"/>
      <c r="E1225" s="117">
        <v>4.5</v>
      </c>
      <c r="F1225" s="220"/>
      <c r="H1225" s="110"/>
    </row>
    <row r="1226" spans="1:8" s="116" customFormat="1" ht="13.8" x14ac:dyDescent="0.3">
      <c r="A1226" s="115"/>
      <c r="B1226" s="112">
        <v>43010</v>
      </c>
      <c r="C1226" s="116" t="s">
        <v>472</v>
      </c>
      <c r="D1226" s="117"/>
      <c r="E1226" s="117">
        <v>68</v>
      </c>
      <c r="F1226" s="220"/>
      <c r="H1226" s="110"/>
    </row>
    <row r="1227" spans="1:8" s="116" customFormat="1" ht="13.8" x14ac:dyDescent="0.3">
      <c r="A1227" s="115"/>
      <c r="B1227" s="112">
        <v>43012</v>
      </c>
      <c r="C1227" s="116" t="s">
        <v>45</v>
      </c>
      <c r="D1227" s="117"/>
      <c r="E1227" s="117">
        <v>200</v>
      </c>
      <c r="F1227" s="220" t="s">
        <v>643</v>
      </c>
      <c r="H1227" s="110"/>
    </row>
    <row r="1228" spans="1:8" s="116" customFormat="1" ht="13.8" x14ac:dyDescent="0.3">
      <c r="A1228" s="115"/>
      <c r="B1228" s="112">
        <v>43023</v>
      </c>
      <c r="C1228" s="116" t="s">
        <v>619</v>
      </c>
      <c r="D1228" s="117"/>
      <c r="E1228" s="117">
        <v>89.85</v>
      </c>
      <c r="F1228" s="220"/>
      <c r="H1228" s="110"/>
    </row>
    <row r="1229" spans="1:8" s="116" customFormat="1" ht="13.8" x14ac:dyDescent="0.3">
      <c r="A1229" s="115"/>
      <c r="B1229" s="112">
        <v>43021</v>
      </c>
      <c r="C1229" s="116" t="s">
        <v>42</v>
      </c>
      <c r="D1229" s="117"/>
      <c r="E1229" s="117">
        <v>273.25</v>
      </c>
      <c r="F1229" s="220"/>
      <c r="H1229" s="110"/>
    </row>
    <row r="1230" spans="1:8" s="116" customFormat="1" ht="13.8" x14ac:dyDescent="0.3">
      <c r="A1230" s="115"/>
      <c r="B1230" s="112">
        <v>43012</v>
      </c>
      <c r="C1230" s="116" t="s">
        <v>485</v>
      </c>
      <c r="D1230" s="117"/>
      <c r="E1230" s="117">
        <v>98.21</v>
      </c>
      <c r="F1230" s="220">
        <v>278122698</v>
      </c>
      <c r="H1230" s="110"/>
    </row>
    <row r="1231" spans="1:8" s="116" customFormat="1" ht="13.8" x14ac:dyDescent="0.3">
      <c r="A1231" s="115"/>
      <c r="B1231" s="112">
        <v>43013</v>
      </c>
      <c r="C1231" s="116" t="s">
        <v>8</v>
      </c>
      <c r="D1231" s="117"/>
      <c r="E1231" s="117">
        <v>2.7</v>
      </c>
      <c r="F1231" s="220"/>
      <c r="H1231" s="110"/>
    </row>
    <row r="1232" spans="1:8" s="116" customFormat="1" ht="13.8" x14ac:dyDescent="0.3">
      <c r="A1232" s="115"/>
      <c r="B1232" s="112">
        <v>43013</v>
      </c>
      <c r="C1232" s="116" t="s">
        <v>50</v>
      </c>
      <c r="D1232" s="117"/>
      <c r="E1232" s="117">
        <v>3.48</v>
      </c>
      <c r="F1232" s="220"/>
      <c r="H1232" s="110"/>
    </row>
    <row r="1233" spans="1:8" s="116" customFormat="1" ht="13.8" x14ac:dyDescent="0.3">
      <c r="A1233" s="115"/>
      <c r="B1233" s="112">
        <v>43013</v>
      </c>
      <c r="C1233" s="116" t="s">
        <v>505</v>
      </c>
      <c r="D1233" s="117"/>
      <c r="E1233" s="117">
        <v>11.98</v>
      </c>
      <c r="F1233" s="220"/>
      <c r="H1233" s="110"/>
    </row>
    <row r="1234" spans="1:8" s="116" customFormat="1" ht="13.8" x14ac:dyDescent="0.3">
      <c r="A1234" s="115"/>
      <c r="B1234" s="112">
        <v>43013</v>
      </c>
      <c r="C1234" s="116" t="s">
        <v>8</v>
      </c>
      <c r="D1234" s="117"/>
      <c r="E1234" s="117">
        <v>5</v>
      </c>
      <c r="F1234" s="220"/>
      <c r="H1234" s="110"/>
    </row>
    <row r="1235" spans="1:8" s="116" customFormat="1" ht="13.8" x14ac:dyDescent="0.3">
      <c r="A1235" s="115"/>
      <c r="B1235" s="112">
        <v>43015</v>
      </c>
      <c r="C1235" s="116" t="s">
        <v>52</v>
      </c>
      <c r="D1235" s="117"/>
      <c r="E1235" s="117">
        <v>34.950000000000003</v>
      </c>
      <c r="F1235" s="220"/>
      <c r="H1235" s="110"/>
    </row>
    <row r="1236" spans="1:8" s="116" customFormat="1" ht="13.8" x14ac:dyDescent="0.3">
      <c r="A1236" s="115"/>
      <c r="B1236" s="112">
        <v>43015</v>
      </c>
      <c r="C1236" s="116" t="s">
        <v>505</v>
      </c>
      <c r="D1236" s="117"/>
      <c r="E1236" s="117">
        <v>22.21</v>
      </c>
      <c r="F1236" s="220"/>
      <c r="H1236" s="110"/>
    </row>
    <row r="1237" spans="1:8" s="116" customFormat="1" ht="13.8" x14ac:dyDescent="0.3">
      <c r="A1237" s="115"/>
      <c r="B1237" s="112">
        <v>43015</v>
      </c>
      <c r="C1237" s="116" t="s">
        <v>7</v>
      </c>
      <c r="D1237" s="117"/>
      <c r="E1237" s="117">
        <v>6</v>
      </c>
      <c r="F1237" s="220"/>
      <c r="H1237" s="110"/>
    </row>
    <row r="1238" spans="1:8" s="116" customFormat="1" ht="13.8" x14ac:dyDescent="0.3">
      <c r="A1238" s="115"/>
      <c r="B1238" s="112">
        <v>43015</v>
      </c>
      <c r="C1238" s="116" t="s">
        <v>150</v>
      </c>
      <c r="D1238" s="117"/>
      <c r="E1238" s="117">
        <v>8.99</v>
      </c>
      <c r="F1238" s="220"/>
      <c r="H1238" s="110"/>
    </row>
    <row r="1239" spans="1:8" s="116" customFormat="1" ht="13.8" x14ac:dyDescent="0.3">
      <c r="A1239" s="115"/>
      <c r="B1239" s="112">
        <v>43016</v>
      </c>
      <c r="C1239" s="116" t="s">
        <v>505</v>
      </c>
      <c r="D1239" s="117"/>
      <c r="E1239" s="117">
        <v>26.68</v>
      </c>
      <c r="F1239" s="220"/>
      <c r="H1239" s="110"/>
    </row>
    <row r="1240" spans="1:8" s="116" customFormat="1" ht="13.8" x14ac:dyDescent="0.3">
      <c r="A1240" s="115"/>
      <c r="B1240" s="112">
        <v>43014</v>
      </c>
      <c r="C1240" s="116" t="s">
        <v>50</v>
      </c>
      <c r="D1240" s="117"/>
      <c r="E1240" s="117">
        <v>6.29</v>
      </c>
      <c r="F1240" s="220"/>
      <c r="H1240" s="110"/>
    </row>
    <row r="1241" spans="1:8" s="116" customFormat="1" ht="13.8" x14ac:dyDescent="0.3">
      <c r="A1241" s="115"/>
      <c r="B1241" s="112">
        <v>43014</v>
      </c>
      <c r="C1241" s="116" t="s">
        <v>8</v>
      </c>
      <c r="D1241" s="117"/>
      <c r="E1241" s="117">
        <v>8.3800000000000008</v>
      </c>
      <c r="F1241" s="220"/>
      <c r="H1241" s="110"/>
    </row>
    <row r="1242" spans="1:8" s="116" customFormat="1" ht="13.8" x14ac:dyDescent="0.3">
      <c r="A1242" s="115"/>
      <c r="B1242" s="112">
        <v>43015</v>
      </c>
      <c r="C1242" s="116" t="s">
        <v>72</v>
      </c>
      <c r="D1242" s="117"/>
      <c r="E1242" s="117">
        <v>19.440000000000001</v>
      </c>
      <c r="F1242" s="220"/>
      <c r="H1242" s="110"/>
    </row>
    <row r="1243" spans="1:8" s="116" customFormat="1" ht="13.8" x14ac:dyDescent="0.3">
      <c r="A1243" s="115"/>
      <c r="B1243" s="112">
        <v>43018</v>
      </c>
      <c r="C1243" s="116" t="s">
        <v>40</v>
      </c>
      <c r="D1243" s="117"/>
      <c r="E1243" s="117">
        <v>35.74</v>
      </c>
      <c r="F1243" s="220"/>
      <c r="H1243" s="110"/>
    </row>
    <row r="1244" spans="1:8" s="116" customFormat="1" ht="13.8" x14ac:dyDescent="0.3">
      <c r="A1244" s="115"/>
      <c r="B1244" s="112">
        <v>43018</v>
      </c>
      <c r="C1244" s="116" t="s">
        <v>93</v>
      </c>
      <c r="D1244" s="117"/>
      <c r="E1244" s="117">
        <v>515.74</v>
      </c>
      <c r="F1244" s="220"/>
      <c r="H1244" s="110"/>
    </row>
    <row r="1245" spans="1:8" s="116" customFormat="1" ht="13.8" x14ac:dyDescent="0.3">
      <c r="A1245" s="115"/>
      <c r="B1245" s="112">
        <v>43018</v>
      </c>
      <c r="C1245" s="116" t="s">
        <v>564</v>
      </c>
      <c r="D1245" s="117"/>
      <c r="E1245" s="117">
        <v>17.940000000000001</v>
      </c>
      <c r="F1245" s="220"/>
      <c r="H1245" s="110"/>
    </row>
    <row r="1246" spans="1:8" s="116" customFormat="1" ht="13.8" x14ac:dyDescent="0.3">
      <c r="A1246" s="115"/>
      <c r="B1246" s="112">
        <v>43018</v>
      </c>
      <c r="C1246" s="116" t="s">
        <v>112</v>
      </c>
      <c r="D1246" s="117"/>
      <c r="E1246" s="117">
        <v>419.21</v>
      </c>
      <c r="F1246" s="220"/>
      <c r="H1246" s="110"/>
    </row>
    <row r="1247" spans="1:8" s="116" customFormat="1" ht="13.8" x14ac:dyDescent="0.3">
      <c r="A1247" s="115"/>
      <c r="B1247" s="112">
        <v>43018</v>
      </c>
      <c r="C1247" s="116" t="s">
        <v>646</v>
      </c>
      <c r="D1247" s="117"/>
      <c r="E1247" s="117">
        <v>100</v>
      </c>
      <c r="F1247" s="220"/>
      <c r="H1247" s="110"/>
    </row>
    <row r="1248" spans="1:8" s="116" customFormat="1" ht="13.8" x14ac:dyDescent="0.3">
      <c r="A1248" s="115"/>
      <c r="B1248" s="112">
        <v>43017</v>
      </c>
      <c r="C1248" s="116" t="s">
        <v>644</v>
      </c>
      <c r="D1248" s="117"/>
      <c r="E1248" s="117">
        <v>11.35</v>
      </c>
      <c r="F1248" s="220"/>
      <c r="H1248" s="110"/>
    </row>
    <row r="1249" spans="1:8" s="116" customFormat="1" ht="13.8" x14ac:dyDescent="0.3">
      <c r="A1249" s="115"/>
      <c r="B1249" s="112">
        <v>43017</v>
      </c>
      <c r="C1249" s="116" t="s">
        <v>505</v>
      </c>
      <c r="D1249" s="117"/>
      <c r="E1249" s="117">
        <v>5.77</v>
      </c>
      <c r="F1249" s="220"/>
      <c r="H1249" s="110"/>
    </row>
    <row r="1250" spans="1:8" s="116" customFormat="1" ht="13.8" x14ac:dyDescent="0.3">
      <c r="A1250" s="115"/>
      <c r="B1250" s="112">
        <v>43017</v>
      </c>
      <c r="C1250" s="116" t="s">
        <v>83</v>
      </c>
      <c r="D1250" s="117"/>
      <c r="E1250" s="117">
        <v>20</v>
      </c>
      <c r="F1250" s="220"/>
      <c r="H1250" s="110"/>
    </row>
    <row r="1251" spans="1:8" s="116" customFormat="1" ht="13.8" x14ac:dyDescent="0.3">
      <c r="A1251" s="115"/>
      <c r="B1251" s="112">
        <v>43017</v>
      </c>
      <c r="C1251" s="116" t="s">
        <v>555</v>
      </c>
      <c r="D1251" s="117"/>
      <c r="E1251" s="117">
        <v>14.79</v>
      </c>
      <c r="F1251" s="220"/>
      <c r="H1251" s="110"/>
    </row>
    <row r="1252" spans="1:8" s="116" customFormat="1" ht="13.8" x14ac:dyDescent="0.3">
      <c r="A1252" s="115"/>
      <c r="B1252" s="112">
        <v>43018</v>
      </c>
      <c r="C1252" s="116" t="s">
        <v>50</v>
      </c>
      <c r="D1252" s="117"/>
      <c r="E1252" s="117">
        <v>23.33</v>
      </c>
      <c r="F1252" s="220"/>
      <c r="H1252" s="110"/>
    </row>
    <row r="1253" spans="1:8" s="116" customFormat="1" ht="13.8" x14ac:dyDescent="0.3">
      <c r="A1253" s="115"/>
      <c r="B1253" s="112">
        <v>43017</v>
      </c>
      <c r="C1253" s="116" t="s">
        <v>586</v>
      </c>
      <c r="D1253" s="117"/>
      <c r="E1253" s="117">
        <v>48.98</v>
      </c>
      <c r="F1253" s="220"/>
      <c r="H1253" s="110"/>
    </row>
    <row r="1254" spans="1:8" s="116" customFormat="1" ht="13.8" x14ac:dyDescent="0.3">
      <c r="A1254" s="115"/>
      <c r="B1254" s="112">
        <v>43019</v>
      </c>
      <c r="C1254" s="116" t="s">
        <v>150</v>
      </c>
      <c r="D1254" s="117"/>
      <c r="E1254" s="117">
        <v>8.67</v>
      </c>
      <c r="F1254" s="220"/>
      <c r="H1254" s="110"/>
    </row>
    <row r="1255" spans="1:8" s="116" customFormat="1" ht="13.8" x14ac:dyDescent="0.3">
      <c r="A1255" s="115"/>
      <c r="B1255" s="112">
        <v>43019</v>
      </c>
      <c r="C1255" s="116" t="s">
        <v>7</v>
      </c>
      <c r="D1255" s="117"/>
      <c r="E1255" s="117">
        <v>3.22</v>
      </c>
      <c r="F1255" s="220"/>
      <c r="H1255" s="110"/>
    </row>
    <row r="1256" spans="1:8" s="116" customFormat="1" ht="13.8" x14ac:dyDescent="0.3">
      <c r="A1256" s="115"/>
      <c r="B1256" s="112">
        <v>43019</v>
      </c>
      <c r="C1256" s="116" t="s">
        <v>645</v>
      </c>
      <c r="D1256" s="117"/>
      <c r="E1256" s="117">
        <v>8.7100000000000009</v>
      </c>
      <c r="F1256" s="220"/>
      <c r="H1256" s="110"/>
    </row>
    <row r="1257" spans="1:8" s="116" customFormat="1" ht="13.8" x14ac:dyDescent="0.3">
      <c r="A1257" s="115">
        <v>1300</v>
      </c>
      <c r="B1257" s="112">
        <v>43012</v>
      </c>
      <c r="C1257" s="116" t="s">
        <v>380</v>
      </c>
      <c r="D1257" s="117"/>
      <c r="E1257" s="117">
        <v>8</v>
      </c>
      <c r="F1257" s="220"/>
      <c r="H1257" s="110"/>
    </row>
    <row r="1258" spans="1:8" s="116" customFormat="1" ht="13.8" x14ac:dyDescent="0.3">
      <c r="A1258" s="115"/>
      <c r="B1258" s="112">
        <v>43018</v>
      </c>
      <c r="C1258" s="116" t="s">
        <v>8</v>
      </c>
      <c r="D1258" s="117"/>
      <c r="E1258" s="117">
        <v>3.12</v>
      </c>
      <c r="F1258" s="220"/>
      <c r="H1258" s="110"/>
    </row>
    <row r="1259" spans="1:8" s="116" customFormat="1" ht="13.8" x14ac:dyDescent="0.3">
      <c r="A1259" s="115"/>
      <c r="B1259" s="112">
        <v>43013</v>
      </c>
      <c r="C1259" s="116" t="s">
        <v>647</v>
      </c>
      <c r="D1259" s="117"/>
      <c r="E1259" s="117">
        <v>49</v>
      </c>
      <c r="F1259" s="220"/>
      <c r="H1259" s="110"/>
    </row>
    <row r="1260" spans="1:8" s="116" customFormat="1" ht="13.8" x14ac:dyDescent="0.3">
      <c r="A1260" s="115"/>
      <c r="B1260" s="112">
        <v>43022</v>
      </c>
      <c r="C1260" s="116" t="s">
        <v>7</v>
      </c>
      <c r="D1260" s="117"/>
      <c r="E1260" s="117">
        <v>11.94</v>
      </c>
      <c r="F1260" s="220"/>
      <c r="H1260" s="110"/>
    </row>
    <row r="1261" spans="1:8" s="116" customFormat="1" ht="13.8" x14ac:dyDescent="0.3">
      <c r="A1261" s="115"/>
      <c r="B1261" s="112">
        <v>43022</v>
      </c>
      <c r="C1261" s="116" t="s">
        <v>651</v>
      </c>
      <c r="D1261" s="117"/>
      <c r="E1261" s="117">
        <v>23.96</v>
      </c>
      <c r="F1261" s="220"/>
      <c r="H1261" s="110"/>
    </row>
    <row r="1262" spans="1:8" s="116" customFormat="1" ht="13.8" x14ac:dyDescent="0.3">
      <c r="A1262" s="115"/>
      <c r="B1262" s="112">
        <v>43022</v>
      </c>
      <c r="C1262" s="116" t="s">
        <v>83</v>
      </c>
      <c r="D1262" s="117"/>
      <c r="E1262" s="117">
        <v>40</v>
      </c>
      <c r="F1262" s="220"/>
      <c r="H1262" s="110"/>
    </row>
    <row r="1263" spans="1:8" s="116" customFormat="1" ht="13.8" x14ac:dyDescent="0.3">
      <c r="A1263" s="115"/>
      <c r="B1263" s="112">
        <v>43022</v>
      </c>
      <c r="C1263" s="116" t="s">
        <v>50</v>
      </c>
      <c r="D1263" s="117"/>
      <c r="E1263" s="117">
        <v>6.98</v>
      </c>
      <c r="F1263" s="220"/>
      <c r="H1263" s="110"/>
    </row>
    <row r="1264" spans="1:8" s="116" customFormat="1" ht="13.8" x14ac:dyDescent="0.3">
      <c r="A1264" s="115"/>
      <c r="B1264" s="112">
        <v>43022</v>
      </c>
      <c r="C1264" s="116" t="s">
        <v>150</v>
      </c>
      <c r="D1264" s="117"/>
      <c r="E1264" s="117">
        <v>6</v>
      </c>
      <c r="F1264" s="220"/>
      <c r="H1264" s="110"/>
    </row>
    <row r="1265" spans="1:8" s="116" customFormat="1" ht="13.8" x14ac:dyDescent="0.3">
      <c r="A1265" s="115"/>
      <c r="B1265" s="112">
        <v>43023</v>
      </c>
      <c r="C1265" s="116" t="s">
        <v>50</v>
      </c>
      <c r="D1265" s="117"/>
      <c r="E1265" s="117">
        <v>22.93</v>
      </c>
      <c r="F1265" s="220"/>
      <c r="H1265" s="110"/>
    </row>
    <row r="1266" spans="1:8" s="116" customFormat="1" ht="13.8" x14ac:dyDescent="0.3">
      <c r="A1266" s="115"/>
      <c r="B1266" s="112">
        <v>43023</v>
      </c>
      <c r="C1266" s="116" t="s">
        <v>50</v>
      </c>
      <c r="D1266" s="117"/>
      <c r="E1266" s="117">
        <v>2.2799999999999998</v>
      </c>
      <c r="F1266" s="220"/>
      <c r="H1266" s="110"/>
    </row>
    <row r="1267" spans="1:8" s="116" customFormat="1" ht="13.8" x14ac:dyDescent="0.3">
      <c r="A1267" s="115"/>
      <c r="B1267" s="112">
        <v>43023</v>
      </c>
      <c r="C1267" s="116" t="s">
        <v>40</v>
      </c>
      <c r="D1267" s="117"/>
      <c r="E1267" s="117">
        <v>21.03</v>
      </c>
      <c r="F1267" s="220"/>
      <c r="H1267" s="110"/>
    </row>
    <row r="1268" spans="1:8" s="116" customFormat="1" ht="13.8" x14ac:dyDescent="0.3">
      <c r="A1268" s="115"/>
      <c r="B1268" s="112">
        <v>43021</v>
      </c>
      <c r="C1268" s="116" t="s">
        <v>8</v>
      </c>
      <c r="D1268" s="117"/>
      <c r="E1268" s="117">
        <v>2.75</v>
      </c>
      <c r="F1268" s="220"/>
      <c r="H1268" s="110"/>
    </row>
    <row r="1269" spans="1:8" s="116" customFormat="1" ht="13.8" x14ac:dyDescent="0.3">
      <c r="A1269" s="115"/>
      <c r="B1269" s="112">
        <v>43024</v>
      </c>
      <c r="C1269" s="116" t="s">
        <v>21</v>
      </c>
      <c r="D1269" s="117"/>
      <c r="E1269" s="117">
        <v>22.6</v>
      </c>
      <c r="F1269" s="220"/>
      <c r="H1269" s="110"/>
    </row>
    <row r="1270" spans="1:8" s="116" customFormat="1" ht="13.8" x14ac:dyDescent="0.3">
      <c r="A1270" s="115"/>
      <c r="B1270" s="112">
        <v>43024</v>
      </c>
      <c r="C1270" s="116" t="s">
        <v>40</v>
      </c>
      <c r="D1270" s="117"/>
      <c r="E1270" s="117">
        <v>22.94</v>
      </c>
      <c r="F1270" s="220"/>
      <c r="H1270" s="110"/>
    </row>
    <row r="1271" spans="1:8" s="116" customFormat="1" ht="13.8" x14ac:dyDescent="0.3">
      <c r="A1271" s="115"/>
      <c r="B1271" s="112">
        <v>43021</v>
      </c>
      <c r="C1271" s="116" t="s">
        <v>8</v>
      </c>
      <c r="D1271" s="117"/>
      <c r="E1271" s="117">
        <v>2.7</v>
      </c>
      <c r="F1271" s="220"/>
      <c r="H1271" s="110"/>
    </row>
    <row r="1272" spans="1:8" s="116" customFormat="1" ht="13.8" x14ac:dyDescent="0.3">
      <c r="A1272" s="115"/>
      <c r="B1272" s="112">
        <v>43024</v>
      </c>
      <c r="C1272" s="116" t="s">
        <v>8</v>
      </c>
      <c r="D1272" s="117"/>
      <c r="E1272" s="117">
        <v>6.06</v>
      </c>
      <c r="F1272" s="220"/>
      <c r="H1272" s="110"/>
    </row>
    <row r="1273" spans="1:8" s="116" customFormat="1" ht="13.8" x14ac:dyDescent="0.3">
      <c r="A1273" s="115">
        <v>1303</v>
      </c>
      <c r="B1273" s="112">
        <v>43021</v>
      </c>
      <c r="C1273" s="116" t="s">
        <v>380</v>
      </c>
      <c r="D1273" s="117"/>
      <c r="E1273" s="117">
        <v>14</v>
      </c>
      <c r="F1273" s="220"/>
      <c r="H1273" s="110"/>
    </row>
    <row r="1274" spans="1:8" s="116" customFormat="1" ht="13.8" x14ac:dyDescent="0.3">
      <c r="A1274" s="115">
        <v>1304</v>
      </c>
      <c r="B1274" s="112">
        <v>43021</v>
      </c>
      <c r="C1274" s="116" t="s">
        <v>380</v>
      </c>
      <c r="D1274" s="117"/>
      <c r="E1274" s="117">
        <v>14</v>
      </c>
      <c r="F1274" s="220"/>
      <c r="H1274" s="110"/>
    </row>
    <row r="1275" spans="1:8" s="116" customFormat="1" ht="13.8" x14ac:dyDescent="0.3">
      <c r="A1275" s="115"/>
      <c r="B1275" s="112">
        <v>43026</v>
      </c>
      <c r="C1275" s="116" t="s">
        <v>652</v>
      </c>
      <c r="D1275" s="117">
        <v>792.2</v>
      </c>
      <c r="E1275" s="117"/>
      <c r="F1275" s="220"/>
      <c r="H1275" s="110"/>
    </row>
    <row r="1276" spans="1:8" s="116" customFormat="1" ht="13.8" x14ac:dyDescent="0.3">
      <c r="A1276" s="115"/>
      <c r="B1276" s="112">
        <v>43026</v>
      </c>
      <c r="C1276" s="116" t="s">
        <v>83</v>
      </c>
      <c r="D1276" s="117"/>
      <c r="E1276" s="117">
        <v>40</v>
      </c>
      <c r="F1276" s="220"/>
      <c r="H1276" s="110"/>
    </row>
    <row r="1277" spans="1:8" s="116" customFormat="1" ht="13.8" x14ac:dyDescent="0.3">
      <c r="A1277" s="115"/>
      <c r="B1277" s="112">
        <v>43026</v>
      </c>
      <c r="C1277" s="116" t="s">
        <v>357</v>
      </c>
      <c r="D1277" s="117"/>
      <c r="E1277" s="117">
        <v>7.77</v>
      </c>
      <c r="F1277" s="220"/>
      <c r="H1277" s="110"/>
    </row>
    <row r="1278" spans="1:8" s="116" customFormat="1" ht="13.8" x14ac:dyDescent="0.3">
      <c r="A1278" s="115" t="s">
        <v>427</v>
      </c>
      <c r="B1278" s="112">
        <v>43025</v>
      </c>
      <c r="C1278" s="116" t="s">
        <v>296</v>
      </c>
      <c r="D1278" s="117"/>
      <c r="E1278" s="117">
        <v>14</v>
      </c>
      <c r="F1278" s="220"/>
      <c r="H1278" s="110"/>
    </row>
    <row r="1279" spans="1:8" s="116" customFormat="1" ht="13.8" x14ac:dyDescent="0.3">
      <c r="A1279" s="115"/>
      <c r="B1279" s="112">
        <v>43026</v>
      </c>
      <c r="C1279" s="116" t="s">
        <v>85</v>
      </c>
      <c r="D1279" s="117"/>
      <c r="E1279" s="117">
        <v>133</v>
      </c>
      <c r="F1279" s="220">
        <v>3830662085</v>
      </c>
      <c r="H1279" s="110"/>
    </row>
    <row r="1280" spans="1:8" s="116" customFormat="1" ht="13.8" x14ac:dyDescent="0.3">
      <c r="A1280" s="115"/>
      <c r="B1280" s="112">
        <v>43027</v>
      </c>
      <c r="C1280" s="116" t="s">
        <v>31</v>
      </c>
      <c r="D1280" s="117">
        <v>2087.41</v>
      </c>
      <c r="E1280" s="117"/>
      <c r="F1280" s="220"/>
      <c r="H1280" s="110"/>
    </row>
    <row r="1281" spans="1:8" s="116" customFormat="1" ht="13.8" x14ac:dyDescent="0.3">
      <c r="A1281" s="115">
        <v>1330</v>
      </c>
      <c r="B1281" s="112">
        <v>43026</v>
      </c>
      <c r="C1281" s="116" t="s">
        <v>234</v>
      </c>
      <c r="D1281" s="117"/>
      <c r="E1281" s="117">
        <v>239.65</v>
      </c>
      <c r="F1281" s="220"/>
      <c r="H1281" s="110"/>
    </row>
    <row r="1282" spans="1:8" s="116" customFormat="1" ht="13.8" x14ac:dyDescent="0.3">
      <c r="A1282" s="115"/>
      <c r="B1282" s="112">
        <v>43026</v>
      </c>
      <c r="C1282" s="116" t="s">
        <v>7</v>
      </c>
      <c r="D1282" s="117"/>
      <c r="E1282" s="117">
        <v>10.83</v>
      </c>
      <c r="F1282" s="220"/>
      <c r="H1282" s="110"/>
    </row>
    <row r="1283" spans="1:8" s="116" customFormat="1" ht="13.8" x14ac:dyDescent="0.3">
      <c r="A1283" s="115"/>
      <c r="B1283" s="112">
        <v>43026</v>
      </c>
      <c r="C1283" s="116" t="s">
        <v>40</v>
      </c>
      <c r="D1283" s="117"/>
      <c r="E1283" s="117">
        <v>39.99</v>
      </c>
      <c r="F1283" s="220"/>
      <c r="H1283" s="110"/>
    </row>
    <row r="1284" spans="1:8" s="116" customFormat="1" ht="13.8" x14ac:dyDescent="0.3">
      <c r="A1284" s="115"/>
      <c r="B1284" s="112">
        <v>43026</v>
      </c>
      <c r="C1284" s="116" t="s">
        <v>21</v>
      </c>
      <c r="D1284" s="117"/>
      <c r="E1284" s="117">
        <v>16</v>
      </c>
      <c r="F1284" s="220"/>
      <c r="H1284" s="110"/>
    </row>
    <row r="1285" spans="1:8" s="116" customFormat="1" ht="13.8" x14ac:dyDescent="0.3">
      <c r="A1285" s="115"/>
      <c r="B1285" s="112">
        <v>43033</v>
      </c>
      <c r="C1285" s="116" t="s">
        <v>433</v>
      </c>
      <c r="D1285" s="117"/>
      <c r="E1285" s="117">
        <v>1006.68</v>
      </c>
      <c r="F1285" s="222" t="s">
        <v>653</v>
      </c>
      <c r="H1285" s="110"/>
    </row>
    <row r="1286" spans="1:8" s="116" customFormat="1" ht="13.8" x14ac:dyDescent="0.3">
      <c r="A1286" s="115"/>
      <c r="B1286" s="112">
        <v>43027</v>
      </c>
      <c r="C1286" s="116" t="s">
        <v>89</v>
      </c>
      <c r="D1286" s="117"/>
      <c r="E1286" s="117">
        <v>540.67999999999995</v>
      </c>
      <c r="F1286" s="220">
        <v>29226605294</v>
      </c>
      <c r="H1286" s="110"/>
    </row>
    <row r="1287" spans="1:8" s="116" customFormat="1" ht="13.8" x14ac:dyDescent="0.3">
      <c r="A1287" s="115"/>
      <c r="B1287" s="112">
        <v>43028</v>
      </c>
      <c r="C1287" s="116" t="s">
        <v>81</v>
      </c>
      <c r="D1287" s="117"/>
      <c r="E1287" s="117">
        <v>23.64</v>
      </c>
      <c r="F1287" s="220"/>
      <c r="H1287" s="110"/>
    </row>
    <row r="1288" spans="1:8" s="116" customFormat="1" ht="13.8" x14ac:dyDescent="0.3">
      <c r="A1288" s="115"/>
      <c r="B1288" s="112">
        <v>43028</v>
      </c>
      <c r="C1288" s="116" t="s">
        <v>72</v>
      </c>
      <c r="D1288" s="117"/>
      <c r="E1288" s="117">
        <v>24.97</v>
      </c>
      <c r="F1288" s="220"/>
      <c r="H1288" s="110"/>
    </row>
    <row r="1289" spans="1:8" s="116" customFormat="1" ht="13.8" x14ac:dyDescent="0.3">
      <c r="A1289" s="115"/>
      <c r="B1289" s="112">
        <v>43027</v>
      </c>
      <c r="C1289" s="116" t="s">
        <v>8</v>
      </c>
      <c r="D1289" s="117"/>
      <c r="E1289" s="117">
        <v>5.4</v>
      </c>
      <c r="F1289" s="220"/>
      <c r="H1289" s="110"/>
    </row>
    <row r="1290" spans="1:8" s="116" customFormat="1" ht="13.8" x14ac:dyDescent="0.3">
      <c r="A1290" s="115">
        <v>1306</v>
      </c>
      <c r="B1290" s="112">
        <v>43024</v>
      </c>
      <c r="C1290" s="116" t="s">
        <v>654</v>
      </c>
      <c r="D1290" s="117"/>
      <c r="E1290" s="117">
        <v>6.32</v>
      </c>
      <c r="F1290" s="220"/>
      <c r="H1290" s="110"/>
    </row>
    <row r="1291" spans="1:8" s="116" customFormat="1" ht="13.8" x14ac:dyDescent="0.3">
      <c r="A1291" s="115"/>
      <c r="B1291" s="112">
        <v>43028</v>
      </c>
      <c r="C1291" s="116" t="s">
        <v>7</v>
      </c>
      <c r="D1291" s="117"/>
      <c r="E1291" s="117">
        <v>18.420000000000002</v>
      </c>
      <c r="F1291" s="220"/>
      <c r="H1291" s="110"/>
    </row>
    <row r="1292" spans="1:8" s="116" customFormat="1" ht="13.8" x14ac:dyDescent="0.3">
      <c r="A1292" s="115"/>
      <c r="B1292" s="112">
        <v>43028</v>
      </c>
      <c r="C1292" s="116" t="s">
        <v>4</v>
      </c>
      <c r="D1292" s="117">
        <v>300</v>
      </c>
      <c r="E1292" s="117"/>
      <c r="F1292" s="220"/>
      <c r="H1292" s="110"/>
    </row>
    <row r="1293" spans="1:8" s="116" customFormat="1" ht="13.8" x14ac:dyDescent="0.3">
      <c r="A1293" s="115"/>
      <c r="B1293" s="112">
        <v>43028</v>
      </c>
      <c r="C1293" s="116" t="s">
        <v>50</v>
      </c>
      <c r="D1293" s="117"/>
      <c r="E1293" s="117">
        <v>34.6</v>
      </c>
      <c r="F1293" s="220"/>
      <c r="H1293" s="110"/>
    </row>
    <row r="1294" spans="1:8" s="116" customFormat="1" ht="13.8" x14ac:dyDescent="0.3">
      <c r="A1294" s="115"/>
      <c r="B1294" s="112">
        <v>43028</v>
      </c>
      <c r="C1294" s="116" t="s">
        <v>729</v>
      </c>
      <c r="D1294" s="117"/>
      <c r="E1294" s="117">
        <v>33.75</v>
      </c>
      <c r="F1294" s="220"/>
      <c r="H1294" s="110"/>
    </row>
    <row r="1295" spans="1:8" s="116" customFormat="1" ht="13.8" x14ac:dyDescent="0.3">
      <c r="A1295" s="115"/>
      <c r="B1295" s="112">
        <v>43028</v>
      </c>
      <c r="C1295" s="116" t="s">
        <v>93</v>
      </c>
      <c r="D1295" s="117"/>
      <c r="E1295" s="117">
        <v>63.14</v>
      </c>
      <c r="F1295" s="220"/>
      <c r="H1295" s="110"/>
    </row>
    <row r="1296" spans="1:8" s="116" customFormat="1" ht="13.8" x14ac:dyDescent="0.3">
      <c r="A1296" s="115"/>
      <c r="B1296" s="112">
        <v>43028</v>
      </c>
      <c r="C1296" s="116" t="s">
        <v>50</v>
      </c>
      <c r="D1296" s="117"/>
      <c r="E1296" s="117">
        <v>6.38</v>
      </c>
      <c r="F1296" s="220"/>
      <c r="H1296" s="110"/>
    </row>
    <row r="1297" spans="1:8" s="116" customFormat="1" ht="13.8" x14ac:dyDescent="0.3">
      <c r="A1297" s="115"/>
      <c r="B1297" s="112">
        <v>43029</v>
      </c>
      <c r="C1297" s="116" t="s">
        <v>655</v>
      </c>
      <c r="D1297" s="117"/>
      <c r="E1297" s="117">
        <v>376.97</v>
      </c>
      <c r="F1297" s="220"/>
      <c r="H1297" s="110"/>
    </row>
    <row r="1298" spans="1:8" s="116" customFormat="1" ht="13.8" x14ac:dyDescent="0.3">
      <c r="A1298" s="115"/>
      <c r="B1298" s="112">
        <v>43029</v>
      </c>
      <c r="C1298" s="116" t="s">
        <v>114</v>
      </c>
      <c r="D1298" s="117"/>
      <c r="E1298" s="117">
        <v>14.33</v>
      </c>
      <c r="F1298" s="220"/>
      <c r="H1298" s="110"/>
    </row>
    <row r="1299" spans="1:8" s="116" customFormat="1" ht="13.8" x14ac:dyDescent="0.3">
      <c r="A1299" s="115"/>
      <c r="B1299" s="112">
        <v>43029</v>
      </c>
      <c r="C1299" s="116" t="s">
        <v>93</v>
      </c>
      <c r="D1299" s="117"/>
      <c r="E1299" s="117">
        <v>17.91</v>
      </c>
      <c r="F1299" s="220"/>
      <c r="H1299" s="110"/>
    </row>
    <row r="1300" spans="1:8" s="116" customFormat="1" ht="13.8" x14ac:dyDescent="0.3">
      <c r="A1300" s="115"/>
      <c r="B1300" s="112">
        <v>43029</v>
      </c>
      <c r="C1300" s="116" t="s">
        <v>505</v>
      </c>
      <c r="D1300" s="117"/>
      <c r="E1300" s="117">
        <v>14.86</v>
      </c>
      <c r="F1300" s="220"/>
      <c r="H1300" s="110"/>
    </row>
    <row r="1301" spans="1:8" s="116" customFormat="1" ht="13.8" x14ac:dyDescent="0.3">
      <c r="A1301" s="115"/>
      <c r="B1301" s="112">
        <v>43030</v>
      </c>
      <c r="C1301" s="116" t="s">
        <v>8</v>
      </c>
      <c r="D1301" s="117"/>
      <c r="E1301" s="117">
        <v>4.92</v>
      </c>
      <c r="F1301" s="220"/>
      <c r="H1301" s="110"/>
    </row>
    <row r="1302" spans="1:8" s="116" customFormat="1" ht="13.8" x14ac:dyDescent="0.3">
      <c r="A1302" s="115"/>
      <c r="B1302" s="112">
        <v>43030</v>
      </c>
      <c r="C1302" s="116" t="s">
        <v>50</v>
      </c>
      <c r="D1302" s="117"/>
      <c r="E1302" s="117">
        <v>7.34</v>
      </c>
      <c r="F1302" s="220"/>
      <c r="H1302" s="110"/>
    </row>
    <row r="1303" spans="1:8" s="116" customFormat="1" ht="13.8" x14ac:dyDescent="0.3">
      <c r="A1303" s="115"/>
      <c r="B1303" s="112">
        <v>43030</v>
      </c>
      <c r="C1303" s="116" t="s">
        <v>8</v>
      </c>
      <c r="D1303" s="117"/>
      <c r="E1303" s="117">
        <v>7.87</v>
      </c>
      <c r="F1303" s="220"/>
      <c r="H1303" s="110"/>
    </row>
    <row r="1304" spans="1:8" s="116" customFormat="1" ht="13.8" x14ac:dyDescent="0.3">
      <c r="A1304" s="115"/>
      <c r="B1304" s="112">
        <v>43030</v>
      </c>
      <c r="C1304" s="116" t="s">
        <v>656</v>
      </c>
      <c r="D1304" s="117"/>
      <c r="E1304" s="117">
        <v>11.99</v>
      </c>
      <c r="F1304" s="220"/>
      <c r="H1304" s="110"/>
    </row>
    <row r="1305" spans="1:8" s="116" customFormat="1" ht="13.8" x14ac:dyDescent="0.3">
      <c r="A1305" s="115"/>
      <c r="B1305" s="112">
        <v>43030</v>
      </c>
      <c r="C1305" s="116" t="s">
        <v>93</v>
      </c>
      <c r="D1305" s="117"/>
      <c r="E1305" s="117">
        <v>4.2699999999999996</v>
      </c>
      <c r="F1305" s="220"/>
      <c r="H1305" s="110"/>
    </row>
    <row r="1306" spans="1:8" s="116" customFormat="1" ht="13.8" x14ac:dyDescent="0.3">
      <c r="A1306" s="115"/>
      <c r="B1306" s="112">
        <v>43030</v>
      </c>
      <c r="C1306" s="116" t="s">
        <v>93</v>
      </c>
      <c r="D1306" s="117"/>
      <c r="E1306" s="117">
        <v>13.88</v>
      </c>
      <c r="F1306" s="220"/>
      <c r="H1306" s="110"/>
    </row>
    <row r="1307" spans="1:8" s="116" customFormat="1" ht="13.8" x14ac:dyDescent="0.3">
      <c r="A1307" s="115"/>
      <c r="B1307" s="112">
        <v>43030</v>
      </c>
      <c r="C1307" s="116" t="s">
        <v>7</v>
      </c>
      <c r="D1307" s="117"/>
      <c r="E1307" s="117">
        <v>18.420000000000002</v>
      </c>
      <c r="F1307" s="220"/>
      <c r="H1307" s="110"/>
    </row>
    <row r="1308" spans="1:8" s="116" customFormat="1" ht="13.8" x14ac:dyDescent="0.3">
      <c r="A1308" s="115"/>
      <c r="B1308" s="112">
        <v>43031</v>
      </c>
      <c r="C1308" s="116" t="s">
        <v>81</v>
      </c>
      <c r="D1308" s="117"/>
      <c r="E1308" s="117">
        <v>22.7</v>
      </c>
      <c r="F1308" s="220"/>
      <c r="H1308" s="110"/>
    </row>
    <row r="1309" spans="1:8" s="116" customFormat="1" ht="13.8" x14ac:dyDescent="0.3">
      <c r="A1309" s="115"/>
      <c r="B1309" s="112">
        <v>43028</v>
      </c>
      <c r="C1309" s="116" t="s">
        <v>4</v>
      </c>
      <c r="D1309" s="117">
        <v>2500</v>
      </c>
      <c r="E1309" s="117"/>
      <c r="F1309" s="220"/>
      <c r="H1309" s="110"/>
    </row>
    <row r="1310" spans="1:8" s="116" customFormat="1" ht="13.8" x14ac:dyDescent="0.3">
      <c r="A1310" s="115"/>
      <c r="B1310" s="112">
        <v>43031</v>
      </c>
      <c r="C1310" s="116" t="s">
        <v>21</v>
      </c>
      <c r="D1310" s="117"/>
      <c r="E1310" s="117">
        <v>8.4</v>
      </c>
      <c r="F1310" s="220"/>
      <c r="H1310" s="110"/>
    </row>
    <row r="1311" spans="1:8" s="116" customFormat="1" ht="13.8" x14ac:dyDescent="0.3">
      <c r="A1311" s="115"/>
      <c r="B1311" s="112">
        <v>43031</v>
      </c>
      <c r="C1311" s="116" t="s">
        <v>40</v>
      </c>
      <c r="D1311" s="117"/>
      <c r="E1311" s="117">
        <v>117.27</v>
      </c>
      <c r="F1311" s="220"/>
      <c r="H1311" s="110"/>
    </row>
    <row r="1312" spans="1:8" s="116" customFormat="1" ht="13.8" x14ac:dyDescent="0.3">
      <c r="A1312" s="115"/>
      <c r="B1312" s="112">
        <v>43031</v>
      </c>
      <c r="C1312" s="116" t="s">
        <v>8</v>
      </c>
      <c r="D1312" s="117"/>
      <c r="E1312" s="117">
        <v>8.2799999999999994</v>
      </c>
      <c r="F1312" s="220"/>
      <c r="H1312" s="110"/>
    </row>
    <row r="1313" spans="1:8" s="116" customFormat="1" ht="13.8" x14ac:dyDescent="0.3">
      <c r="A1313" s="115"/>
      <c r="B1313" s="112">
        <v>43031</v>
      </c>
      <c r="C1313" s="117" t="s">
        <v>60</v>
      </c>
      <c r="D1313" s="117"/>
      <c r="E1313" s="117">
        <v>300</v>
      </c>
      <c r="F1313" s="220"/>
      <c r="H1313" s="110"/>
    </row>
    <row r="1314" spans="1:8" s="116" customFormat="1" ht="13.8" x14ac:dyDescent="0.3">
      <c r="A1314" s="115"/>
      <c r="B1314" s="112">
        <v>43032</v>
      </c>
      <c r="C1314" s="116" t="s">
        <v>8</v>
      </c>
      <c r="D1314" s="117"/>
      <c r="E1314" s="117">
        <v>5.65</v>
      </c>
      <c r="F1314" s="220"/>
      <c r="H1314" s="110"/>
    </row>
    <row r="1315" spans="1:8" s="116" customFormat="1" ht="13.8" x14ac:dyDescent="0.3">
      <c r="A1315" s="115"/>
      <c r="B1315" s="112">
        <v>43033</v>
      </c>
      <c r="C1315" s="116" t="s">
        <v>8</v>
      </c>
      <c r="D1315" s="117"/>
      <c r="E1315" s="117">
        <v>9.2899999999999991</v>
      </c>
      <c r="F1315" s="220"/>
      <c r="H1315" s="110"/>
    </row>
    <row r="1316" spans="1:8" s="116" customFormat="1" ht="13.8" x14ac:dyDescent="0.3">
      <c r="A1316" s="115"/>
      <c r="B1316" s="112">
        <v>43032</v>
      </c>
      <c r="C1316" s="116" t="s">
        <v>8</v>
      </c>
      <c r="D1316" s="117"/>
      <c r="E1316" s="117">
        <v>7.52</v>
      </c>
      <c r="F1316" s="220"/>
      <c r="H1316" s="110"/>
    </row>
    <row r="1317" spans="1:8" s="116" customFormat="1" ht="13.8" x14ac:dyDescent="0.3">
      <c r="A1317" s="115"/>
      <c r="B1317" s="112">
        <v>43032</v>
      </c>
      <c r="C1317" s="116" t="s">
        <v>50</v>
      </c>
      <c r="D1317" s="117"/>
      <c r="E1317" s="117">
        <v>3.18</v>
      </c>
      <c r="F1317" s="220"/>
      <c r="H1317" s="110"/>
    </row>
    <row r="1318" spans="1:8" s="116" customFormat="1" ht="13.8" x14ac:dyDescent="0.3">
      <c r="A1318" s="115"/>
      <c r="B1318" s="112">
        <v>43032</v>
      </c>
      <c r="C1318" s="116" t="s">
        <v>40</v>
      </c>
      <c r="D1318" s="117"/>
      <c r="E1318" s="117">
        <v>26.85</v>
      </c>
      <c r="F1318" s="220"/>
      <c r="H1318" s="110"/>
    </row>
    <row r="1319" spans="1:8" s="116" customFormat="1" ht="13.8" x14ac:dyDescent="0.3">
      <c r="A1319" s="115"/>
      <c r="B1319" s="112">
        <v>43033</v>
      </c>
      <c r="C1319" s="116" t="s">
        <v>357</v>
      </c>
      <c r="D1319" s="117"/>
      <c r="E1319" s="117">
        <v>6.76</v>
      </c>
      <c r="F1319" s="220"/>
      <c r="H1319" s="110"/>
    </row>
    <row r="1320" spans="1:8" s="116" customFormat="1" ht="13.8" x14ac:dyDescent="0.3">
      <c r="A1320" s="115"/>
      <c r="B1320" s="112">
        <v>43034</v>
      </c>
      <c r="C1320" s="116" t="s">
        <v>505</v>
      </c>
      <c r="D1320" s="117"/>
      <c r="E1320" s="117">
        <v>1.95</v>
      </c>
      <c r="F1320" s="220"/>
      <c r="H1320" s="110"/>
    </row>
    <row r="1321" spans="1:8" s="116" customFormat="1" ht="13.8" x14ac:dyDescent="0.3">
      <c r="A1321" s="115"/>
      <c r="B1321" s="112">
        <v>43034</v>
      </c>
      <c r="C1321" s="116" t="s">
        <v>8</v>
      </c>
      <c r="D1321" s="117"/>
      <c r="E1321" s="117">
        <v>5.54</v>
      </c>
      <c r="F1321" s="220"/>
      <c r="H1321" s="110"/>
    </row>
    <row r="1322" spans="1:8" s="116" customFormat="1" ht="13.8" x14ac:dyDescent="0.3">
      <c r="A1322" s="115"/>
      <c r="B1322" s="112">
        <v>43033</v>
      </c>
      <c r="C1322" s="116" t="s">
        <v>505</v>
      </c>
      <c r="D1322" s="117"/>
      <c r="E1322" s="117">
        <v>19.05</v>
      </c>
      <c r="F1322" s="220"/>
      <c r="H1322" s="110"/>
    </row>
    <row r="1323" spans="1:8" s="116" customFormat="1" ht="13.8" x14ac:dyDescent="0.3">
      <c r="A1323" s="115"/>
      <c r="B1323" s="112">
        <v>43034</v>
      </c>
      <c r="C1323" s="116" t="s">
        <v>505</v>
      </c>
      <c r="D1323" s="117"/>
      <c r="E1323" s="117">
        <v>19.05</v>
      </c>
      <c r="F1323" s="220"/>
      <c r="H1323" s="110"/>
    </row>
    <row r="1324" spans="1:8" s="116" customFormat="1" ht="13.8" x14ac:dyDescent="0.3">
      <c r="A1324" s="115"/>
      <c r="B1324" s="112">
        <v>43034</v>
      </c>
      <c r="C1324" s="116" t="s">
        <v>657</v>
      </c>
      <c r="D1324" s="117"/>
      <c r="E1324" s="117">
        <v>31.2</v>
      </c>
      <c r="F1324" s="220"/>
      <c r="H1324" s="110"/>
    </row>
    <row r="1325" spans="1:8" s="116" customFormat="1" ht="13.8" x14ac:dyDescent="0.3">
      <c r="A1325" s="115"/>
      <c r="B1325" s="112">
        <v>43033</v>
      </c>
      <c r="C1325" s="116" t="s">
        <v>613</v>
      </c>
      <c r="D1325" s="117"/>
      <c r="E1325" s="117">
        <v>24.9</v>
      </c>
      <c r="F1325" s="220"/>
      <c r="H1325" s="110"/>
    </row>
    <row r="1326" spans="1:8" s="116" customFormat="1" ht="13.8" x14ac:dyDescent="0.3">
      <c r="A1326" s="115">
        <v>1307</v>
      </c>
      <c r="B1326" s="112">
        <v>43028</v>
      </c>
      <c r="C1326" s="116" t="s">
        <v>380</v>
      </c>
      <c r="D1326" s="117"/>
      <c r="E1326" s="117">
        <v>20</v>
      </c>
      <c r="F1326" s="220"/>
      <c r="H1326" s="110"/>
    </row>
    <row r="1327" spans="1:8" s="116" customFormat="1" ht="13.8" x14ac:dyDescent="0.3">
      <c r="A1327" s="115">
        <v>1305</v>
      </c>
      <c r="B1327" s="112">
        <v>43028</v>
      </c>
      <c r="C1327" s="116" t="s">
        <v>464</v>
      </c>
      <c r="D1327" s="117"/>
      <c r="E1327" s="117">
        <v>2.25</v>
      </c>
      <c r="F1327" s="220"/>
      <c r="H1327" s="110"/>
    </row>
    <row r="1328" spans="1:8" s="116" customFormat="1" ht="13.8" x14ac:dyDescent="0.3">
      <c r="A1328" s="115">
        <v>1302</v>
      </c>
      <c r="B1328" s="112">
        <v>43018</v>
      </c>
      <c r="C1328" s="116" t="s">
        <v>464</v>
      </c>
      <c r="D1328" s="117"/>
      <c r="E1328" s="117">
        <v>4.5</v>
      </c>
      <c r="F1328" s="220"/>
      <c r="H1328" s="110"/>
    </row>
    <row r="1329" spans="1:8" s="116" customFormat="1" ht="13.8" x14ac:dyDescent="0.3">
      <c r="A1329" s="115"/>
      <c r="B1329" s="112">
        <v>43031</v>
      </c>
      <c r="C1329" s="116" t="s">
        <v>8</v>
      </c>
      <c r="D1329" s="117"/>
      <c r="E1329" s="117">
        <v>20</v>
      </c>
      <c r="F1329" s="220"/>
      <c r="H1329" s="110"/>
    </row>
    <row r="1330" spans="1:8" s="116" customFormat="1" ht="13.8" x14ac:dyDescent="0.3">
      <c r="A1330" s="115"/>
      <c r="B1330" s="112">
        <v>43031</v>
      </c>
      <c r="C1330" s="116" t="s">
        <v>122</v>
      </c>
      <c r="D1330" s="117"/>
      <c r="E1330" s="117">
        <v>3.98</v>
      </c>
      <c r="F1330" s="220"/>
      <c r="H1330" s="110"/>
    </row>
    <row r="1331" spans="1:8" s="116" customFormat="1" ht="13.8" x14ac:dyDescent="0.3">
      <c r="A1331" s="115"/>
      <c r="B1331" s="112">
        <v>43031</v>
      </c>
      <c r="C1331" s="116" t="s">
        <v>40</v>
      </c>
      <c r="D1331" s="117"/>
      <c r="E1331" s="117">
        <v>68.27</v>
      </c>
      <c r="F1331" s="220"/>
      <c r="H1331" s="110"/>
    </row>
    <row r="1332" spans="1:8" s="116" customFormat="1" ht="13.8" x14ac:dyDescent="0.3">
      <c r="A1332" s="115"/>
      <c r="B1332" s="112">
        <v>43031</v>
      </c>
      <c r="C1332" s="116" t="s">
        <v>21</v>
      </c>
      <c r="D1332" s="117"/>
      <c r="E1332" s="117">
        <v>15.75</v>
      </c>
      <c r="F1332" s="220"/>
      <c r="H1332" s="110"/>
    </row>
    <row r="1333" spans="1:8" s="116" customFormat="1" ht="13.8" x14ac:dyDescent="0.3">
      <c r="A1333" s="115"/>
      <c r="B1333" s="112">
        <v>43031</v>
      </c>
      <c r="C1333" s="116" t="s">
        <v>633</v>
      </c>
      <c r="D1333" s="117"/>
      <c r="E1333" s="117">
        <v>1.5</v>
      </c>
      <c r="F1333" s="220"/>
      <c r="H1333" s="110"/>
    </row>
    <row r="1334" spans="1:8" s="116" customFormat="1" ht="13.8" x14ac:dyDescent="0.3">
      <c r="A1334" s="115"/>
      <c r="B1334" s="112">
        <v>43035</v>
      </c>
      <c r="C1334" s="116" t="s">
        <v>7</v>
      </c>
      <c r="D1334" s="117"/>
      <c r="E1334" s="117">
        <v>18.420000000000002</v>
      </c>
      <c r="F1334" s="220"/>
      <c r="H1334" s="110"/>
    </row>
    <row r="1335" spans="1:8" s="116" customFormat="1" ht="13.8" x14ac:dyDescent="0.3">
      <c r="A1335" s="115"/>
      <c r="B1335" s="112">
        <v>43035</v>
      </c>
      <c r="C1335" s="116" t="s">
        <v>150</v>
      </c>
      <c r="D1335" s="117"/>
      <c r="E1335" s="117">
        <v>19.239999999999998</v>
      </c>
      <c r="F1335" s="220"/>
      <c r="H1335" s="110"/>
    </row>
    <row r="1336" spans="1:8" s="116" customFormat="1" ht="13.8" x14ac:dyDescent="0.3">
      <c r="A1336" s="115"/>
      <c r="B1336" s="112">
        <v>43036</v>
      </c>
      <c r="C1336" s="116" t="s">
        <v>505</v>
      </c>
      <c r="D1336" s="117"/>
      <c r="E1336" s="117">
        <v>14.89</v>
      </c>
      <c r="F1336" s="220"/>
      <c r="H1336" s="110"/>
    </row>
    <row r="1337" spans="1:8" s="116" customFormat="1" ht="13.8" x14ac:dyDescent="0.3">
      <c r="A1337" s="115"/>
      <c r="B1337" s="112">
        <v>43036</v>
      </c>
      <c r="C1337" s="116" t="s">
        <v>40</v>
      </c>
      <c r="D1337" s="117"/>
      <c r="E1337" s="117">
        <v>2.99</v>
      </c>
      <c r="F1337" s="220"/>
      <c r="H1337" s="110"/>
    </row>
    <row r="1338" spans="1:8" s="116" customFormat="1" ht="13.8" x14ac:dyDescent="0.3">
      <c r="A1338" s="115"/>
      <c r="B1338" s="112">
        <v>43036</v>
      </c>
      <c r="C1338" s="116" t="s">
        <v>52</v>
      </c>
      <c r="D1338" s="117"/>
      <c r="E1338" s="117">
        <v>28.18</v>
      </c>
      <c r="F1338" s="220"/>
      <c r="H1338" s="110"/>
    </row>
    <row r="1339" spans="1:8" s="116" customFormat="1" ht="13.8" x14ac:dyDescent="0.3">
      <c r="A1339" s="115"/>
      <c r="B1339" s="112">
        <v>43036</v>
      </c>
      <c r="C1339" s="116" t="s">
        <v>505</v>
      </c>
      <c r="D1339" s="117"/>
      <c r="E1339" s="117">
        <v>7.05</v>
      </c>
      <c r="F1339" s="220"/>
      <c r="H1339" s="110"/>
    </row>
    <row r="1340" spans="1:8" s="116" customFormat="1" ht="13.8" x14ac:dyDescent="0.3">
      <c r="A1340" s="115"/>
      <c r="B1340" s="112">
        <v>43037</v>
      </c>
      <c r="C1340" s="116" t="s">
        <v>8</v>
      </c>
      <c r="D1340" s="117"/>
      <c r="E1340" s="117">
        <v>1.52</v>
      </c>
      <c r="F1340" s="220"/>
      <c r="H1340" s="110"/>
    </row>
    <row r="1341" spans="1:8" s="116" customFormat="1" ht="13.8" x14ac:dyDescent="0.3">
      <c r="A1341" s="115"/>
      <c r="B1341" s="112">
        <v>43037</v>
      </c>
      <c r="C1341" s="116" t="s">
        <v>8</v>
      </c>
      <c r="D1341" s="117"/>
      <c r="E1341" s="117">
        <v>7.73</v>
      </c>
      <c r="F1341" s="220"/>
      <c r="H1341" s="110"/>
    </row>
    <row r="1342" spans="1:8" s="116" customFormat="1" ht="13.8" x14ac:dyDescent="0.3">
      <c r="A1342" s="115"/>
      <c r="B1342" s="112">
        <v>43038</v>
      </c>
      <c r="C1342" s="116" t="s">
        <v>40</v>
      </c>
      <c r="D1342" s="117"/>
      <c r="E1342" s="117">
        <v>2.4</v>
      </c>
      <c r="F1342" s="220"/>
      <c r="H1342" s="110"/>
    </row>
    <row r="1343" spans="1:8" s="116" customFormat="1" ht="13.8" x14ac:dyDescent="0.3">
      <c r="A1343" s="115"/>
      <c r="B1343" s="112">
        <v>43038</v>
      </c>
      <c r="C1343" s="116" t="s">
        <v>505</v>
      </c>
      <c r="D1343" s="117"/>
      <c r="E1343" s="117">
        <v>12.94</v>
      </c>
      <c r="F1343" s="220"/>
      <c r="H1343" s="110"/>
    </row>
    <row r="1344" spans="1:8" s="116" customFormat="1" ht="13.8" x14ac:dyDescent="0.3">
      <c r="A1344" s="115"/>
      <c r="B1344" s="112">
        <v>43038</v>
      </c>
      <c r="C1344" s="116" t="s">
        <v>150</v>
      </c>
      <c r="D1344" s="117"/>
      <c r="E1344" s="117">
        <v>6</v>
      </c>
      <c r="F1344" s="220"/>
      <c r="H1344" s="110"/>
    </row>
    <row r="1345" spans="1:8" s="116" customFormat="1" ht="13.8" x14ac:dyDescent="0.3">
      <c r="A1345" s="115"/>
      <c r="B1345" s="112">
        <v>43038</v>
      </c>
      <c r="C1345" s="116" t="s">
        <v>40</v>
      </c>
      <c r="D1345" s="117"/>
      <c r="E1345" s="117">
        <v>46.06</v>
      </c>
      <c r="F1345" s="220"/>
      <c r="H1345" s="110"/>
    </row>
    <row r="1346" spans="1:8" s="116" customFormat="1" ht="13.8" x14ac:dyDescent="0.3">
      <c r="A1346" s="115"/>
      <c r="B1346" s="112">
        <v>43038</v>
      </c>
      <c r="C1346" s="116" t="s">
        <v>758</v>
      </c>
      <c r="D1346" s="117"/>
      <c r="E1346" s="117">
        <v>38.6</v>
      </c>
      <c r="F1346" s="220"/>
      <c r="H1346" s="110"/>
    </row>
    <row r="1347" spans="1:8" s="116" customFormat="1" ht="13.8" x14ac:dyDescent="0.3">
      <c r="A1347" s="115"/>
      <c r="B1347" s="112">
        <v>43038</v>
      </c>
      <c r="C1347" s="116" t="s">
        <v>661</v>
      </c>
      <c r="D1347" s="117"/>
      <c r="E1347" s="117">
        <v>14.97</v>
      </c>
      <c r="F1347" s="220"/>
      <c r="H1347" s="110"/>
    </row>
    <row r="1348" spans="1:8" s="116" customFormat="1" ht="13.8" x14ac:dyDescent="0.3">
      <c r="A1348" s="115"/>
      <c r="B1348" s="112">
        <v>43038</v>
      </c>
      <c r="C1348" s="116" t="s">
        <v>95</v>
      </c>
      <c r="D1348" s="117"/>
      <c r="E1348" s="117">
        <v>11.74</v>
      </c>
      <c r="F1348" s="220"/>
      <c r="H1348" s="110"/>
    </row>
    <row r="1349" spans="1:8" s="116" customFormat="1" ht="13.8" x14ac:dyDescent="0.3">
      <c r="A1349" s="115"/>
      <c r="B1349" s="112">
        <v>43038</v>
      </c>
      <c r="C1349" s="116" t="s">
        <v>505</v>
      </c>
      <c r="D1349" s="117"/>
      <c r="E1349" s="117">
        <v>7.29</v>
      </c>
      <c r="F1349" s="220"/>
      <c r="H1349" s="110"/>
    </row>
    <row r="1350" spans="1:8" s="116" customFormat="1" ht="13.8" x14ac:dyDescent="0.3">
      <c r="A1350" s="115"/>
      <c r="B1350" s="112">
        <v>43038</v>
      </c>
      <c r="C1350" s="116" t="s">
        <v>171</v>
      </c>
      <c r="D1350" s="117"/>
      <c r="E1350" s="117">
        <v>22.59</v>
      </c>
      <c r="F1350" s="220"/>
      <c r="H1350" s="110"/>
    </row>
    <row r="1351" spans="1:8" s="116" customFormat="1" ht="13.8" x14ac:dyDescent="0.3">
      <c r="A1351" s="115"/>
      <c r="B1351" s="112">
        <v>43038</v>
      </c>
      <c r="C1351" s="116" t="s">
        <v>96</v>
      </c>
      <c r="D1351" s="117"/>
      <c r="E1351" s="117">
        <v>25</v>
      </c>
      <c r="F1351" s="220"/>
      <c r="H1351" s="110"/>
    </row>
    <row r="1352" spans="1:8" s="116" customFormat="1" ht="13.8" x14ac:dyDescent="0.3">
      <c r="A1352" s="115"/>
      <c r="B1352" s="112">
        <v>43038</v>
      </c>
      <c r="C1352" s="116" t="s">
        <v>50</v>
      </c>
      <c r="D1352" s="117"/>
      <c r="E1352" s="117">
        <v>33.049999999999997</v>
      </c>
      <c r="F1352" s="220"/>
      <c r="H1352" s="110"/>
    </row>
    <row r="1353" spans="1:8" s="116" customFormat="1" ht="13.8" x14ac:dyDescent="0.3">
      <c r="A1353" s="115"/>
      <c r="B1353" s="112">
        <v>43038</v>
      </c>
      <c r="C1353" s="116" t="s">
        <v>505</v>
      </c>
      <c r="D1353" s="117"/>
      <c r="E1353" s="117">
        <v>5.77</v>
      </c>
      <c r="F1353" s="220"/>
      <c r="H1353" s="110"/>
    </row>
    <row r="1354" spans="1:8" s="116" customFormat="1" ht="13.8" x14ac:dyDescent="0.3">
      <c r="A1354" s="115"/>
      <c r="B1354" s="112">
        <v>43037</v>
      </c>
      <c r="C1354" s="116" t="s">
        <v>658</v>
      </c>
      <c r="D1354" s="117"/>
      <c r="E1354" s="117">
        <v>20.99</v>
      </c>
      <c r="F1354" s="220"/>
      <c r="H1354" s="110"/>
    </row>
    <row r="1355" spans="1:8" s="116" customFormat="1" ht="13.8" x14ac:dyDescent="0.3">
      <c r="A1355" s="115"/>
      <c r="B1355" s="112">
        <v>43037</v>
      </c>
      <c r="C1355" s="116" t="s">
        <v>93</v>
      </c>
      <c r="D1355" s="117"/>
      <c r="E1355" s="117">
        <v>132.59</v>
      </c>
      <c r="F1355" s="220"/>
      <c r="H1355" s="110"/>
    </row>
    <row r="1356" spans="1:8" s="116" customFormat="1" ht="13.8" x14ac:dyDescent="0.3">
      <c r="A1356" s="115"/>
      <c r="B1356" s="112">
        <v>43041</v>
      </c>
      <c r="C1356" s="116" t="s">
        <v>31</v>
      </c>
      <c r="D1356" s="117">
        <v>2087.4</v>
      </c>
      <c r="E1356" s="117"/>
      <c r="F1356" s="220"/>
      <c r="H1356" s="110"/>
    </row>
    <row r="1357" spans="1:8" s="116" customFormat="1" ht="13.8" x14ac:dyDescent="0.3">
      <c r="A1357" s="115"/>
      <c r="B1357" s="112">
        <v>43041</v>
      </c>
      <c r="C1357" s="116" t="s">
        <v>72</v>
      </c>
      <c r="D1357" s="117"/>
      <c r="E1357" s="117">
        <v>9.99</v>
      </c>
      <c r="F1357" s="220"/>
      <c r="H1357" s="110"/>
    </row>
    <row r="1358" spans="1:8" s="116" customFormat="1" ht="13.8" x14ac:dyDescent="0.3">
      <c r="A1358" s="115"/>
      <c r="B1358" s="112">
        <v>43041</v>
      </c>
      <c r="C1358" s="116" t="s">
        <v>72</v>
      </c>
      <c r="D1358" s="117"/>
      <c r="E1358" s="117">
        <v>14.88</v>
      </c>
      <c r="F1358" s="220"/>
      <c r="H1358" s="110"/>
    </row>
    <row r="1359" spans="1:8" s="116" customFormat="1" ht="13.8" x14ac:dyDescent="0.3">
      <c r="A1359" s="115"/>
      <c r="B1359" s="112">
        <v>43041</v>
      </c>
      <c r="C1359" s="116" t="s">
        <v>505</v>
      </c>
      <c r="D1359" s="117"/>
      <c r="E1359" s="117">
        <v>6.86</v>
      </c>
      <c r="F1359" s="220"/>
      <c r="H1359" s="110"/>
    </row>
    <row r="1360" spans="1:8" s="116" customFormat="1" ht="13.8" x14ac:dyDescent="0.3">
      <c r="A1360" s="115"/>
      <c r="B1360" s="112">
        <v>43040</v>
      </c>
      <c r="C1360" s="116" t="s">
        <v>122</v>
      </c>
      <c r="D1360" s="117"/>
      <c r="E1360" s="117">
        <v>5.99</v>
      </c>
      <c r="F1360" s="220"/>
      <c r="H1360" s="110"/>
    </row>
    <row r="1361" spans="1:8" s="116" customFormat="1" ht="13.8" x14ac:dyDescent="0.3">
      <c r="A1361" s="115">
        <v>1333</v>
      </c>
      <c r="B1361" s="112">
        <v>43039</v>
      </c>
      <c r="C1361" s="116" t="s">
        <v>264</v>
      </c>
      <c r="D1361" s="117"/>
      <c r="E1361" s="117">
        <v>211</v>
      </c>
      <c r="F1361" s="220"/>
      <c r="H1361" s="110"/>
    </row>
    <row r="1362" spans="1:8" s="116" customFormat="1" ht="13.8" x14ac:dyDescent="0.3">
      <c r="A1362" s="115">
        <v>1332</v>
      </c>
      <c r="B1362" s="112">
        <v>43039</v>
      </c>
      <c r="C1362" s="116" t="s">
        <v>36</v>
      </c>
      <c r="D1362" s="117"/>
      <c r="E1362" s="117">
        <v>43.2</v>
      </c>
      <c r="F1362" s="220"/>
      <c r="H1362" s="110"/>
    </row>
    <row r="1363" spans="1:8" s="116" customFormat="1" ht="13.8" x14ac:dyDescent="0.3">
      <c r="A1363" s="115">
        <v>1331</v>
      </c>
      <c r="B1363" s="112">
        <v>43039</v>
      </c>
      <c r="C1363" s="116" t="s">
        <v>660</v>
      </c>
      <c r="D1363" s="117"/>
      <c r="E1363" s="117">
        <v>9</v>
      </c>
      <c r="F1363" s="220"/>
      <c r="H1363" s="110"/>
    </row>
    <row r="1364" spans="1:8" s="116" customFormat="1" ht="13.8" x14ac:dyDescent="0.3">
      <c r="A1364" s="115">
        <v>1334</v>
      </c>
      <c r="B1364" s="112">
        <v>43039</v>
      </c>
      <c r="C1364" s="116" t="s">
        <v>659</v>
      </c>
      <c r="D1364" s="117"/>
      <c r="E1364" s="117">
        <v>60</v>
      </c>
      <c r="F1364" s="220"/>
      <c r="H1364" s="110"/>
    </row>
    <row r="1365" spans="1:8" s="116" customFormat="1" ht="13.8" x14ac:dyDescent="0.3">
      <c r="A1365" s="115"/>
      <c r="B1365" s="112">
        <v>43041</v>
      </c>
      <c r="C1365" s="116" t="s">
        <v>619</v>
      </c>
      <c r="D1365" s="117"/>
      <c r="E1365" s="117">
        <v>89.85</v>
      </c>
      <c r="F1365" s="220"/>
      <c r="H1365" s="110"/>
    </row>
    <row r="1366" spans="1:8" s="116" customFormat="1" ht="13.8" x14ac:dyDescent="0.3">
      <c r="A1366" s="115"/>
      <c r="B1366" s="112">
        <v>43041</v>
      </c>
      <c r="C1366" s="116" t="s">
        <v>42</v>
      </c>
      <c r="D1366" s="117"/>
      <c r="E1366" s="117">
        <v>240.98</v>
      </c>
      <c r="F1366" s="220" t="s">
        <v>662</v>
      </c>
      <c r="H1366" s="110"/>
    </row>
    <row r="1367" spans="1:8" s="116" customFormat="1" ht="13.8" x14ac:dyDescent="0.3">
      <c r="A1367" s="115"/>
      <c r="B1367" s="112">
        <v>43041</v>
      </c>
      <c r="C1367" s="116" t="s">
        <v>321</v>
      </c>
      <c r="D1367" s="117"/>
      <c r="E1367" s="117">
        <v>229.64</v>
      </c>
      <c r="F1367" s="220">
        <v>3511455321</v>
      </c>
      <c r="H1367" s="110"/>
    </row>
    <row r="1368" spans="1:8" s="116" customFormat="1" ht="13.8" x14ac:dyDescent="0.3">
      <c r="A1368" s="115"/>
      <c r="B1368" s="112">
        <v>43041</v>
      </c>
      <c r="C1368" s="116" t="s">
        <v>485</v>
      </c>
      <c r="D1368" s="117"/>
      <c r="E1368" s="117">
        <v>93.18</v>
      </c>
      <c r="F1368" s="220">
        <v>306071793</v>
      </c>
      <c r="H1368" s="110"/>
    </row>
    <row r="1369" spans="1:8" s="116" customFormat="1" ht="13.8" x14ac:dyDescent="0.3">
      <c r="A1369" s="115"/>
      <c r="B1369" s="112">
        <v>43041</v>
      </c>
      <c r="C1369" s="116" t="s">
        <v>46</v>
      </c>
      <c r="D1369" s="117"/>
      <c r="E1369" s="117">
        <v>40</v>
      </c>
      <c r="F1369" s="220">
        <v>61938</v>
      </c>
      <c r="H1369" s="110"/>
    </row>
    <row r="1370" spans="1:8" s="116" customFormat="1" ht="13.8" x14ac:dyDescent="0.3">
      <c r="A1370" s="115"/>
      <c r="B1370" s="112">
        <v>43041</v>
      </c>
      <c r="C1370" s="116" t="s">
        <v>45</v>
      </c>
      <c r="D1370" s="117"/>
      <c r="E1370" s="117">
        <v>300</v>
      </c>
      <c r="F1370" s="220" t="s">
        <v>663</v>
      </c>
      <c r="H1370" s="110"/>
    </row>
    <row r="1371" spans="1:8" s="116" customFormat="1" ht="13.8" x14ac:dyDescent="0.3">
      <c r="A1371" s="115"/>
      <c r="B1371" s="112">
        <v>43041</v>
      </c>
      <c r="C1371" s="116" t="s">
        <v>649</v>
      </c>
      <c r="D1371" s="117"/>
      <c r="E1371" s="117">
        <v>81.760000000000005</v>
      </c>
      <c r="F1371" s="220">
        <v>95188006</v>
      </c>
      <c r="H1371" s="110"/>
    </row>
    <row r="1372" spans="1:8" s="116" customFormat="1" ht="13.8" x14ac:dyDescent="0.3">
      <c r="A1372" s="115"/>
      <c r="B1372" s="112">
        <v>43041</v>
      </c>
      <c r="C1372" s="116" t="s">
        <v>505</v>
      </c>
      <c r="D1372" s="117"/>
      <c r="E1372" s="117">
        <v>5.88</v>
      </c>
      <c r="F1372" s="220"/>
      <c r="H1372" s="110"/>
    </row>
    <row r="1373" spans="1:8" s="116" customFormat="1" ht="13.8" x14ac:dyDescent="0.3">
      <c r="A1373" s="115"/>
      <c r="B1373" s="112">
        <v>43041</v>
      </c>
      <c r="C1373" s="116" t="s">
        <v>52</v>
      </c>
      <c r="D1373" s="117"/>
      <c r="E1373" s="117">
        <v>24.44</v>
      </c>
      <c r="F1373" s="220"/>
      <c r="H1373" s="110"/>
    </row>
    <row r="1374" spans="1:8" s="116" customFormat="1" ht="13.8" x14ac:dyDescent="0.3">
      <c r="A1374" s="115"/>
      <c r="B1374" s="112">
        <v>43041</v>
      </c>
      <c r="C1374" s="116" t="s">
        <v>432</v>
      </c>
      <c r="D1374" s="117"/>
      <c r="E1374" s="117">
        <v>12.74</v>
      </c>
      <c r="F1374" s="220"/>
      <c r="H1374" s="110"/>
    </row>
    <row r="1375" spans="1:8" s="116" customFormat="1" ht="13.8" x14ac:dyDescent="0.3">
      <c r="A1375" s="115"/>
      <c r="B1375" s="112">
        <v>43041</v>
      </c>
      <c r="C1375" s="116" t="s">
        <v>40</v>
      </c>
      <c r="D1375" s="117"/>
      <c r="E1375" s="117">
        <v>46.65</v>
      </c>
      <c r="F1375" s="220"/>
      <c r="H1375" s="110"/>
    </row>
    <row r="1376" spans="1:8" s="116" customFormat="1" ht="13.8" x14ac:dyDescent="0.3">
      <c r="A1376" s="115"/>
      <c r="B1376" s="112">
        <v>43041</v>
      </c>
      <c r="C1376" s="116" t="s">
        <v>505</v>
      </c>
      <c r="D1376" s="117"/>
      <c r="E1376" s="117">
        <v>5.22</v>
      </c>
      <c r="F1376" s="220"/>
      <c r="H1376" s="110"/>
    </row>
    <row r="1377" spans="1:8" s="116" customFormat="1" ht="13.8" x14ac:dyDescent="0.3">
      <c r="A1377" s="115"/>
      <c r="B1377" s="112">
        <v>43042</v>
      </c>
      <c r="C1377" s="116" t="s">
        <v>432</v>
      </c>
      <c r="D1377" s="117"/>
      <c r="E1377" s="117">
        <v>163.32</v>
      </c>
      <c r="F1377" s="220"/>
      <c r="H1377" s="110"/>
    </row>
    <row r="1378" spans="1:8" s="116" customFormat="1" ht="13.8" x14ac:dyDescent="0.3">
      <c r="A1378" s="115"/>
      <c r="B1378" s="112">
        <v>43042</v>
      </c>
      <c r="C1378" s="116" t="s">
        <v>505</v>
      </c>
      <c r="D1378" s="117"/>
      <c r="E1378" s="117">
        <v>4.9000000000000004</v>
      </c>
      <c r="F1378" s="220"/>
      <c r="H1378" s="110"/>
    </row>
    <row r="1379" spans="1:8" s="116" customFormat="1" ht="13.8" x14ac:dyDescent="0.3">
      <c r="A1379" s="115"/>
      <c r="B1379" s="112">
        <v>43042</v>
      </c>
      <c r="C1379" s="116" t="s">
        <v>150</v>
      </c>
      <c r="D1379" s="117"/>
      <c r="E1379" s="117">
        <v>19.57</v>
      </c>
      <c r="F1379" s="220"/>
      <c r="H1379" s="110"/>
    </row>
    <row r="1380" spans="1:8" s="116" customFormat="1" ht="13.8" x14ac:dyDescent="0.3">
      <c r="A1380" s="115"/>
      <c r="B1380" s="112">
        <v>43042</v>
      </c>
      <c r="C1380" s="116" t="s">
        <v>102</v>
      </c>
      <c r="D1380" s="117"/>
      <c r="E1380" s="117">
        <v>20.5</v>
      </c>
      <c r="F1380" s="220"/>
      <c r="H1380" s="110"/>
    </row>
    <row r="1381" spans="1:8" s="116" customFormat="1" ht="13.8" x14ac:dyDescent="0.3">
      <c r="A1381" s="115"/>
      <c r="B1381" s="112">
        <v>43042</v>
      </c>
      <c r="C1381" s="116" t="s">
        <v>7</v>
      </c>
      <c r="D1381" s="117"/>
      <c r="E1381" s="117">
        <v>18.420000000000002</v>
      </c>
      <c r="F1381" s="220"/>
      <c r="H1381" s="110"/>
    </row>
    <row r="1382" spans="1:8" s="116" customFormat="1" ht="13.8" x14ac:dyDescent="0.3">
      <c r="A1382" s="115"/>
      <c r="B1382" s="112">
        <v>43042</v>
      </c>
      <c r="C1382" s="116" t="s">
        <v>505</v>
      </c>
      <c r="D1382" s="117"/>
      <c r="E1382" s="117">
        <v>8.0299999999999994</v>
      </c>
      <c r="F1382" s="220"/>
      <c r="H1382" s="110"/>
    </row>
    <row r="1383" spans="1:8" s="116" customFormat="1" ht="13.8" x14ac:dyDescent="0.3">
      <c r="A1383" s="115"/>
      <c r="B1383" s="112">
        <v>43043</v>
      </c>
      <c r="C1383" s="116" t="s">
        <v>666</v>
      </c>
      <c r="D1383" s="117"/>
      <c r="E1383" s="117">
        <v>15.85</v>
      </c>
      <c r="F1383" s="220"/>
      <c r="H1383" s="110"/>
    </row>
    <row r="1384" spans="1:8" s="116" customFormat="1" ht="13.8" x14ac:dyDescent="0.3">
      <c r="A1384" s="115"/>
      <c r="B1384" s="112">
        <v>43043</v>
      </c>
      <c r="C1384" s="116" t="s">
        <v>28</v>
      </c>
      <c r="D1384" s="117"/>
      <c r="E1384" s="117">
        <v>52.02</v>
      </c>
      <c r="F1384" s="220"/>
      <c r="H1384" s="110"/>
    </row>
    <row r="1385" spans="1:8" s="116" customFormat="1" ht="13.8" x14ac:dyDescent="0.3">
      <c r="A1385" s="115"/>
      <c r="B1385" s="112">
        <v>43043</v>
      </c>
      <c r="C1385" s="116" t="s">
        <v>93</v>
      </c>
      <c r="D1385" s="117"/>
      <c r="E1385" s="117">
        <v>21.76</v>
      </c>
      <c r="F1385" s="220"/>
      <c r="H1385" s="110"/>
    </row>
    <row r="1386" spans="1:8" s="116" customFormat="1" ht="13.8" x14ac:dyDescent="0.3">
      <c r="A1386" s="115"/>
      <c r="B1386" s="112">
        <v>43043</v>
      </c>
      <c r="C1386" s="116" t="s">
        <v>93</v>
      </c>
      <c r="D1386" s="117"/>
      <c r="E1386" s="117">
        <v>7.52</v>
      </c>
      <c r="F1386" s="220"/>
      <c r="H1386" s="110"/>
    </row>
    <row r="1387" spans="1:8" s="116" customFormat="1" ht="13.8" x14ac:dyDescent="0.3">
      <c r="A1387" s="115"/>
      <c r="B1387" s="112">
        <v>43043</v>
      </c>
      <c r="C1387" s="116" t="s">
        <v>667</v>
      </c>
      <c r="D1387" s="117"/>
      <c r="E1387" s="117">
        <v>29.98</v>
      </c>
      <c r="F1387" s="220"/>
      <c r="H1387" s="110"/>
    </row>
    <row r="1388" spans="1:8" s="116" customFormat="1" ht="13.8" x14ac:dyDescent="0.3">
      <c r="A1388" s="115"/>
      <c r="B1388" s="112">
        <v>43045</v>
      </c>
      <c r="C1388" s="116" t="s">
        <v>21</v>
      </c>
      <c r="D1388" s="117"/>
      <c r="E1388" s="117">
        <v>24.5</v>
      </c>
      <c r="F1388" s="220"/>
      <c r="H1388" s="110"/>
    </row>
    <row r="1389" spans="1:8" s="116" customFormat="1" ht="13.8" x14ac:dyDescent="0.3">
      <c r="A1389" s="115"/>
      <c r="B1389" s="112">
        <v>43045</v>
      </c>
      <c r="C1389" s="116" t="s">
        <v>72</v>
      </c>
      <c r="D1389" s="117"/>
      <c r="E1389" s="117">
        <v>24.28</v>
      </c>
      <c r="F1389" s="220"/>
      <c r="H1389" s="110"/>
    </row>
    <row r="1390" spans="1:8" s="116" customFormat="1" ht="13.8" x14ac:dyDescent="0.3">
      <c r="A1390" s="115"/>
      <c r="B1390" s="112">
        <v>43045</v>
      </c>
      <c r="C1390" s="116" t="s">
        <v>668</v>
      </c>
      <c r="D1390" s="117"/>
      <c r="E1390" s="117">
        <v>35.119999999999997</v>
      </c>
      <c r="F1390" s="220"/>
      <c r="H1390" s="110"/>
    </row>
    <row r="1391" spans="1:8" s="116" customFormat="1" ht="13.8" x14ac:dyDescent="0.3">
      <c r="A1391" s="115"/>
      <c r="B1391" s="112">
        <v>43041</v>
      </c>
      <c r="C1391" s="116" t="s">
        <v>409</v>
      </c>
      <c r="D1391" s="117"/>
      <c r="E1391" s="117">
        <v>50.27</v>
      </c>
      <c r="F1391" s="220"/>
      <c r="H1391" s="110"/>
    </row>
    <row r="1392" spans="1:8" s="116" customFormat="1" ht="13.8" x14ac:dyDescent="0.3">
      <c r="A1392" s="115"/>
      <c r="B1392" s="112">
        <v>43041</v>
      </c>
      <c r="C1392" s="116" t="s">
        <v>83</v>
      </c>
      <c r="D1392" s="117"/>
      <c r="E1392" s="117">
        <v>20</v>
      </c>
      <c r="F1392" s="220"/>
      <c r="H1392" s="110"/>
    </row>
    <row r="1393" spans="1:8" s="116" customFormat="1" ht="13.8" x14ac:dyDescent="0.3">
      <c r="A1393" s="115"/>
      <c r="B1393" s="112">
        <v>43045</v>
      </c>
      <c r="C1393" s="116" t="s">
        <v>409</v>
      </c>
      <c r="D1393" s="117"/>
      <c r="E1393" s="117">
        <v>57.7</v>
      </c>
      <c r="F1393" s="220"/>
      <c r="H1393" s="110"/>
    </row>
    <row r="1394" spans="1:8" s="116" customFormat="1" ht="13.8" x14ac:dyDescent="0.3">
      <c r="A1394" s="115"/>
      <c r="B1394" s="112">
        <v>43045</v>
      </c>
      <c r="D1394" s="117"/>
      <c r="E1394" s="117">
        <v>18.93</v>
      </c>
      <c r="F1394" s="220"/>
      <c r="H1394" s="110"/>
    </row>
    <row r="1395" spans="1:8" s="116" customFormat="1" ht="13.8" x14ac:dyDescent="0.3">
      <c r="A1395" s="115"/>
      <c r="B1395" s="112">
        <v>43045</v>
      </c>
      <c r="C1395" s="116" t="s">
        <v>40</v>
      </c>
      <c r="D1395" s="117"/>
      <c r="E1395" s="117">
        <v>77.91</v>
      </c>
      <c r="F1395" s="220"/>
      <c r="H1395" s="110"/>
    </row>
    <row r="1396" spans="1:8" s="116" customFormat="1" ht="13.8" x14ac:dyDescent="0.3">
      <c r="A1396" s="115"/>
      <c r="B1396" s="112">
        <v>43045</v>
      </c>
      <c r="C1396" s="116" t="s">
        <v>21</v>
      </c>
      <c r="D1396" s="117"/>
      <c r="E1396" s="117">
        <v>2</v>
      </c>
      <c r="F1396" s="220"/>
      <c r="H1396" s="110"/>
    </row>
    <row r="1397" spans="1:8" s="116" customFormat="1" ht="13.8" x14ac:dyDescent="0.3">
      <c r="A1397" s="115"/>
      <c r="B1397" s="112">
        <v>43045</v>
      </c>
      <c r="C1397" s="116" t="s">
        <v>8</v>
      </c>
      <c r="D1397" s="117"/>
      <c r="E1397" s="117">
        <v>6.49</v>
      </c>
      <c r="F1397" s="220"/>
      <c r="H1397" s="110"/>
    </row>
    <row r="1398" spans="1:8" s="116" customFormat="1" ht="13.8" x14ac:dyDescent="0.3">
      <c r="A1398" s="115"/>
      <c r="B1398" s="112">
        <v>43045</v>
      </c>
      <c r="C1398" s="116" t="s">
        <v>8</v>
      </c>
      <c r="D1398" s="117"/>
      <c r="E1398" s="117">
        <v>2.75</v>
      </c>
      <c r="F1398" s="220"/>
      <c r="H1398" s="110"/>
    </row>
    <row r="1399" spans="1:8" s="116" customFormat="1" ht="13.8" x14ac:dyDescent="0.3">
      <c r="A1399" s="115"/>
      <c r="B1399" s="112">
        <v>43045</v>
      </c>
      <c r="C1399" s="116" t="s">
        <v>505</v>
      </c>
      <c r="D1399" s="117"/>
      <c r="E1399" s="117">
        <v>13.6</v>
      </c>
      <c r="F1399" s="220"/>
      <c r="H1399" s="110"/>
    </row>
    <row r="1400" spans="1:8" s="116" customFormat="1" ht="13.8" x14ac:dyDescent="0.3">
      <c r="A1400" s="115"/>
      <c r="B1400" s="112">
        <v>43046</v>
      </c>
      <c r="C1400" s="116" t="s">
        <v>8</v>
      </c>
      <c r="D1400" s="117"/>
      <c r="E1400" s="117">
        <v>5.66</v>
      </c>
      <c r="F1400" s="220"/>
      <c r="H1400" s="110"/>
    </row>
    <row r="1401" spans="1:8" s="116" customFormat="1" ht="13.8" x14ac:dyDescent="0.3">
      <c r="A1401" s="115"/>
      <c r="B1401" s="112">
        <v>43046</v>
      </c>
      <c r="C1401" s="116" t="s">
        <v>669</v>
      </c>
      <c r="D1401" s="117"/>
      <c r="E1401" s="117">
        <v>10.050000000000001</v>
      </c>
      <c r="F1401" s="220"/>
      <c r="H1401" s="110"/>
    </row>
    <row r="1402" spans="1:8" s="116" customFormat="1" ht="13.8" x14ac:dyDescent="0.3">
      <c r="A1402" s="115"/>
      <c r="B1402" s="112">
        <v>43045</v>
      </c>
      <c r="C1402" s="116" t="s">
        <v>8</v>
      </c>
      <c r="D1402" s="117"/>
      <c r="E1402" s="117">
        <v>6.55</v>
      </c>
      <c r="F1402" s="220"/>
      <c r="H1402" s="110"/>
    </row>
    <row r="1403" spans="1:8" s="116" customFormat="1" ht="13.8" x14ac:dyDescent="0.3">
      <c r="A1403" s="115"/>
      <c r="B1403" s="112">
        <v>43046</v>
      </c>
      <c r="C1403" s="116" t="s">
        <v>72</v>
      </c>
      <c r="D1403" s="117"/>
      <c r="E1403" s="117">
        <v>88.04</v>
      </c>
      <c r="F1403" s="220"/>
      <c r="H1403" s="110"/>
    </row>
    <row r="1404" spans="1:8" s="116" customFormat="1" ht="13.8" x14ac:dyDescent="0.3">
      <c r="A1404" s="115">
        <v>1312</v>
      </c>
      <c r="B1404" s="112">
        <v>43042</v>
      </c>
      <c r="C1404" s="116" t="s">
        <v>670</v>
      </c>
      <c r="D1404" s="117"/>
      <c r="E1404" s="117">
        <v>14</v>
      </c>
      <c r="F1404" s="220"/>
      <c r="H1404" s="110"/>
    </row>
    <row r="1405" spans="1:8" s="116" customFormat="1" ht="13.8" x14ac:dyDescent="0.3">
      <c r="A1405" s="115"/>
      <c r="B1405" s="112">
        <v>43045</v>
      </c>
      <c r="C1405" s="116" t="s">
        <v>8</v>
      </c>
      <c r="D1405" s="117"/>
      <c r="E1405" s="117">
        <v>8.65</v>
      </c>
      <c r="F1405" s="220"/>
      <c r="H1405" s="110"/>
    </row>
    <row r="1406" spans="1:8" s="116" customFormat="1" ht="13.8" x14ac:dyDescent="0.3">
      <c r="A1406" s="115"/>
      <c r="B1406" s="112">
        <v>43045</v>
      </c>
      <c r="C1406" s="116" t="s">
        <v>8</v>
      </c>
      <c r="D1406" s="117"/>
      <c r="E1406" s="117">
        <v>5.58</v>
      </c>
      <c r="F1406" s="220"/>
      <c r="H1406" s="110"/>
    </row>
    <row r="1407" spans="1:8" s="116" customFormat="1" ht="13.8" x14ac:dyDescent="0.3">
      <c r="A1407" s="115"/>
      <c r="B1407" s="112">
        <v>43047</v>
      </c>
      <c r="C1407" s="116" t="s">
        <v>567</v>
      </c>
      <c r="D1407" s="117"/>
      <c r="E1407" s="117">
        <v>22.6</v>
      </c>
      <c r="F1407" s="220"/>
      <c r="H1407" s="110"/>
    </row>
    <row r="1408" spans="1:8" s="116" customFormat="1" ht="13.8" x14ac:dyDescent="0.3">
      <c r="A1408" s="115"/>
      <c r="B1408" s="112">
        <v>43048</v>
      </c>
      <c r="C1408" s="116" t="s">
        <v>636</v>
      </c>
      <c r="D1408" s="117"/>
      <c r="E1408" s="117">
        <v>72.400000000000006</v>
      </c>
      <c r="F1408" s="220"/>
      <c r="H1408" s="110"/>
    </row>
    <row r="1409" spans="1:8" s="116" customFormat="1" ht="13.8" x14ac:dyDescent="0.3">
      <c r="A1409" s="115"/>
      <c r="B1409" s="112">
        <v>43048</v>
      </c>
      <c r="C1409" s="116" t="s">
        <v>8</v>
      </c>
      <c r="D1409" s="117"/>
      <c r="E1409" s="117">
        <v>5.08</v>
      </c>
      <c r="F1409" s="220"/>
      <c r="H1409" s="110"/>
    </row>
    <row r="1410" spans="1:8" s="116" customFormat="1" ht="13.8" x14ac:dyDescent="0.3">
      <c r="A1410" s="115"/>
      <c r="B1410" s="112">
        <v>43048</v>
      </c>
      <c r="C1410" s="116" t="s">
        <v>40</v>
      </c>
      <c r="D1410" s="117"/>
      <c r="E1410" s="117">
        <v>45.77</v>
      </c>
      <c r="F1410" s="220"/>
      <c r="H1410" s="110"/>
    </row>
    <row r="1411" spans="1:8" s="116" customFormat="1" ht="13.8" x14ac:dyDescent="0.3">
      <c r="A1411" s="115"/>
      <c r="B1411" s="112">
        <v>43048</v>
      </c>
      <c r="C1411" s="116" t="s">
        <v>56</v>
      </c>
      <c r="D1411" s="117"/>
      <c r="E1411" s="117">
        <v>18.98</v>
      </c>
      <c r="F1411" s="220"/>
      <c r="H1411" s="110"/>
    </row>
    <row r="1412" spans="1:8" s="116" customFormat="1" ht="13.8" x14ac:dyDescent="0.3">
      <c r="A1412" s="115"/>
      <c r="B1412" s="112">
        <v>43048</v>
      </c>
      <c r="C1412" s="116" t="s">
        <v>505</v>
      </c>
      <c r="D1412" s="117"/>
      <c r="E1412" s="117">
        <v>8.92</v>
      </c>
      <c r="F1412" s="220"/>
      <c r="H1412" s="110"/>
    </row>
    <row r="1413" spans="1:8" s="116" customFormat="1" ht="13.8" x14ac:dyDescent="0.3">
      <c r="A1413" s="115"/>
      <c r="B1413" s="112">
        <v>43048</v>
      </c>
      <c r="C1413" s="116" t="s">
        <v>505</v>
      </c>
      <c r="D1413" s="117"/>
      <c r="E1413" s="117">
        <v>13.6</v>
      </c>
      <c r="F1413" s="220"/>
      <c r="H1413" s="110"/>
    </row>
    <row r="1414" spans="1:8" s="116" customFormat="1" ht="13.8" x14ac:dyDescent="0.3">
      <c r="A1414" s="115"/>
      <c r="B1414" s="112">
        <v>43050</v>
      </c>
      <c r="C1414" s="116" t="s">
        <v>505</v>
      </c>
      <c r="D1414" s="117"/>
      <c r="E1414" s="117">
        <v>1.95</v>
      </c>
      <c r="F1414" s="220"/>
      <c r="H1414" s="110"/>
    </row>
    <row r="1415" spans="1:8" s="116" customFormat="1" ht="13.8" x14ac:dyDescent="0.3">
      <c r="A1415" s="115"/>
      <c r="B1415" s="112">
        <v>43050</v>
      </c>
      <c r="C1415" s="116" t="s">
        <v>555</v>
      </c>
      <c r="D1415" s="117"/>
      <c r="E1415" s="117">
        <v>21.7</v>
      </c>
      <c r="F1415" s="220"/>
      <c r="H1415" s="110"/>
    </row>
    <row r="1416" spans="1:8" s="116" customFormat="1" ht="13.8" x14ac:dyDescent="0.3">
      <c r="A1416" s="115"/>
      <c r="B1416" s="112">
        <v>43050</v>
      </c>
      <c r="C1416" s="116" t="s">
        <v>505</v>
      </c>
      <c r="D1416" s="117"/>
      <c r="E1416" s="117">
        <v>15.45</v>
      </c>
      <c r="F1416" s="220"/>
      <c r="H1416" s="110"/>
    </row>
    <row r="1417" spans="1:8" s="116" customFormat="1" ht="13.8" x14ac:dyDescent="0.3">
      <c r="A1417" s="115"/>
      <c r="B1417" s="112">
        <v>43050</v>
      </c>
      <c r="C1417" s="116" t="s">
        <v>357</v>
      </c>
      <c r="D1417" s="117"/>
      <c r="E1417" s="117">
        <v>3.98</v>
      </c>
      <c r="F1417" s="220"/>
      <c r="H1417" s="110"/>
    </row>
    <row r="1418" spans="1:8" s="116" customFormat="1" ht="13.8" x14ac:dyDescent="0.3">
      <c r="A1418" s="115"/>
      <c r="B1418" s="112">
        <v>43049</v>
      </c>
      <c r="C1418" s="116" t="s">
        <v>150</v>
      </c>
      <c r="D1418" s="117"/>
      <c r="E1418" s="117">
        <v>8.99</v>
      </c>
      <c r="F1418" s="220"/>
      <c r="H1418" s="110"/>
    </row>
    <row r="1419" spans="1:8" s="116" customFormat="1" ht="13.8" x14ac:dyDescent="0.3">
      <c r="A1419" s="115"/>
      <c r="B1419" s="112">
        <v>43049</v>
      </c>
      <c r="C1419" s="116" t="s">
        <v>505</v>
      </c>
      <c r="D1419" s="117"/>
      <c r="E1419" s="117">
        <v>5.77</v>
      </c>
      <c r="F1419" s="220"/>
      <c r="H1419" s="110"/>
    </row>
    <row r="1420" spans="1:8" s="116" customFormat="1" ht="13.8" x14ac:dyDescent="0.3">
      <c r="A1420" s="115"/>
      <c r="B1420" s="112">
        <v>43049</v>
      </c>
      <c r="C1420" s="116" t="s">
        <v>102</v>
      </c>
      <c r="D1420" s="117"/>
      <c r="E1420" s="117">
        <v>6.75</v>
      </c>
      <c r="F1420" s="220"/>
      <c r="H1420" s="110"/>
    </row>
    <row r="1421" spans="1:8" s="116" customFormat="1" ht="13.8" x14ac:dyDescent="0.3">
      <c r="A1421" s="115"/>
      <c r="B1421" s="112">
        <v>43050</v>
      </c>
      <c r="C1421" s="116" t="s">
        <v>93</v>
      </c>
      <c r="D1421" s="117"/>
      <c r="E1421" s="117">
        <v>102.36</v>
      </c>
      <c r="F1421" s="220"/>
      <c r="H1421" s="110"/>
    </row>
    <row r="1422" spans="1:8" s="116" customFormat="1" ht="13.8" x14ac:dyDescent="0.3">
      <c r="A1422" s="115"/>
      <c r="B1422" s="112">
        <v>43049</v>
      </c>
      <c r="C1422" s="116" t="s">
        <v>671</v>
      </c>
      <c r="D1422" s="117"/>
      <c r="E1422" s="117">
        <v>101.67</v>
      </c>
      <c r="F1422" s="220"/>
      <c r="H1422" s="110"/>
    </row>
    <row r="1423" spans="1:8" s="116" customFormat="1" ht="13.8" x14ac:dyDescent="0.3">
      <c r="A1423" s="115"/>
      <c r="B1423" s="112">
        <v>43048</v>
      </c>
      <c r="C1423" s="116" t="s">
        <v>672</v>
      </c>
      <c r="D1423" s="117"/>
      <c r="E1423" s="117">
        <v>22.99</v>
      </c>
      <c r="F1423" s="220"/>
      <c r="H1423" s="110"/>
    </row>
    <row r="1424" spans="1:8" s="116" customFormat="1" ht="13.8" x14ac:dyDescent="0.3">
      <c r="A1424" s="115"/>
      <c r="B1424" s="112">
        <v>43049</v>
      </c>
      <c r="C1424" s="116" t="s">
        <v>564</v>
      </c>
      <c r="D1424" s="117"/>
      <c r="E1424" s="117">
        <v>44.65</v>
      </c>
      <c r="F1424" s="220"/>
      <c r="H1424" s="110"/>
    </row>
    <row r="1425" spans="1:8" s="116" customFormat="1" ht="13.8" x14ac:dyDescent="0.3">
      <c r="A1425" s="115"/>
      <c r="B1425" s="112">
        <v>43050</v>
      </c>
      <c r="C1425" s="116" t="s">
        <v>52</v>
      </c>
      <c r="D1425" s="117"/>
      <c r="E1425" s="117">
        <v>33.619999999999997</v>
      </c>
      <c r="F1425" s="220"/>
      <c r="H1425" s="110"/>
    </row>
    <row r="1426" spans="1:8" s="116" customFormat="1" ht="13.8" x14ac:dyDescent="0.3">
      <c r="A1426" s="115"/>
      <c r="B1426" s="112">
        <v>43050</v>
      </c>
      <c r="C1426" s="116" t="s">
        <v>70</v>
      </c>
      <c r="D1426" s="117"/>
      <c r="E1426" s="117">
        <v>9.8000000000000007</v>
      </c>
      <c r="F1426" s="220"/>
      <c r="H1426" s="110"/>
    </row>
    <row r="1427" spans="1:8" s="116" customFormat="1" ht="13.8" x14ac:dyDescent="0.3">
      <c r="A1427" s="115"/>
      <c r="B1427" s="112">
        <v>43051</v>
      </c>
      <c r="C1427" s="116" t="s">
        <v>83</v>
      </c>
      <c r="D1427" s="117"/>
      <c r="E1427" s="117">
        <v>60</v>
      </c>
      <c r="F1427" s="220"/>
      <c r="H1427" s="110"/>
    </row>
    <row r="1428" spans="1:8" s="116" customFormat="1" ht="13.8" x14ac:dyDescent="0.3">
      <c r="A1428" s="115"/>
      <c r="B1428" s="112">
        <v>43052</v>
      </c>
      <c r="C1428" s="116" t="s">
        <v>673</v>
      </c>
      <c r="D1428" s="117"/>
      <c r="E1428" s="117">
        <v>28.95</v>
      </c>
      <c r="F1428" s="220"/>
      <c r="H1428" s="110"/>
    </row>
    <row r="1429" spans="1:8" s="116" customFormat="1" ht="13.8" x14ac:dyDescent="0.3">
      <c r="A1429" s="115"/>
      <c r="B1429" s="112">
        <v>43052</v>
      </c>
      <c r="C1429" s="116" t="s">
        <v>8</v>
      </c>
      <c r="D1429" s="117"/>
      <c r="E1429" s="117">
        <v>7.46</v>
      </c>
      <c r="F1429" s="220"/>
      <c r="H1429" s="110"/>
    </row>
    <row r="1430" spans="1:8" s="116" customFormat="1" ht="13.8" x14ac:dyDescent="0.3">
      <c r="A1430" s="115"/>
      <c r="B1430" s="112">
        <v>43052</v>
      </c>
      <c r="C1430" s="116" t="s">
        <v>8</v>
      </c>
      <c r="D1430" s="117"/>
      <c r="E1430" s="117">
        <v>8.82</v>
      </c>
      <c r="F1430" s="220"/>
      <c r="H1430" s="110"/>
    </row>
    <row r="1431" spans="1:8" s="116" customFormat="1" ht="13.8" x14ac:dyDescent="0.3">
      <c r="A1431" s="115"/>
      <c r="B1431" s="112">
        <v>43045</v>
      </c>
      <c r="C1431" s="116" t="s">
        <v>674</v>
      </c>
      <c r="D1431" s="117"/>
      <c r="E1431" s="117">
        <v>50</v>
      </c>
      <c r="F1431" s="220"/>
      <c r="H1431" s="110"/>
    </row>
    <row r="1432" spans="1:8" s="116" customFormat="1" ht="13.8" x14ac:dyDescent="0.3">
      <c r="A1432" s="115"/>
      <c r="B1432" s="112">
        <v>43039</v>
      </c>
      <c r="C1432" s="116" t="s">
        <v>675</v>
      </c>
      <c r="D1432" s="117"/>
      <c r="E1432" s="117">
        <v>25</v>
      </c>
      <c r="F1432" s="220"/>
      <c r="H1432" s="110"/>
    </row>
    <row r="1433" spans="1:8" s="116" customFormat="1" ht="13.8" x14ac:dyDescent="0.3">
      <c r="A1433" s="115"/>
      <c r="B1433" s="112">
        <v>43039</v>
      </c>
      <c r="C1433" s="116" t="s">
        <v>675</v>
      </c>
      <c r="D1433" s="117"/>
      <c r="E1433" s="117">
        <v>25</v>
      </c>
      <c r="F1433" s="220"/>
      <c r="H1433" s="110"/>
    </row>
    <row r="1434" spans="1:8" s="116" customFormat="1" ht="13.8" x14ac:dyDescent="0.3">
      <c r="A1434" s="115"/>
      <c r="B1434" s="112">
        <v>43052</v>
      </c>
      <c r="C1434" s="116" t="s">
        <v>7</v>
      </c>
      <c r="D1434" s="117"/>
      <c r="E1434" s="117">
        <v>8.18</v>
      </c>
      <c r="F1434" s="220"/>
      <c r="H1434" s="110"/>
    </row>
    <row r="1435" spans="1:8" s="116" customFormat="1" ht="13.8" x14ac:dyDescent="0.3">
      <c r="A1435" s="115"/>
      <c r="B1435" s="112">
        <v>43051</v>
      </c>
      <c r="C1435" s="116" t="s">
        <v>150</v>
      </c>
      <c r="D1435" s="117"/>
      <c r="E1435" s="117">
        <v>10.63</v>
      </c>
      <c r="F1435" s="220"/>
      <c r="H1435" s="110"/>
    </row>
    <row r="1436" spans="1:8" s="116" customFormat="1" ht="13.8" x14ac:dyDescent="0.3">
      <c r="A1436" s="115"/>
      <c r="B1436" s="112">
        <v>43051</v>
      </c>
      <c r="C1436" s="116" t="s">
        <v>409</v>
      </c>
      <c r="D1436" s="117"/>
      <c r="E1436" s="117">
        <v>49.92</v>
      </c>
      <c r="F1436" s="220"/>
      <c r="H1436" s="110"/>
    </row>
    <row r="1437" spans="1:8" s="116" customFormat="1" ht="13.8" x14ac:dyDescent="0.3">
      <c r="A1437" s="115"/>
      <c r="B1437" s="112">
        <v>43051</v>
      </c>
      <c r="C1437" s="116" t="s">
        <v>92</v>
      </c>
      <c r="D1437" s="117"/>
      <c r="E1437" s="117">
        <v>42.29</v>
      </c>
      <c r="F1437" s="220"/>
      <c r="H1437" s="110"/>
    </row>
    <row r="1438" spans="1:8" s="116" customFormat="1" ht="13.8" x14ac:dyDescent="0.3">
      <c r="A1438" s="115"/>
      <c r="B1438" s="112">
        <v>43051</v>
      </c>
      <c r="C1438" s="116" t="s">
        <v>676</v>
      </c>
      <c r="D1438" s="117"/>
      <c r="E1438" s="117">
        <v>25</v>
      </c>
      <c r="F1438" s="220"/>
      <c r="H1438" s="110"/>
    </row>
    <row r="1439" spans="1:8" s="116" customFormat="1" ht="13.8" x14ac:dyDescent="0.3">
      <c r="A1439" s="115"/>
      <c r="B1439" s="112">
        <v>43051</v>
      </c>
      <c r="C1439" s="116" t="s">
        <v>72</v>
      </c>
      <c r="D1439" s="117"/>
      <c r="E1439" s="117">
        <v>56.75</v>
      </c>
      <c r="F1439" s="220"/>
      <c r="H1439" s="110"/>
    </row>
    <row r="1440" spans="1:8" s="116" customFormat="1" ht="13.8" x14ac:dyDescent="0.3">
      <c r="A1440" s="115"/>
      <c r="B1440" s="112">
        <v>43053</v>
      </c>
      <c r="C1440" s="117" t="s">
        <v>60</v>
      </c>
      <c r="D1440" s="117"/>
      <c r="E1440" s="117">
        <v>60</v>
      </c>
      <c r="F1440" s="220"/>
      <c r="H1440" s="110"/>
    </row>
    <row r="1441" spans="1:8" s="116" customFormat="1" ht="13.8" x14ac:dyDescent="0.3">
      <c r="A1441" s="115"/>
      <c r="B1441" s="112">
        <v>43054</v>
      </c>
      <c r="C1441" s="116" t="s">
        <v>81</v>
      </c>
      <c r="D1441" s="117"/>
      <c r="E1441" s="117">
        <v>22.53</v>
      </c>
      <c r="F1441" s="220"/>
      <c r="H1441" s="110"/>
    </row>
    <row r="1442" spans="1:8" s="116" customFormat="1" ht="13.8" x14ac:dyDescent="0.3">
      <c r="A1442" s="115"/>
      <c r="B1442" s="112">
        <v>43053</v>
      </c>
      <c r="C1442" s="116" t="s">
        <v>7</v>
      </c>
      <c r="D1442" s="117"/>
      <c r="E1442" s="117">
        <v>8.67</v>
      </c>
      <c r="F1442" s="220"/>
      <c r="H1442" s="110"/>
    </row>
    <row r="1443" spans="1:8" s="116" customFormat="1" ht="13.8" x14ac:dyDescent="0.3">
      <c r="A1443" s="115"/>
      <c r="B1443" s="112">
        <v>43053</v>
      </c>
      <c r="C1443" s="116" t="s">
        <v>505</v>
      </c>
      <c r="D1443" s="117"/>
      <c r="E1443" s="117">
        <v>5.77</v>
      </c>
      <c r="F1443" s="220"/>
      <c r="H1443" s="110"/>
    </row>
    <row r="1444" spans="1:8" s="116" customFormat="1" ht="13.8" x14ac:dyDescent="0.3">
      <c r="A1444" s="115"/>
      <c r="B1444" s="112">
        <v>43053</v>
      </c>
      <c r="C1444" s="116" t="s">
        <v>21</v>
      </c>
      <c r="D1444" s="117"/>
      <c r="E1444" s="117">
        <v>15.25</v>
      </c>
      <c r="F1444" s="220"/>
      <c r="H1444" s="110"/>
    </row>
    <row r="1445" spans="1:8" s="116" customFormat="1" ht="13.8" x14ac:dyDescent="0.3">
      <c r="A1445" s="115"/>
      <c r="B1445" s="112">
        <v>43053</v>
      </c>
      <c r="C1445" s="116" t="s">
        <v>40</v>
      </c>
      <c r="D1445" s="117"/>
      <c r="E1445" s="117">
        <v>62.08</v>
      </c>
      <c r="F1445" s="220"/>
      <c r="H1445" s="110"/>
    </row>
    <row r="1446" spans="1:8" s="116" customFormat="1" ht="13.8" x14ac:dyDescent="0.3">
      <c r="A1446" s="115"/>
      <c r="B1446" s="112">
        <v>43054</v>
      </c>
      <c r="C1446" s="116" t="s">
        <v>146</v>
      </c>
      <c r="D1446" s="117">
        <v>792.2</v>
      </c>
      <c r="E1446" s="117"/>
      <c r="F1446" s="220"/>
      <c r="H1446" s="110"/>
    </row>
    <row r="1447" spans="1:8" s="116" customFormat="1" ht="13.8" x14ac:dyDescent="0.3">
      <c r="A1447" s="115">
        <v>1313</v>
      </c>
      <c r="B1447" s="112">
        <v>43040</v>
      </c>
      <c r="C1447" s="116" t="s">
        <v>464</v>
      </c>
      <c r="D1447" s="117"/>
      <c r="E1447" s="117">
        <v>4.5</v>
      </c>
      <c r="F1447" s="220"/>
      <c r="H1447" s="110"/>
    </row>
    <row r="1448" spans="1:8" s="116" customFormat="1" ht="13.8" x14ac:dyDescent="0.3">
      <c r="A1448" s="115"/>
      <c r="B1448" s="112">
        <v>43040</v>
      </c>
      <c r="C1448" s="116" t="s">
        <v>464</v>
      </c>
      <c r="D1448" s="117"/>
      <c r="E1448" s="117">
        <v>2.5</v>
      </c>
      <c r="F1448" s="220"/>
      <c r="H1448" s="110"/>
    </row>
    <row r="1449" spans="1:8" s="116" customFormat="1" ht="13.8" x14ac:dyDescent="0.3">
      <c r="A1449" s="115"/>
      <c r="B1449" s="112">
        <v>43040</v>
      </c>
      <c r="C1449" s="116" t="s">
        <v>464</v>
      </c>
      <c r="D1449" s="117"/>
      <c r="E1449" s="117">
        <v>2.5</v>
      </c>
      <c r="F1449" s="220"/>
      <c r="H1449" s="110"/>
    </row>
    <row r="1450" spans="1:8" s="116" customFormat="1" ht="13.8" x14ac:dyDescent="0.3">
      <c r="A1450" s="115"/>
      <c r="B1450" s="112">
        <v>43040</v>
      </c>
      <c r="C1450" s="116" t="s">
        <v>464</v>
      </c>
      <c r="D1450" s="117"/>
      <c r="E1450" s="117">
        <v>4.5</v>
      </c>
      <c r="F1450" s="220"/>
      <c r="H1450" s="110"/>
    </row>
    <row r="1451" spans="1:8" s="116" customFormat="1" ht="13.8" x14ac:dyDescent="0.3">
      <c r="A1451" s="115"/>
      <c r="B1451" s="112">
        <v>43054</v>
      </c>
      <c r="C1451" s="116" t="s">
        <v>85</v>
      </c>
      <c r="D1451" s="117"/>
      <c r="E1451" s="117">
        <v>133.03</v>
      </c>
      <c r="F1451" s="220">
        <v>3867998096</v>
      </c>
      <c r="H1451" s="110"/>
    </row>
    <row r="1452" spans="1:8" s="116" customFormat="1" ht="13.8" x14ac:dyDescent="0.3">
      <c r="A1452" s="115"/>
      <c r="B1452" s="112">
        <v>43054</v>
      </c>
      <c r="C1452" s="116" t="s">
        <v>234</v>
      </c>
      <c r="D1452" s="117"/>
      <c r="E1452" s="117">
        <v>239.65</v>
      </c>
      <c r="F1452" s="220">
        <v>61948</v>
      </c>
      <c r="H1452" s="110"/>
    </row>
    <row r="1453" spans="1:8" s="116" customFormat="1" ht="13.8" x14ac:dyDescent="0.3">
      <c r="A1453" s="115"/>
      <c r="B1453" s="112">
        <v>43054</v>
      </c>
      <c r="C1453" s="116" t="s">
        <v>677</v>
      </c>
      <c r="D1453" s="117"/>
      <c r="E1453" s="117">
        <v>24.82</v>
      </c>
      <c r="F1453" s="220"/>
      <c r="H1453" s="110"/>
    </row>
    <row r="1454" spans="1:8" s="116" customFormat="1" ht="13.8" x14ac:dyDescent="0.3">
      <c r="A1454" s="115">
        <v>1339</v>
      </c>
      <c r="B1454" s="112">
        <v>43054</v>
      </c>
      <c r="C1454" s="116" t="s">
        <v>678</v>
      </c>
      <c r="D1454" s="117"/>
      <c r="E1454" s="117">
        <v>44.22</v>
      </c>
      <c r="F1454" s="220"/>
      <c r="H1454" s="110"/>
    </row>
    <row r="1455" spans="1:8" s="116" customFormat="1" ht="13.8" x14ac:dyDescent="0.3">
      <c r="A1455" s="115">
        <v>1340</v>
      </c>
      <c r="B1455" s="112">
        <v>43054</v>
      </c>
      <c r="C1455" s="116" t="s">
        <v>264</v>
      </c>
      <c r="D1455" s="117"/>
      <c r="E1455" s="117">
        <v>200</v>
      </c>
      <c r="F1455" s="220"/>
      <c r="H1455" s="110"/>
    </row>
    <row r="1456" spans="1:8" s="116" customFormat="1" ht="13.8" x14ac:dyDescent="0.3">
      <c r="A1456" s="115"/>
      <c r="B1456" s="112">
        <v>43056</v>
      </c>
      <c r="C1456" s="117" t="s">
        <v>679</v>
      </c>
      <c r="D1456" s="117">
        <v>360</v>
      </c>
      <c r="E1456" s="117"/>
      <c r="F1456" s="220"/>
      <c r="H1456" s="110"/>
    </row>
    <row r="1457" spans="1:8" s="116" customFormat="1" ht="13.8" x14ac:dyDescent="0.3">
      <c r="A1457" s="115">
        <v>1341</v>
      </c>
      <c r="B1457" s="112">
        <v>43056</v>
      </c>
      <c r="C1457" s="151" t="s">
        <v>683</v>
      </c>
      <c r="D1457" s="117"/>
      <c r="E1457" s="117">
        <v>360</v>
      </c>
      <c r="F1457" s="220"/>
      <c r="H1457" s="110"/>
    </row>
    <row r="1458" spans="1:8" s="116" customFormat="1" ht="13.8" x14ac:dyDescent="0.3">
      <c r="A1458" s="115"/>
      <c r="B1458" s="112">
        <v>43055</v>
      </c>
      <c r="C1458" s="116" t="s">
        <v>505</v>
      </c>
      <c r="D1458" s="117"/>
      <c r="E1458" s="117">
        <v>15.45</v>
      </c>
      <c r="F1458" s="220"/>
      <c r="H1458" s="110"/>
    </row>
    <row r="1459" spans="1:8" s="116" customFormat="1" ht="13.8" x14ac:dyDescent="0.3">
      <c r="A1459" s="115"/>
      <c r="B1459" s="112">
        <v>43055</v>
      </c>
      <c r="C1459" s="116" t="s">
        <v>40</v>
      </c>
      <c r="D1459" s="117"/>
      <c r="E1459" s="117">
        <v>51.55</v>
      </c>
      <c r="F1459" s="220"/>
      <c r="H1459" s="110"/>
    </row>
    <row r="1460" spans="1:8" s="116" customFormat="1" ht="13.8" x14ac:dyDescent="0.3">
      <c r="A1460" s="115"/>
      <c r="B1460" s="112">
        <v>43054</v>
      </c>
      <c r="C1460" s="116" t="s">
        <v>8</v>
      </c>
      <c r="D1460" s="117"/>
      <c r="E1460" s="117">
        <v>6.49</v>
      </c>
      <c r="F1460" s="220"/>
      <c r="H1460" s="110"/>
    </row>
    <row r="1461" spans="1:8" s="116" customFormat="1" ht="13.8" x14ac:dyDescent="0.3">
      <c r="A1461" s="115"/>
      <c r="B1461" s="112">
        <v>43054</v>
      </c>
      <c r="C1461" s="116" t="s">
        <v>150</v>
      </c>
      <c r="D1461" s="117"/>
      <c r="E1461" s="117">
        <v>6.38</v>
      </c>
      <c r="F1461" s="220"/>
      <c r="H1461" s="110"/>
    </row>
    <row r="1462" spans="1:8" s="116" customFormat="1" ht="13.8" x14ac:dyDescent="0.3">
      <c r="A1462" s="115"/>
      <c r="B1462" s="112">
        <v>43055</v>
      </c>
      <c r="C1462" s="116" t="s">
        <v>31</v>
      </c>
      <c r="D1462" s="117">
        <v>2087.4</v>
      </c>
      <c r="E1462" s="117"/>
      <c r="F1462" s="220"/>
      <c r="H1462" s="110"/>
    </row>
    <row r="1463" spans="1:8" s="116" customFormat="1" ht="13.8" x14ac:dyDescent="0.3">
      <c r="A1463" s="115"/>
      <c r="B1463" s="112">
        <v>43055</v>
      </c>
      <c r="C1463" s="116" t="s">
        <v>56</v>
      </c>
      <c r="D1463" s="117"/>
      <c r="E1463" s="117">
        <v>46.77</v>
      </c>
      <c r="F1463" s="220"/>
      <c r="H1463" s="110"/>
    </row>
    <row r="1464" spans="1:8" s="116" customFormat="1" ht="13.8" x14ac:dyDescent="0.3">
      <c r="A1464" s="115"/>
      <c r="B1464" s="112">
        <v>43055</v>
      </c>
      <c r="C1464" s="116" t="s">
        <v>680</v>
      </c>
      <c r="D1464" s="117"/>
      <c r="E1464" s="117">
        <v>799</v>
      </c>
      <c r="F1464" s="220"/>
      <c r="H1464" s="110"/>
    </row>
    <row r="1465" spans="1:8" s="116" customFormat="1" ht="13.8" x14ac:dyDescent="0.3">
      <c r="A1465" s="115"/>
      <c r="B1465" s="112">
        <v>43055</v>
      </c>
      <c r="C1465" s="116" t="s">
        <v>505</v>
      </c>
      <c r="D1465" s="117"/>
      <c r="E1465" s="117">
        <v>5.68</v>
      </c>
      <c r="F1465" s="220"/>
      <c r="H1465" s="110"/>
    </row>
    <row r="1466" spans="1:8" s="116" customFormat="1" ht="13.8" x14ac:dyDescent="0.3">
      <c r="A1466" s="115"/>
      <c r="B1466" s="112">
        <v>43055</v>
      </c>
      <c r="C1466" s="116" t="s">
        <v>21</v>
      </c>
      <c r="D1466" s="117"/>
      <c r="E1466" s="117">
        <v>23.3</v>
      </c>
      <c r="F1466" s="220"/>
      <c r="H1466" s="110"/>
    </row>
    <row r="1467" spans="1:8" s="116" customFormat="1" ht="13.8" x14ac:dyDescent="0.3">
      <c r="A1467" s="115"/>
      <c r="B1467" s="112">
        <v>43055</v>
      </c>
      <c r="C1467" s="116" t="s">
        <v>8</v>
      </c>
      <c r="D1467" s="117"/>
      <c r="E1467" s="117">
        <v>5.96</v>
      </c>
      <c r="F1467" s="220"/>
      <c r="H1467" s="110"/>
    </row>
    <row r="1468" spans="1:8" s="116" customFormat="1" ht="13.8" x14ac:dyDescent="0.3">
      <c r="A1468" s="115"/>
      <c r="B1468" s="112">
        <v>43055</v>
      </c>
      <c r="C1468" s="116" t="s">
        <v>7</v>
      </c>
      <c r="D1468" s="117"/>
      <c r="E1468" s="117">
        <v>7.36</v>
      </c>
      <c r="F1468" s="220"/>
      <c r="H1468" s="110"/>
    </row>
    <row r="1469" spans="1:8" s="116" customFormat="1" ht="13.8" x14ac:dyDescent="0.3">
      <c r="A1469" s="115"/>
      <c r="B1469" s="112">
        <v>43055</v>
      </c>
      <c r="C1469" s="116" t="s">
        <v>681</v>
      </c>
      <c r="D1469" s="117"/>
      <c r="E1469" s="117">
        <v>20</v>
      </c>
      <c r="F1469" s="220"/>
      <c r="H1469" s="110"/>
    </row>
    <row r="1470" spans="1:8" s="116" customFormat="1" ht="13.8" x14ac:dyDescent="0.3">
      <c r="A1470" s="115"/>
      <c r="B1470" s="112">
        <v>43056</v>
      </c>
      <c r="C1470" s="116" t="s">
        <v>505</v>
      </c>
      <c r="D1470" s="117"/>
      <c r="E1470" s="117">
        <v>3.15</v>
      </c>
      <c r="F1470" s="220"/>
      <c r="H1470" s="110"/>
    </row>
    <row r="1471" spans="1:8" s="116" customFormat="1" ht="13.8" x14ac:dyDescent="0.3">
      <c r="A1471" s="115"/>
      <c r="B1471" s="112">
        <v>43056</v>
      </c>
      <c r="C1471" s="116" t="s">
        <v>555</v>
      </c>
      <c r="D1471" s="117"/>
      <c r="E1471" s="117">
        <v>33.92</v>
      </c>
      <c r="F1471" s="220"/>
      <c r="H1471" s="110"/>
    </row>
    <row r="1472" spans="1:8" s="116" customFormat="1" ht="13.8" x14ac:dyDescent="0.3">
      <c r="A1472" s="115"/>
      <c r="B1472" s="112">
        <v>43057</v>
      </c>
      <c r="C1472" s="116" t="s">
        <v>505</v>
      </c>
      <c r="D1472" s="117"/>
      <c r="E1472" s="117">
        <v>3.15</v>
      </c>
      <c r="F1472" s="220"/>
      <c r="H1472" s="110"/>
    </row>
    <row r="1473" spans="1:8" s="116" customFormat="1" ht="13.8" x14ac:dyDescent="0.3">
      <c r="A1473" s="115"/>
      <c r="B1473" s="112">
        <v>43057</v>
      </c>
      <c r="C1473" s="116" t="s">
        <v>505</v>
      </c>
      <c r="D1473" s="117"/>
      <c r="E1473" s="117">
        <v>15.23</v>
      </c>
      <c r="F1473" s="220"/>
      <c r="H1473" s="110"/>
    </row>
    <row r="1474" spans="1:8" s="116" customFormat="1" ht="13.8" x14ac:dyDescent="0.3">
      <c r="A1474" s="115"/>
      <c r="B1474" s="112">
        <v>43057</v>
      </c>
      <c r="C1474" s="116" t="s">
        <v>150</v>
      </c>
      <c r="D1474" s="117"/>
      <c r="E1474" s="117">
        <v>6</v>
      </c>
      <c r="F1474" s="220"/>
      <c r="H1474" s="110"/>
    </row>
    <row r="1475" spans="1:8" s="116" customFormat="1" ht="13.8" x14ac:dyDescent="0.3">
      <c r="A1475" s="115"/>
      <c r="B1475" s="112">
        <v>43059</v>
      </c>
      <c r="C1475" s="116" t="s">
        <v>81</v>
      </c>
      <c r="D1475" s="117"/>
      <c r="E1475" s="117">
        <v>21.77</v>
      </c>
      <c r="F1475" s="220"/>
      <c r="H1475" s="110"/>
    </row>
    <row r="1476" spans="1:8" s="116" customFormat="1" ht="13.8" x14ac:dyDescent="0.3">
      <c r="A1476" s="115"/>
      <c r="B1476" s="112">
        <v>43058</v>
      </c>
      <c r="C1476" s="116" t="s">
        <v>306</v>
      </c>
      <c r="D1476" s="117"/>
      <c r="E1476" s="117">
        <v>43.28</v>
      </c>
      <c r="F1476" s="220"/>
      <c r="H1476" s="110"/>
    </row>
    <row r="1477" spans="1:8" s="116" customFormat="1" ht="13.8" x14ac:dyDescent="0.3">
      <c r="A1477" s="115"/>
      <c r="B1477" s="112">
        <v>43057</v>
      </c>
      <c r="C1477" s="116" t="s">
        <v>40</v>
      </c>
      <c r="D1477" s="117"/>
      <c r="E1477" s="117">
        <v>27.47</v>
      </c>
      <c r="F1477" s="220"/>
      <c r="H1477" s="110"/>
    </row>
    <row r="1478" spans="1:8" s="116" customFormat="1" ht="13.8" x14ac:dyDescent="0.3">
      <c r="A1478" s="115"/>
      <c r="B1478" s="112">
        <v>43058</v>
      </c>
      <c r="C1478" s="116" t="s">
        <v>93</v>
      </c>
      <c r="D1478" s="117"/>
      <c r="E1478" s="117">
        <v>90.33</v>
      </c>
      <c r="F1478" s="220"/>
      <c r="H1478" s="110"/>
    </row>
    <row r="1479" spans="1:8" s="116" customFormat="1" ht="13.8" x14ac:dyDescent="0.3">
      <c r="A1479" s="115"/>
      <c r="B1479" s="112">
        <v>43058</v>
      </c>
      <c r="C1479" s="116" t="s">
        <v>505</v>
      </c>
      <c r="D1479" s="117"/>
      <c r="E1479" s="117">
        <v>17.940000000000001</v>
      </c>
      <c r="F1479" s="220"/>
      <c r="H1479" s="110"/>
    </row>
    <row r="1480" spans="1:8" s="116" customFormat="1" ht="13.8" x14ac:dyDescent="0.3">
      <c r="A1480" s="115"/>
      <c r="B1480" s="112">
        <v>43058</v>
      </c>
      <c r="C1480" s="116" t="s">
        <v>505</v>
      </c>
      <c r="D1480" s="117"/>
      <c r="E1480" s="117">
        <v>1.96</v>
      </c>
      <c r="F1480" s="220"/>
      <c r="H1480" s="110"/>
    </row>
    <row r="1481" spans="1:8" s="116" customFormat="1" ht="13.8" x14ac:dyDescent="0.3">
      <c r="A1481" s="115"/>
      <c r="B1481" s="112">
        <v>43056</v>
      </c>
      <c r="C1481" s="116" t="s">
        <v>505</v>
      </c>
      <c r="D1481" s="117"/>
      <c r="E1481" s="117">
        <v>13.59</v>
      </c>
      <c r="F1481" s="220"/>
      <c r="H1481" s="110"/>
    </row>
    <row r="1482" spans="1:8" s="116" customFormat="1" ht="13.8" x14ac:dyDescent="0.3">
      <c r="A1482" s="115"/>
      <c r="B1482" s="112">
        <v>43059</v>
      </c>
      <c r="C1482" s="116" t="s">
        <v>8</v>
      </c>
      <c r="D1482" s="117"/>
      <c r="E1482" s="117">
        <v>5.66</v>
      </c>
      <c r="F1482" s="220"/>
      <c r="H1482" s="110"/>
    </row>
    <row r="1483" spans="1:8" s="116" customFormat="1" ht="13.8" x14ac:dyDescent="0.3">
      <c r="A1483" s="115"/>
      <c r="B1483" s="112">
        <v>43059</v>
      </c>
      <c r="C1483" s="116" t="s">
        <v>40</v>
      </c>
      <c r="D1483" s="117"/>
      <c r="E1483" s="117">
        <v>175.2</v>
      </c>
      <c r="F1483" s="220"/>
      <c r="H1483" s="110"/>
    </row>
    <row r="1484" spans="1:8" s="116" customFormat="1" ht="13.8" x14ac:dyDescent="0.3">
      <c r="A1484" s="115"/>
      <c r="B1484" s="112">
        <v>43059</v>
      </c>
      <c r="C1484" s="116" t="s">
        <v>21</v>
      </c>
      <c r="D1484" s="117"/>
      <c r="E1484" s="117">
        <v>23.33</v>
      </c>
      <c r="F1484" s="220"/>
      <c r="H1484" s="110"/>
    </row>
    <row r="1485" spans="1:8" s="116" customFormat="1" ht="13.8" x14ac:dyDescent="0.3">
      <c r="A1485" s="115"/>
      <c r="B1485" s="112">
        <v>43059</v>
      </c>
      <c r="C1485" s="116" t="s">
        <v>505</v>
      </c>
      <c r="D1485" s="117"/>
      <c r="E1485" s="117">
        <v>7.95</v>
      </c>
      <c r="F1485" s="220"/>
      <c r="H1485" s="110"/>
    </row>
    <row r="1486" spans="1:8" s="116" customFormat="1" ht="13.8" x14ac:dyDescent="0.3">
      <c r="A1486" s="115">
        <v>1314</v>
      </c>
      <c r="B1486" s="112">
        <v>43045</v>
      </c>
      <c r="C1486" s="116" t="s">
        <v>464</v>
      </c>
      <c r="D1486" s="117"/>
      <c r="E1486" s="117">
        <v>12.25</v>
      </c>
      <c r="F1486" s="220"/>
      <c r="H1486" s="110"/>
    </row>
    <row r="1487" spans="1:8" s="116" customFormat="1" ht="13.8" x14ac:dyDescent="0.3">
      <c r="A1487" s="115"/>
      <c r="B1487" s="112">
        <v>43058</v>
      </c>
      <c r="C1487" s="116" t="s">
        <v>682</v>
      </c>
      <c r="D1487" s="117"/>
      <c r="E1487" s="117">
        <v>20</v>
      </c>
      <c r="F1487" s="220"/>
      <c r="H1487" s="110"/>
    </row>
    <row r="1488" spans="1:8" s="116" customFormat="1" ht="13.8" x14ac:dyDescent="0.3">
      <c r="A1488" s="115"/>
      <c r="B1488" s="112">
        <v>43059</v>
      </c>
      <c r="C1488" s="116" t="s">
        <v>8</v>
      </c>
      <c r="D1488" s="117"/>
      <c r="E1488" s="117">
        <v>2.7</v>
      </c>
      <c r="F1488" s="220"/>
      <c r="H1488" s="110"/>
    </row>
    <row r="1489" spans="1:8" s="116" customFormat="1" ht="13.8" x14ac:dyDescent="0.3">
      <c r="A1489" s="115">
        <v>1311</v>
      </c>
      <c r="B1489" s="112">
        <v>43040</v>
      </c>
      <c r="C1489" s="116" t="s">
        <v>684</v>
      </c>
      <c r="D1489" s="117"/>
      <c r="E1489" s="117">
        <v>45</v>
      </c>
      <c r="F1489" s="220"/>
      <c r="H1489" s="110"/>
    </row>
    <row r="1490" spans="1:8" s="116" customFormat="1" ht="13.8" x14ac:dyDescent="0.3">
      <c r="A1490" s="115"/>
      <c r="B1490" s="112">
        <v>43060</v>
      </c>
      <c r="C1490" s="116" t="s">
        <v>83</v>
      </c>
      <c r="D1490" s="117"/>
      <c r="E1490" s="117">
        <v>20</v>
      </c>
      <c r="F1490" s="220"/>
      <c r="H1490" s="110"/>
    </row>
    <row r="1491" spans="1:8" s="116" customFormat="1" ht="13.8" x14ac:dyDescent="0.3">
      <c r="A1491" s="115"/>
      <c r="B1491" s="112">
        <v>43060</v>
      </c>
      <c r="C1491" s="116" t="s">
        <v>112</v>
      </c>
      <c r="D1491" s="117"/>
      <c r="E1491" s="117">
        <v>2.5</v>
      </c>
      <c r="F1491" s="220"/>
      <c r="H1491" s="110"/>
    </row>
    <row r="1492" spans="1:8" s="116" customFormat="1" ht="13.8" x14ac:dyDescent="0.3">
      <c r="A1492" s="115"/>
      <c r="B1492" s="112">
        <v>43060</v>
      </c>
      <c r="C1492" s="116" t="s">
        <v>40</v>
      </c>
      <c r="D1492" s="117"/>
      <c r="E1492" s="117">
        <v>20.98</v>
      </c>
      <c r="F1492" s="220"/>
      <c r="H1492" s="110"/>
    </row>
    <row r="1493" spans="1:8" s="116" customFormat="1" ht="13.8" x14ac:dyDescent="0.3">
      <c r="A1493" s="115"/>
      <c r="B1493" s="112">
        <v>43060</v>
      </c>
      <c r="C1493" s="116" t="s">
        <v>50</v>
      </c>
      <c r="D1493" s="117"/>
      <c r="E1493" s="117">
        <v>6.99</v>
      </c>
      <c r="F1493" s="220"/>
      <c r="H1493" s="110"/>
    </row>
    <row r="1494" spans="1:8" s="116" customFormat="1" ht="13.8" x14ac:dyDescent="0.3">
      <c r="A1494" s="115"/>
      <c r="B1494" s="112">
        <v>43060</v>
      </c>
      <c r="C1494" s="116" t="s">
        <v>8</v>
      </c>
      <c r="D1494" s="117"/>
      <c r="E1494" s="117">
        <v>10.92</v>
      </c>
      <c r="F1494" s="220"/>
      <c r="H1494" s="110"/>
    </row>
    <row r="1495" spans="1:8" s="116" customFormat="1" ht="13.8" x14ac:dyDescent="0.3">
      <c r="A1495" s="115"/>
      <c r="B1495" s="112">
        <v>43060</v>
      </c>
      <c r="C1495" s="116" t="s">
        <v>505</v>
      </c>
      <c r="D1495" s="117"/>
      <c r="E1495" s="117">
        <v>8.06</v>
      </c>
      <c r="F1495" s="220"/>
      <c r="H1495" s="110"/>
    </row>
    <row r="1496" spans="1:8" s="116" customFormat="1" ht="13.8" x14ac:dyDescent="0.3">
      <c r="A1496" s="115"/>
      <c r="B1496" s="112">
        <v>43060</v>
      </c>
      <c r="C1496" s="116" t="s">
        <v>505</v>
      </c>
      <c r="D1496" s="117"/>
      <c r="E1496" s="117">
        <v>13.82</v>
      </c>
      <c r="F1496" s="220"/>
      <c r="H1496" s="110"/>
    </row>
    <row r="1497" spans="1:8" s="116" customFormat="1" ht="13.8" x14ac:dyDescent="0.3">
      <c r="A1497" s="115"/>
      <c r="B1497" s="112">
        <v>43065</v>
      </c>
      <c r="C1497" s="116" t="s">
        <v>40</v>
      </c>
      <c r="D1497" s="117"/>
      <c r="E1497" s="117">
        <v>219.45</v>
      </c>
      <c r="F1497" s="220"/>
      <c r="H1497" s="110"/>
    </row>
    <row r="1498" spans="1:8" s="116" customFormat="1" ht="13.8" x14ac:dyDescent="0.3">
      <c r="A1498" s="115"/>
      <c r="B1498" s="112">
        <v>43063</v>
      </c>
      <c r="C1498" s="116" t="s">
        <v>685</v>
      </c>
      <c r="D1498" s="117">
        <v>488.75</v>
      </c>
      <c r="E1498" s="117"/>
      <c r="F1498" s="220"/>
      <c r="H1498" s="110"/>
    </row>
    <row r="1499" spans="1:8" s="116" customFormat="1" ht="13.8" x14ac:dyDescent="0.3">
      <c r="A1499" s="115"/>
      <c r="B1499" s="112">
        <v>43061</v>
      </c>
      <c r="C1499" s="116" t="s">
        <v>150</v>
      </c>
      <c r="D1499" s="117"/>
      <c r="E1499" s="117">
        <v>6</v>
      </c>
      <c r="F1499" s="220"/>
      <c r="H1499" s="110"/>
    </row>
    <row r="1500" spans="1:8" s="116" customFormat="1" ht="13.8" x14ac:dyDescent="0.3">
      <c r="A1500" s="115"/>
      <c r="B1500" s="112">
        <v>43064</v>
      </c>
      <c r="C1500" s="116" t="s">
        <v>686</v>
      </c>
      <c r="D1500" s="117"/>
      <c r="E1500" s="117">
        <v>4.3499999999999996</v>
      </c>
      <c r="F1500" s="220"/>
      <c r="H1500" s="110"/>
    </row>
    <row r="1501" spans="1:8" s="116" customFormat="1" ht="13.8" x14ac:dyDescent="0.3">
      <c r="A1501" s="115"/>
      <c r="B1501" s="112">
        <v>43065</v>
      </c>
      <c r="C1501" s="116" t="s">
        <v>505</v>
      </c>
      <c r="D1501" s="117"/>
      <c r="E1501" s="117">
        <v>13.82</v>
      </c>
      <c r="F1501" s="220"/>
      <c r="H1501" s="110"/>
    </row>
    <row r="1502" spans="1:8" s="116" customFormat="1" ht="13.8" x14ac:dyDescent="0.3">
      <c r="A1502" s="115"/>
      <c r="B1502" s="112">
        <v>43062</v>
      </c>
      <c r="C1502" s="116" t="s">
        <v>83</v>
      </c>
      <c r="D1502" s="117"/>
      <c r="E1502" s="117">
        <v>60</v>
      </c>
      <c r="F1502" s="220"/>
      <c r="H1502" s="110"/>
    </row>
    <row r="1503" spans="1:8" s="116" customFormat="1" ht="13.8" x14ac:dyDescent="0.3">
      <c r="A1503" s="115"/>
      <c r="B1503" s="112">
        <v>43062</v>
      </c>
      <c r="C1503" s="116" t="s">
        <v>687</v>
      </c>
      <c r="D1503" s="117"/>
      <c r="E1503" s="117">
        <v>5.64</v>
      </c>
      <c r="F1503" s="220"/>
      <c r="H1503" s="110"/>
    </row>
    <row r="1504" spans="1:8" s="116" customFormat="1" ht="13.8" x14ac:dyDescent="0.3">
      <c r="A1504" s="115"/>
      <c r="B1504" s="112">
        <v>43063</v>
      </c>
      <c r="C1504" s="116" t="s">
        <v>8</v>
      </c>
      <c r="D1504" s="117"/>
      <c r="E1504" s="117">
        <v>12.52</v>
      </c>
      <c r="F1504" s="220"/>
      <c r="H1504" s="110"/>
    </row>
    <row r="1505" spans="1:8" s="116" customFormat="1" ht="13.8" x14ac:dyDescent="0.3">
      <c r="A1505" s="115"/>
      <c r="B1505" s="112">
        <v>43061</v>
      </c>
      <c r="C1505" s="116" t="s">
        <v>7</v>
      </c>
      <c r="D1505" s="117"/>
      <c r="E1505" s="117">
        <v>5.4</v>
      </c>
      <c r="F1505" s="220"/>
      <c r="H1505" s="110"/>
    </row>
    <row r="1506" spans="1:8" s="116" customFormat="1" ht="13.8" x14ac:dyDescent="0.3">
      <c r="A1506" s="115"/>
      <c r="B1506" s="112">
        <v>43063</v>
      </c>
      <c r="C1506" s="116" t="s">
        <v>505</v>
      </c>
      <c r="D1506" s="117"/>
      <c r="E1506" s="117">
        <v>21</v>
      </c>
      <c r="F1506" s="220"/>
      <c r="H1506" s="110"/>
    </row>
    <row r="1507" spans="1:8" s="116" customFormat="1" ht="13.8" x14ac:dyDescent="0.3">
      <c r="A1507" s="115"/>
      <c r="B1507" s="112">
        <v>43064</v>
      </c>
      <c r="C1507" s="116" t="s">
        <v>52</v>
      </c>
      <c r="D1507" s="117"/>
      <c r="E1507" s="117">
        <v>24.94</v>
      </c>
      <c r="F1507" s="220"/>
      <c r="H1507" s="110"/>
    </row>
    <row r="1508" spans="1:8" s="116" customFormat="1" ht="13.8" x14ac:dyDescent="0.3">
      <c r="A1508" s="115"/>
      <c r="B1508" s="112">
        <v>43064</v>
      </c>
      <c r="C1508" s="116" t="s">
        <v>8</v>
      </c>
      <c r="D1508" s="117"/>
      <c r="E1508" s="117">
        <v>7.67</v>
      </c>
      <c r="F1508" s="220"/>
      <c r="H1508" s="110"/>
    </row>
    <row r="1509" spans="1:8" s="116" customFormat="1" ht="13.8" x14ac:dyDescent="0.3">
      <c r="A1509" s="115"/>
      <c r="B1509" s="112">
        <v>43065</v>
      </c>
      <c r="C1509" s="116" t="s">
        <v>429</v>
      </c>
      <c r="D1509" s="117"/>
      <c r="E1509" s="117">
        <v>2.99</v>
      </c>
      <c r="F1509" s="220"/>
      <c r="H1509" s="110"/>
    </row>
    <row r="1510" spans="1:8" s="116" customFormat="1" ht="13.8" x14ac:dyDescent="0.3">
      <c r="A1510" s="115"/>
      <c r="B1510" s="112">
        <v>43064</v>
      </c>
      <c r="C1510" s="116" t="s">
        <v>150</v>
      </c>
      <c r="D1510" s="117"/>
      <c r="E1510" s="117">
        <v>6.38</v>
      </c>
      <c r="F1510" s="220"/>
      <c r="H1510" s="110"/>
    </row>
    <row r="1511" spans="1:8" s="116" customFormat="1" ht="13.8" x14ac:dyDescent="0.3">
      <c r="A1511" s="115"/>
      <c r="B1511" s="112">
        <v>43064</v>
      </c>
      <c r="C1511" s="116" t="s">
        <v>505</v>
      </c>
      <c r="D1511" s="117"/>
      <c r="E1511" s="117">
        <v>16.11</v>
      </c>
      <c r="F1511" s="220"/>
      <c r="H1511" s="110"/>
    </row>
    <row r="1512" spans="1:8" s="116" customFormat="1" ht="13.8" x14ac:dyDescent="0.3">
      <c r="A1512" s="115"/>
      <c r="B1512" s="112">
        <v>43064</v>
      </c>
      <c r="C1512" s="116" t="s">
        <v>136</v>
      </c>
      <c r="D1512" s="117"/>
      <c r="E1512" s="117">
        <v>78.94</v>
      </c>
      <c r="F1512" s="220"/>
      <c r="H1512" s="110"/>
    </row>
    <row r="1513" spans="1:8" s="116" customFormat="1" ht="13.8" x14ac:dyDescent="0.3">
      <c r="A1513" s="115"/>
      <c r="B1513" s="112">
        <v>43064</v>
      </c>
      <c r="C1513" s="116" t="s">
        <v>92</v>
      </c>
      <c r="D1513" s="117"/>
      <c r="E1513" s="117">
        <v>38.99</v>
      </c>
      <c r="F1513" s="220"/>
      <c r="H1513" s="110"/>
    </row>
    <row r="1514" spans="1:8" s="116" customFormat="1" ht="13.8" x14ac:dyDescent="0.3">
      <c r="A1514" s="115"/>
      <c r="B1514" s="112">
        <v>43064</v>
      </c>
      <c r="C1514" s="116" t="s">
        <v>93</v>
      </c>
      <c r="D1514" s="117"/>
      <c r="E1514" s="117">
        <v>91.2</v>
      </c>
      <c r="F1514" s="220"/>
      <c r="H1514" s="110"/>
    </row>
    <row r="1515" spans="1:8" s="116" customFormat="1" ht="13.8" x14ac:dyDescent="0.3">
      <c r="A1515" s="115"/>
      <c r="B1515" s="112">
        <v>43064</v>
      </c>
      <c r="C1515" s="116" t="s">
        <v>658</v>
      </c>
      <c r="D1515" s="117"/>
      <c r="E1515" s="117">
        <v>297.94</v>
      </c>
      <c r="F1515" s="220"/>
      <c r="H1515" s="110"/>
    </row>
    <row r="1516" spans="1:8" s="116" customFormat="1" ht="13.8" x14ac:dyDescent="0.3">
      <c r="A1516" s="115"/>
      <c r="B1516" s="112">
        <v>43064</v>
      </c>
      <c r="C1516" s="116" t="s">
        <v>689</v>
      </c>
      <c r="D1516" s="117"/>
      <c r="E1516" s="117">
        <v>40.49</v>
      </c>
      <c r="F1516" s="220"/>
      <c r="H1516" s="110"/>
    </row>
    <row r="1517" spans="1:8" s="116" customFormat="1" ht="13.8" x14ac:dyDescent="0.3">
      <c r="A1517" s="115"/>
      <c r="B1517" s="112">
        <v>43064</v>
      </c>
      <c r="C1517" s="116" t="s">
        <v>690</v>
      </c>
      <c r="D1517" s="117"/>
      <c r="E1517" s="117">
        <v>21.42</v>
      </c>
      <c r="F1517" s="220"/>
      <c r="H1517" s="110"/>
    </row>
    <row r="1518" spans="1:8" s="116" customFormat="1" ht="13.8" x14ac:dyDescent="0.3">
      <c r="A1518" s="115"/>
      <c r="B1518" s="112">
        <v>43066</v>
      </c>
      <c r="C1518" s="116" t="s">
        <v>357</v>
      </c>
      <c r="D1518" s="117"/>
      <c r="E1518" s="117">
        <v>30.66</v>
      </c>
      <c r="F1518" s="220"/>
      <c r="H1518" s="110"/>
    </row>
    <row r="1519" spans="1:8" s="116" customFormat="1" ht="13.8" x14ac:dyDescent="0.3">
      <c r="A1519" s="115"/>
      <c r="B1519" s="112">
        <v>43069</v>
      </c>
      <c r="C1519" s="116" t="s">
        <v>31</v>
      </c>
      <c r="D1519" s="117">
        <v>2203.38</v>
      </c>
      <c r="E1519" s="117"/>
      <c r="F1519" s="220"/>
      <c r="H1519" s="110"/>
    </row>
    <row r="1520" spans="1:8" s="116" customFormat="1" ht="13.8" x14ac:dyDescent="0.3">
      <c r="A1520" s="115"/>
      <c r="B1520" s="112">
        <v>43068</v>
      </c>
      <c r="C1520" s="116" t="s">
        <v>8</v>
      </c>
      <c r="D1520" s="117"/>
      <c r="E1520" s="117">
        <v>9.68</v>
      </c>
      <c r="F1520" s="220"/>
      <c r="H1520" s="110"/>
    </row>
    <row r="1521" spans="1:8" s="116" customFormat="1" ht="13.8" x14ac:dyDescent="0.3">
      <c r="A1521" s="115"/>
      <c r="B1521" s="112">
        <v>43068</v>
      </c>
      <c r="C1521" s="116" t="s">
        <v>8</v>
      </c>
      <c r="D1521" s="117"/>
      <c r="E1521" s="117">
        <v>4.0199999999999996</v>
      </c>
      <c r="F1521" s="220"/>
      <c r="H1521" s="110"/>
    </row>
    <row r="1522" spans="1:8" s="116" customFormat="1" ht="13.8" x14ac:dyDescent="0.3">
      <c r="A1522" s="115"/>
      <c r="B1522" s="112">
        <v>43068</v>
      </c>
      <c r="C1522" s="116" t="s">
        <v>688</v>
      </c>
      <c r="D1522" s="117"/>
      <c r="E1522" s="117">
        <v>39.99</v>
      </c>
      <c r="F1522" s="220"/>
      <c r="H1522" s="110"/>
    </row>
    <row r="1523" spans="1:8" s="116" customFormat="1" ht="13.8" x14ac:dyDescent="0.3">
      <c r="A1523" s="115"/>
      <c r="B1523" s="112">
        <v>43068</v>
      </c>
      <c r="C1523" s="116" t="s">
        <v>688</v>
      </c>
      <c r="D1523" s="117"/>
      <c r="E1523" s="117">
        <v>63.99</v>
      </c>
      <c r="F1523" s="220"/>
      <c r="H1523" s="110"/>
    </row>
    <row r="1524" spans="1:8" s="116" customFormat="1" ht="13.8" x14ac:dyDescent="0.3">
      <c r="A1524" s="115"/>
      <c r="B1524" s="112">
        <v>43068</v>
      </c>
      <c r="C1524" s="116" t="s">
        <v>688</v>
      </c>
      <c r="D1524" s="117"/>
      <c r="E1524" s="117">
        <v>34.94</v>
      </c>
      <c r="F1524" s="220"/>
      <c r="H1524" s="110"/>
    </row>
    <row r="1525" spans="1:8" s="116" customFormat="1" ht="13.8" x14ac:dyDescent="0.3">
      <c r="A1525" s="115"/>
      <c r="B1525" s="112">
        <v>43068</v>
      </c>
      <c r="C1525" s="116" t="s">
        <v>688</v>
      </c>
      <c r="D1525" s="117"/>
      <c r="E1525" s="117">
        <v>9.99</v>
      </c>
      <c r="F1525" s="220"/>
      <c r="H1525" s="110"/>
    </row>
    <row r="1526" spans="1:8" s="116" customFormat="1" ht="13.8" x14ac:dyDescent="0.3">
      <c r="A1526" s="115"/>
      <c r="B1526" s="112">
        <v>43066</v>
      </c>
      <c r="C1526" s="116" t="s">
        <v>8</v>
      </c>
      <c r="D1526" s="117"/>
      <c r="E1526" s="117">
        <v>12.42</v>
      </c>
      <c r="F1526" s="220"/>
      <c r="H1526" s="110"/>
    </row>
    <row r="1527" spans="1:8" s="116" customFormat="1" ht="13.8" x14ac:dyDescent="0.3">
      <c r="A1527" s="115"/>
      <c r="B1527" s="112">
        <v>43066</v>
      </c>
      <c r="C1527" s="116" t="s">
        <v>688</v>
      </c>
      <c r="D1527" s="117"/>
      <c r="E1527" s="117">
        <v>49.99</v>
      </c>
      <c r="F1527" s="220"/>
      <c r="H1527" s="110"/>
    </row>
    <row r="1528" spans="1:8" s="116" customFormat="1" ht="13.8" x14ac:dyDescent="0.3">
      <c r="A1528" s="115">
        <v>1317</v>
      </c>
      <c r="B1528" s="112">
        <v>43068</v>
      </c>
      <c r="C1528" s="116" t="s">
        <v>264</v>
      </c>
      <c r="D1528" s="117"/>
      <c r="E1528" s="117">
        <v>311</v>
      </c>
      <c r="F1528" s="220"/>
      <c r="H1528" s="110"/>
    </row>
    <row r="1529" spans="1:8" s="116" customFormat="1" ht="13.8" x14ac:dyDescent="0.3">
      <c r="A1529" s="115">
        <v>1316</v>
      </c>
      <c r="B1529" s="112">
        <v>43068</v>
      </c>
      <c r="C1529" s="116" t="s">
        <v>36</v>
      </c>
      <c r="D1529" s="117"/>
      <c r="E1529" s="117">
        <v>55.2</v>
      </c>
      <c r="F1529" s="220"/>
      <c r="H1529" s="110"/>
    </row>
    <row r="1530" spans="1:8" s="116" customFormat="1" ht="13.8" x14ac:dyDescent="0.3">
      <c r="A1530" s="115"/>
      <c r="B1530" s="112">
        <v>43069</v>
      </c>
      <c r="C1530" s="116" t="s">
        <v>148</v>
      </c>
      <c r="D1530" s="117"/>
      <c r="E1530" s="117">
        <v>21.42</v>
      </c>
      <c r="F1530" s="220"/>
      <c r="H1530" s="110"/>
    </row>
    <row r="1531" spans="1:8" s="116" customFormat="1" ht="13.8" x14ac:dyDescent="0.3">
      <c r="A1531" s="115"/>
      <c r="B1531" s="112">
        <v>43070</v>
      </c>
      <c r="C1531" s="116" t="s">
        <v>505</v>
      </c>
      <c r="D1531" s="117"/>
      <c r="E1531" s="117">
        <v>1.99</v>
      </c>
      <c r="F1531" s="220"/>
      <c r="H1531" s="110"/>
    </row>
    <row r="1532" spans="1:8" s="116" customFormat="1" ht="13.8" x14ac:dyDescent="0.3">
      <c r="A1532" s="115"/>
      <c r="B1532" s="112">
        <v>43070</v>
      </c>
      <c r="C1532" s="116" t="s">
        <v>50</v>
      </c>
      <c r="D1532" s="117"/>
      <c r="E1532" s="117">
        <v>37.76</v>
      </c>
      <c r="F1532" s="220"/>
      <c r="H1532" s="110"/>
    </row>
    <row r="1533" spans="1:8" s="116" customFormat="1" ht="13.8" x14ac:dyDescent="0.3">
      <c r="A1533" s="115"/>
      <c r="B1533" s="112">
        <v>43070</v>
      </c>
      <c r="C1533" s="116" t="s">
        <v>40</v>
      </c>
      <c r="D1533" s="117"/>
      <c r="E1533" s="117">
        <v>29.42</v>
      </c>
      <c r="F1533" s="220"/>
      <c r="H1533" s="110"/>
    </row>
    <row r="1534" spans="1:8" s="116" customFormat="1" ht="13.8" x14ac:dyDescent="0.3">
      <c r="A1534" s="115"/>
      <c r="B1534" s="112">
        <v>43071</v>
      </c>
      <c r="C1534" s="116" t="s">
        <v>8</v>
      </c>
      <c r="D1534" s="117"/>
      <c r="E1534" s="117">
        <v>8.15</v>
      </c>
      <c r="F1534" s="220"/>
      <c r="H1534" s="110"/>
    </row>
    <row r="1535" spans="1:8" s="116" customFormat="1" ht="13.8" x14ac:dyDescent="0.3">
      <c r="A1535" s="115"/>
      <c r="B1535" s="112">
        <v>43071</v>
      </c>
      <c r="C1535" s="116" t="s">
        <v>83</v>
      </c>
      <c r="D1535" s="117"/>
      <c r="E1535" s="117">
        <v>20</v>
      </c>
      <c r="F1535" s="220"/>
      <c r="H1535" s="110"/>
    </row>
    <row r="1536" spans="1:8" s="116" customFormat="1" ht="13.8" x14ac:dyDescent="0.3">
      <c r="A1536" s="115"/>
      <c r="B1536" s="112">
        <v>43070</v>
      </c>
      <c r="C1536" s="116" t="s">
        <v>8</v>
      </c>
      <c r="D1536" s="117"/>
      <c r="E1536" s="117">
        <v>10.75</v>
      </c>
      <c r="F1536" s="220"/>
      <c r="H1536" s="110"/>
    </row>
    <row r="1537" spans="1:8" s="116" customFormat="1" ht="13.8" x14ac:dyDescent="0.3">
      <c r="A1537" s="115"/>
      <c r="B1537" s="112">
        <v>43070</v>
      </c>
      <c r="C1537" s="116" t="s">
        <v>8</v>
      </c>
      <c r="D1537" s="117"/>
      <c r="E1537" s="117">
        <v>2.39</v>
      </c>
      <c r="F1537" s="220"/>
      <c r="H1537" s="110"/>
    </row>
    <row r="1538" spans="1:8" s="116" customFormat="1" ht="13.8" x14ac:dyDescent="0.3">
      <c r="A1538" s="115"/>
      <c r="B1538" s="112">
        <v>43071</v>
      </c>
      <c r="C1538" s="116" t="s">
        <v>52</v>
      </c>
      <c r="D1538" s="117"/>
      <c r="E1538" s="117">
        <v>24.36</v>
      </c>
      <c r="F1538" s="220"/>
      <c r="H1538" s="110"/>
    </row>
    <row r="1539" spans="1:8" s="116" customFormat="1" ht="13.8" x14ac:dyDescent="0.3">
      <c r="A1539" s="115"/>
      <c r="B1539" s="112">
        <v>43070</v>
      </c>
      <c r="C1539" s="116" t="s">
        <v>91</v>
      </c>
      <c r="D1539" s="117"/>
      <c r="E1539" s="117">
        <v>24.83</v>
      </c>
      <c r="F1539" s="220"/>
      <c r="H1539" s="110"/>
    </row>
    <row r="1540" spans="1:8" s="116" customFormat="1" ht="13.8" x14ac:dyDescent="0.3">
      <c r="A1540" s="115"/>
      <c r="B1540" s="112">
        <v>43070</v>
      </c>
      <c r="C1540" s="116" t="s">
        <v>728</v>
      </c>
      <c r="D1540" s="117"/>
      <c r="E1540" s="117">
        <v>50</v>
      </c>
      <c r="F1540" s="220"/>
      <c r="H1540" s="110"/>
    </row>
    <row r="1541" spans="1:8" s="116" customFormat="1" ht="13.8" x14ac:dyDescent="0.3">
      <c r="A1541" s="115"/>
      <c r="B1541" s="112">
        <v>43069</v>
      </c>
      <c r="C1541" s="116" t="s">
        <v>171</v>
      </c>
      <c r="D1541" s="117"/>
      <c r="E1541" s="117">
        <v>51.7</v>
      </c>
      <c r="F1541" s="220"/>
      <c r="H1541" s="110"/>
    </row>
    <row r="1542" spans="1:8" s="116" customFormat="1" ht="13.8" x14ac:dyDescent="0.3">
      <c r="A1542" s="115"/>
      <c r="B1542" s="112">
        <v>43071</v>
      </c>
      <c r="C1542" s="116" t="s">
        <v>433</v>
      </c>
      <c r="D1542" s="117"/>
      <c r="E1542" s="117">
        <v>1006.68</v>
      </c>
      <c r="F1542" s="220"/>
      <c r="H1542" s="110"/>
    </row>
    <row r="1543" spans="1:8" s="116" customFormat="1" ht="13.8" x14ac:dyDescent="0.3">
      <c r="A1543" s="115"/>
      <c r="B1543" s="112">
        <v>43071</v>
      </c>
      <c r="C1543" s="116" t="s">
        <v>89</v>
      </c>
      <c r="D1543" s="117"/>
      <c r="E1543" s="117">
        <v>540.67999999999995</v>
      </c>
      <c r="F1543" s="220">
        <v>33637132888</v>
      </c>
      <c r="H1543" s="110"/>
    </row>
    <row r="1544" spans="1:8" s="116" customFormat="1" ht="13.8" x14ac:dyDescent="0.3">
      <c r="A1544" s="115"/>
      <c r="B1544" s="112">
        <v>43071</v>
      </c>
      <c r="C1544" s="116" t="s">
        <v>505</v>
      </c>
      <c r="D1544" s="117"/>
      <c r="E1544" s="117">
        <v>5.77</v>
      </c>
      <c r="F1544" s="220"/>
      <c r="H1544" s="110"/>
    </row>
    <row r="1545" spans="1:8" s="116" customFormat="1" ht="13.8" x14ac:dyDescent="0.3">
      <c r="A1545" s="115"/>
      <c r="B1545" s="112">
        <v>43071</v>
      </c>
      <c r="C1545" s="116" t="s">
        <v>505</v>
      </c>
      <c r="D1545" s="117"/>
      <c r="E1545" s="117">
        <v>9.15</v>
      </c>
      <c r="F1545" s="220"/>
      <c r="H1545" s="110"/>
    </row>
    <row r="1546" spans="1:8" s="116" customFormat="1" ht="13.8" x14ac:dyDescent="0.3">
      <c r="A1546" s="115"/>
      <c r="B1546" s="112">
        <v>43071</v>
      </c>
      <c r="C1546" s="116" t="s">
        <v>40</v>
      </c>
      <c r="D1546" s="117"/>
      <c r="E1546" s="117">
        <v>29.27</v>
      </c>
      <c r="F1546" s="220"/>
      <c r="H1546" s="110"/>
    </row>
    <row r="1547" spans="1:8" s="116" customFormat="1" ht="13.8" x14ac:dyDescent="0.3">
      <c r="A1547" s="115"/>
      <c r="B1547" s="112">
        <v>43071</v>
      </c>
      <c r="C1547" s="116" t="s">
        <v>4</v>
      </c>
      <c r="D1547" s="117">
        <v>100</v>
      </c>
      <c r="E1547" s="117"/>
      <c r="F1547" s="220"/>
      <c r="H1547" s="110"/>
    </row>
    <row r="1548" spans="1:8" s="116" customFormat="1" ht="13.8" x14ac:dyDescent="0.3">
      <c r="A1548" s="115"/>
      <c r="B1548" s="112">
        <v>43072</v>
      </c>
      <c r="C1548" s="116" t="s">
        <v>429</v>
      </c>
      <c r="D1548" s="117"/>
      <c r="E1548" s="117">
        <v>6.88</v>
      </c>
      <c r="F1548" s="220"/>
      <c r="H1548" s="110"/>
    </row>
    <row r="1549" spans="1:8" s="116" customFormat="1" ht="13.8" x14ac:dyDescent="0.3">
      <c r="A1549" s="115"/>
      <c r="B1549" s="112">
        <v>43072</v>
      </c>
      <c r="C1549" s="116" t="s">
        <v>505</v>
      </c>
      <c r="D1549" s="117"/>
      <c r="E1549" s="117">
        <v>5.85</v>
      </c>
      <c r="F1549" s="220"/>
      <c r="H1549" s="110"/>
    </row>
    <row r="1550" spans="1:8" s="116" customFormat="1" ht="13.8" x14ac:dyDescent="0.3">
      <c r="A1550" s="115"/>
      <c r="B1550" s="112">
        <v>43071</v>
      </c>
      <c r="C1550" s="116" t="s">
        <v>505</v>
      </c>
      <c r="D1550" s="117"/>
      <c r="E1550" s="117">
        <v>3.9</v>
      </c>
      <c r="F1550" s="220"/>
      <c r="H1550" s="110"/>
    </row>
    <row r="1551" spans="1:8" s="116" customFormat="1" ht="13.8" x14ac:dyDescent="0.3">
      <c r="A1551" s="115"/>
      <c r="B1551" s="112">
        <v>43072</v>
      </c>
      <c r="C1551" s="116" t="s">
        <v>112</v>
      </c>
      <c r="D1551" s="117"/>
      <c r="E1551" s="117">
        <v>71.12</v>
      </c>
      <c r="F1551" s="220"/>
      <c r="H1551" s="110"/>
    </row>
    <row r="1552" spans="1:8" s="116" customFormat="1" ht="13.8" x14ac:dyDescent="0.3">
      <c r="A1552" s="115"/>
      <c r="B1552" s="112">
        <v>43073</v>
      </c>
      <c r="C1552" s="116" t="s">
        <v>21</v>
      </c>
      <c r="D1552" s="117"/>
      <c r="E1552" s="117">
        <v>15</v>
      </c>
      <c r="F1552" s="220"/>
      <c r="H1552" s="110"/>
    </row>
    <row r="1553" spans="1:8" s="116" customFormat="1" ht="13.8" x14ac:dyDescent="0.3">
      <c r="A1553" s="115"/>
      <c r="B1553" s="112">
        <v>43073</v>
      </c>
      <c r="C1553" s="116" t="s">
        <v>505</v>
      </c>
      <c r="D1553" s="117"/>
      <c r="E1553" s="117">
        <v>14.91</v>
      </c>
      <c r="F1553" s="220"/>
      <c r="H1553" s="110"/>
    </row>
    <row r="1554" spans="1:8" s="116" customFormat="1" ht="13.8" x14ac:dyDescent="0.3">
      <c r="A1554" s="115"/>
      <c r="B1554" s="112">
        <v>43074</v>
      </c>
      <c r="C1554" s="116" t="s">
        <v>8</v>
      </c>
      <c r="D1554" s="117"/>
      <c r="E1554" s="117">
        <v>8.0299999999999994</v>
      </c>
      <c r="F1554" s="220"/>
      <c r="H1554" s="110"/>
    </row>
    <row r="1555" spans="1:8" s="116" customFormat="1" ht="13.8" x14ac:dyDescent="0.3">
      <c r="A1555" s="115"/>
      <c r="B1555" s="112">
        <v>43074</v>
      </c>
      <c r="C1555" s="116" t="s">
        <v>137</v>
      </c>
      <c r="D1555" s="117"/>
      <c r="E1555" s="117">
        <v>8.0399999999999991</v>
      </c>
      <c r="F1555" s="220"/>
      <c r="H1555" s="110"/>
    </row>
    <row r="1556" spans="1:8" s="116" customFormat="1" ht="13.8" x14ac:dyDescent="0.3">
      <c r="A1556" s="115">
        <v>1342</v>
      </c>
      <c r="B1556" s="112">
        <v>43070</v>
      </c>
      <c r="C1556" s="116" t="s">
        <v>692</v>
      </c>
      <c r="D1556" s="117"/>
      <c r="E1556" s="117">
        <v>150</v>
      </c>
      <c r="F1556" s="220"/>
      <c r="H1556" s="110"/>
    </row>
    <row r="1557" spans="1:8" s="116" customFormat="1" ht="13.8" x14ac:dyDescent="0.3">
      <c r="A1557" s="115">
        <v>1315</v>
      </c>
      <c r="B1557" s="112">
        <v>43052</v>
      </c>
      <c r="C1557" s="116" t="s">
        <v>464</v>
      </c>
      <c r="D1557" s="117"/>
      <c r="E1557" s="117">
        <v>6.75</v>
      </c>
      <c r="F1557" s="220"/>
      <c r="H1557" s="110"/>
    </row>
    <row r="1558" spans="1:8" s="116" customFormat="1" ht="13.8" x14ac:dyDescent="0.3">
      <c r="A1558" s="115"/>
      <c r="B1558" s="112">
        <v>43074</v>
      </c>
      <c r="C1558" s="116" t="s">
        <v>92</v>
      </c>
      <c r="D1558" s="117"/>
      <c r="E1558" s="117">
        <v>10.77</v>
      </c>
      <c r="F1558" s="220"/>
      <c r="H1558" s="110"/>
    </row>
    <row r="1559" spans="1:8" s="116" customFormat="1" ht="13.8" x14ac:dyDescent="0.3">
      <c r="A1559" s="115"/>
      <c r="B1559" s="112">
        <v>43074</v>
      </c>
      <c r="C1559" s="116" t="s">
        <v>8</v>
      </c>
      <c r="D1559" s="117"/>
      <c r="E1559" s="117">
        <v>4.25</v>
      </c>
      <c r="F1559" s="220"/>
      <c r="H1559" s="110"/>
    </row>
    <row r="1560" spans="1:8" s="116" customFormat="1" ht="13.8" x14ac:dyDescent="0.3">
      <c r="A1560" s="115"/>
      <c r="B1560" s="112">
        <v>43073</v>
      </c>
      <c r="C1560" s="116" t="s">
        <v>505</v>
      </c>
      <c r="D1560" s="117"/>
      <c r="E1560" s="117">
        <v>3.9</v>
      </c>
      <c r="F1560" s="220"/>
      <c r="H1560" s="110"/>
    </row>
    <row r="1561" spans="1:8" s="116" customFormat="1" ht="13.8" x14ac:dyDescent="0.3">
      <c r="A1561" s="115"/>
      <c r="B1561" s="112">
        <v>43073</v>
      </c>
      <c r="C1561" s="116" t="s">
        <v>122</v>
      </c>
      <c r="D1561" s="117"/>
      <c r="E1561" s="117">
        <v>5.99</v>
      </c>
      <c r="F1561" s="220"/>
      <c r="H1561" s="110"/>
    </row>
    <row r="1562" spans="1:8" s="116" customFormat="1" ht="13.8" x14ac:dyDescent="0.3">
      <c r="A1562" s="115"/>
      <c r="B1562" s="112">
        <v>43074</v>
      </c>
      <c r="C1562" s="116" t="s">
        <v>4</v>
      </c>
      <c r="D1562" s="117">
        <v>200</v>
      </c>
      <c r="E1562" s="117"/>
      <c r="F1562" s="220"/>
      <c r="H1562" s="110"/>
    </row>
    <row r="1563" spans="1:8" s="116" customFormat="1" ht="13.8" x14ac:dyDescent="0.3">
      <c r="A1563" s="115" t="s">
        <v>427</v>
      </c>
      <c r="B1563" s="112">
        <v>43074</v>
      </c>
      <c r="C1563" s="116" t="s">
        <v>693</v>
      </c>
      <c r="D1563" s="117"/>
      <c r="E1563" s="117">
        <v>35</v>
      </c>
      <c r="F1563" s="220"/>
      <c r="H1563" s="110"/>
    </row>
    <row r="1564" spans="1:8" s="116" customFormat="1" ht="13.8" x14ac:dyDescent="0.3">
      <c r="A1564" s="115"/>
      <c r="B1564" s="112">
        <v>43077</v>
      </c>
      <c r="C1564" s="116" t="s">
        <v>50</v>
      </c>
      <c r="D1564" s="117"/>
      <c r="E1564" s="117">
        <v>23.49</v>
      </c>
      <c r="F1564" s="220"/>
      <c r="H1564" s="110"/>
    </row>
    <row r="1565" spans="1:8" s="116" customFormat="1" ht="13.8" x14ac:dyDescent="0.3">
      <c r="A1565" s="115"/>
      <c r="B1565" s="112">
        <v>43080</v>
      </c>
      <c r="C1565" s="116" t="s">
        <v>21</v>
      </c>
      <c r="D1565" s="117"/>
      <c r="E1565" s="117">
        <v>50.05</v>
      </c>
      <c r="F1565" s="220"/>
      <c r="H1565" s="110"/>
    </row>
    <row r="1566" spans="1:8" s="116" customFormat="1" ht="13.8" x14ac:dyDescent="0.3">
      <c r="A1566" s="115"/>
      <c r="B1566" s="112">
        <v>43080</v>
      </c>
      <c r="C1566" s="116" t="s">
        <v>21</v>
      </c>
      <c r="D1566" s="117">
        <v>50.05</v>
      </c>
      <c r="E1566" s="117"/>
      <c r="F1566" s="220"/>
      <c r="H1566" s="110"/>
    </row>
    <row r="1567" spans="1:8" s="116" customFormat="1" ht="13.8" x14ac:dyDescent="0.3">
      <c r="A1567" s="115"/>
      <c r="B1567" s="112">
        <v>43081</v>
      </c>
      <c r="C1567" s="116" t="s">
        <v>4</v>
      </c>
      <c r="D1567" s="117">
        <v>6000</v>
      </c>
      <c r="E1567" s="117"/>
      <c r="F1567" s="220"/>
      <c r="H1567" s="110"/>
    </row>
    <row r="1568" spans="1:8" s="116" customFormat="1" ht="13.8" x14ac:dyDescent="0.3">
      <c r="A1568" s="115"/>
      <c r="B1568" s="112">
        <v>43081</v>
      </c>
      <c r="C1568" s="116" t="s">
        <v>234</v>
      </c>
      <c r="D1568" s="117"/>
      <c r="E1568" s="117">
        <v>239.65</v>
      </c>
      <c r="F1568" s="220"/>
      <c r="H1568" s="110"/>
    </row>
    <row r="1569" spans="1:8" s="116" customFormat="1" ht="13.8" x14ac:dyDescent="0.3">
      <c r="A1569" s="115"/>
      <c r="B1569" s="112">
        <v>43086</v>
      </c>
      <c r="C1569" s="116" t="s">
        <v>357</v>
      </c>
      <c r="D1569" s="117"/>
      <c r="E1569" s="117">
        <v>19.989999999999998</v>
      </c>
      <c r="F1569" s="220"/>
      <c r="H1569" s="110"/>
    </row>
    <row r="1570" spans="1:8" s="116" customFormat="1" ht="13.8" x14ac:dyDescent="0.3">
      <c r="A1570" s="115"/>
      <c r="B1570" s="112">
        <v>43086</v>
      </c>
      <c r="C1570" s="116" t="s">
        <v>357</v>
      </c>
      <c r="D1570" s="117"/>
      <c r="E1570" s="117">
        <v>17.989999999999998</v>
      </c>
      <c r="F1570" s="220"/>
      <c r="H1570" s="110"/>
    </row>
    <row r="1571" spans="1:8" s="116" customFormat="1" ht="13.8" x14ac:dyDescent="0.3">
      <c r="A1571" s="115"/>
      <c r="B1571" s="112">
        <v>43087</v>
      </c>
      <c r="C1571" s="116" t="s">
        <v>31</v>
      </c>
      <c r="D1571" s="117">
        <v>2087.41</v>
      </c>
      <c r="E1571" s="117"/>
      <c r="F1571" s="220"/>
      <c r="H1571" s="110"/>
    </row>
    <row r="1572" spans="1:8" s="116" customFormat="1" ht="13.8" x14ac:dyDescent="0.3">
      <c r="A1572" s="115"/>
      <c r="B1572" s="112">
        <v>43084</v>
      </c>
      <c r="C1572" s="116" t="s">
        <v>619</v>
      </c>
      <c r="D1572" s="117"/>
      <c r="E1572" s="117">
        <v>89.85</v>
      </c>
      <c r="F1572" s="220"/>
      <c r="H1572" s="110"/>
    </row>
    <row r="1573" spans="1:8" s="116" customFormat="1" ht="13.8" x14ac:dyDescent="0.3">
      <c r="A1573" s="115"/>
      <c r="B1573" s="112">
        <v>43083</v>
      </c>
      <c r="C1573" s="116" t="s">
        <v>45</v>
      </c>
      <c r="D1573" s="117"/>
      <c r="E1573" s="117">
        <v>2637.38</v>
      </c>
      <c r="F1573" s="220" t="s">
        <v>695</v>
      </c>
      <c r="H1573" s="110"/>
    </row>
    <row r="1574" spans="1:8" s="116" customFormat="1" ht="13.8" x14ac:dyDescent="0.3">
      <c r="A1574" s="115"/>
      <c r="B1574" s="112">
        <v>43083</v>
      </c>
      <c r="C1574" s="116" t="s">
        <v>649</v>
      </c>
      <c r="D1574" s="117"/>
      <c r="E1574" s="117">
        <v>495.7</v>
      </c>
      <c r="F1574" s="220">
        <v>98390030</v>
      </c>
      <c r="H1574" s="110"/>
    </row>
    <row r="1575" spans="1:8" s="116" customFormat="1" ht="13.8" x14ac:dyDescent="0.3">
      <c r="A1575" s="115"/>
      <c r="B1575" s="112">
        <v>43082</v>
      </c>
      <c r="C1575" s="116" t="s">
        <v>42</v>
      </c>
      <c r="D1575" s="117"/>
      <c r="E1575" s="117">
        <v>240.98</v>
      </c>
      <c r="F1575" s="220"/>
      <c r="H1575" s="110"/>
    </row>
    <row r="1576" spans="1:8" s="116" customFormat="1" ht="13.8" x14ac:dyDescent="0.3">
      <c r="A1576" s="115"/>
      <c r="B1576" s="112">
        <v>43083</v>
      </c>
      <c r="C1576" s="116" t="s">
        <v>321</v>
      </c>
      <c r="D1576" s="117"/>
      <c r="E1576" s="117">
        <v>221.67</v>
      </c>
      <c r="F1576" s="220">
        <v>2109551162</v>
      </c>
      <c r="H1576" s="110"/>
    </row>
    <row r="1577" spans="1:8" s="116" customFormat="1" ht="13.8" x14ac:dyDescent="0.3">
      <c r="A1577" s="115"/>
      <c r="B1577" s="112">
        <v>43083</v>
      </c>
      <c r="C1577" s="116" t="s">
        <v>485</v>
      </c>
      <c r="D1577" s="117"/>
      <c r="E1577" s="117">
        <v>114.51</v>
      </c>
      <c r="F1577" s="220">
        <v>34826926533</v>
      </c>
      <c r="H1577" s="110"/>
    </row>
    <row r="1578" spans="1:8" s="116" customFormat="1" ht="13.8" x14ac:dyDescent="0.3">
      <c r="A1578" s="115"/>
      <c r="B1578" s="112">
        <v>43083</v>
      </c>
      <c r="C1578" s="116" t="s">
        <v>46</v>
      </c>
      <c r="D1578" s="117"/>
      <c r="E1578" s="117">
        <v>100</v>
      </c>
      <c r="F1578" s="220">
        <v>63617</v>
      </c>
      <c r="H1578" s="110"/>
    </row>
    <row r="1579" spans="1:8" s="116" customFormat="1" ht="13.8" x14ac:dyDescent="0.3">
      <c r="A1579" s="115"/>
      <c r="B1579" s="112">
        <v>43083</v>
      </c>
      <c r="C1579" s="116" t="s">
        <v>409</v>
      </c>
      <c r="D1579" s="117"/>
      <c r="E1579" s="117">
        <v>297.64</v>
      </c>
      <c r="F1579" s="222" t="s">
        <v>696</v>
      </c>
      <c r="H1579" s="110"/>
    </row>
    <row r="1580" spans="1:8" s="116" customFormat="1" ht="13.8" x14ac:dyDescent="0.3">
      <c r="A1580" s="115"/>
      <c r="B1580" s="112">
        <v>43083</v>
      </c>
      <c r="C1580" s="116" t="s">
        <v>40</v>
      </c>
      <c r="D1580" s="117"/>
      <c r="E1580" s="117">
        <v>10.99</v>
      </c>
      <c r="F1580" s="220"/>
      <c r="H1580" s="110"/>
    </row>
    <row r="1581" spans="1:8" s="116" customFormat="1" ht="13.8" x14ac:dyDescent="0.3">
      <c r="A1581" s="115"/>
      <c r="B1581" s="112">
        <v>43083</v>
      </c>
      <c r="C1581" s="116" t="s">
        <v>92</v>
      </c>
      <c r="D1581" s="117"/>
      <c r="E1581" s="117">
        <v>123.94</v>
      </c>
      <c r="F1581" s="220"/>
      <c r="H1581" s="110"/>
    </row>
    <row r="1582" spans="1:8" s="116" customFormat="1" ht="13.8" x14ac:dyDescent="0.3">
      <c r="A1582" s="115"/>
      <c r="B1582" s="112">
        <v>43083</v>
      </c>
      <c r="C1582" s="116" t="s">
        <v>93</v>
      </c>
      <c r="D1582" s="117"/>
      <c r="E1582" s="117">
        <v>78.81</v>
      </c>
      <c r="F1582" s="220"/>
      <c r="H1582" s="110"/>
    </row>
    <row r="1583" spans="1:8" s="116" customFormat="1" ht="13.8" x14ac:dyDescent="0.3">
      <c r="A1583" s="115"/>
      <c r="B1583" s="112">
        <v>43083</v>
      </c>
      <c r="C1583" s="116" t="s">
        <v>465</v>
      </c>
      <c r="D1583" s="117"/>
      <c r="E1583" s="117">
        <v>27.15</v>
      </c>
      <c r="F1583" s="220"/>
      <c r="H1583" s="110"/>
    </row>
    <row r="1584" spans="1:8" s="116" customFormat="1" ht="13.8" x14ac:dyDescent="0.3">
      <c r="A1584" s="115"/>
      <c r="B1584" s="112">
        <v>43083</v>
      </c>
      <c r="C1584" s="116" t="s">
        <v>505</v>
      </c>
      <c r="D1584" s="117"/>
      <c r="E1584" s="117">
        <v>16.54</v>
      </c>
      <c r="F1584" s="220"/>
      <c r="H1584" s="110"/>
    </row>
    <row r="1585" spans="1:8" s="116" customFormat="1" ht="13.8" x14ac:dyDescent="0.3">
      <c r="A1585" s="115"/>
      <c r="B1585" s="112">
        <v>43083</v>
      </c>
      <c r="C1585" s="116" t="s">
        <v>93</v>
      </c>
      <c r="D1585" s="117"/>
      <c r="E1585" s="117">
        <v>398.61</v>
      </c>
      <c r="F1585" s="220"/>
      <c r="H1585" s="110"/>
    </row>
    <row r="1586" spans="1:8" s="116" customFormat="1" ht="13.8" x14ac:dyDescent="0.3">
      <c r="A1586" s="115"/>
      <c r="B1586" s="112">
        <v>43084</v>
      </c>
      <c r="C1586" s="116" t="s">
        <v>50</v>
      </c>
      <c r="D1586" s="117"/>
      <c r="E1586" s="117">
        <v>23.65</v>
      </c>
      <c r="F1586" s="220"/>
      <c r="H1586" s="110"/>
    </row>
    <row r="1587" spans="1:8" s="116" customFormat="1" ht="13.8" x14ac:dyDescent="0.3">
      <c r="A1587" s="115"/>
      <c r="B1587" s="112">
        <v>43083</v>
      </c>
      <c r="C1587" s="116" t="s">
        <v>150</v>
      </c>
      <c r="D1587" s="117"/>
      <c r="E1587" s="117">
        <v>11.77</v>
      </c>
      <c r="F1587" s="220"/>
      <c r="H1587" s="110"/>
    </row>
    <row r="1588" spans="1:8" s="116" customFormat="1" ht="13.8" x14ac:dyDescent="0.3">
      <c r="A1588" s="115"/>
      <c r="B1588" s="112">
        <v>43084</v>
      </c>
      <c r="C1588" s="116" t="s">
        <v>699</v>
      </c>
      <c r="D1588" s="117"/>
      <c r="E1588" s="117">
        <v>429.84</v>
      </c>
      <c r="F1588" s="220">
        <v>1470713382</v>
      </c>
      <c r="H1588" s="110"/>
    </row>
    <row r="1589" spans="1:8" s="116" customFormat="1" ht="13.8" x14ac:dyDescent="0.3">
      <c r="A1589" s="115"/>
      <c r="B1589" s="112">
        <v>43085</v>
      </c>
      <c r="C1589" s="116" t="s">
        <v>505</v>
      </c>
      <c r="D1589" s="117"/>
      <c r="E1589" s="117">
        <v>5.77</v>
      </c>
      <c r="F1589" s="220"/>
      <c r="H1589" s="110"/>
    </row>
    <row r="1590" spans="1:8" s="116" customFormat="1" ht="13.8" x14ac:dyDescent="0.3">
      <c r="A1590" s="115"/>
      <c r="B1590" s="112">
        <v>43085</v>
      </c>
      <c r="C1590" s="116" t="s">
        <v>8</v>
      </c>
      <c r="D1590" s="117"/>
      <c r="E1590" s="117">
        <v>3.32</v>
      </c>
      <c r="F1590" s="220"/>
      <c r="H1590" s="110"/>
    </row>
    <row r="1591" spans="1:8" s="116" customFormat="1" ht="13.8" x14ac:dyDescent="0.3">
      <c r="A1591" s="115"/>
      <c r="B1591" s="112">
        <v>43085</v>
      </c>
      <c r="C1591" s="116" t="s">
        <v>505</v>
      </c>
      <c r="D1591" s="117"/>
      <c r="E1591" s="117">
        <v>5.88</v>
      </c>
      <c r="F1591" s="220"/>
      <c r="H1591" s="110"/>
    </row>
    <row r="1592" spans="1:8" s="116" customFormat="1" ht="13.8" x14ac:dyDescent="0.3">
      <c r="A1592" s="115"/>
      <c r="B1592" s="112">
        <v>43085</v>
      </c>
      <c r="C1592" s="116" t="s">
        <v>72</v>
      </c>
      <c r="D1592" s="117"/>
      <c r="E1592" s="117">
        <v>8.99</v>
      </c>
      <c r="F1592" s="220"/>
      <c r="H1592" s="110"/>
    </row>
    <row r="1593" spans="1:8" s="116" customFormat="1" ht="13.8" x14ac:dyDescent="0.3">
      <c r="A1593" s="115" t="s">
        <v>427</v>
      </c>
      <c r="B1593" s="112">
        <v>43084</v>
      </c>
      <c r="C1593" s="116" t="s">
        <v>296</v>
      </c>
      <c r="D1593" s="117"/>
      <c r="E1593" s="117">
        <v>14</v>
      </c>
      <c r="F1593" s="220"/>
      <c r="H1593" s="110"/>
    </row>
    <row r="1594" spans="1:8" s="116" customFormat="1" ht="13.8" x14ac:dyDescent="0.3">
      <c r="A1594" s="115"/>
      <c r="B1594" s="112">
        <v>43084</v>
      </c>
      <c r="C1594" s="116" t="s">
        <v>50</v>
      </c>
      <c r="D1594" s="117"/>
      <c r="E1594" s="117">
        <v>2.78</v>
      </c>
      <c r="F1594" s="220"/>
      <c r="H1594" s="110"/>
    </row>
    <row r="1595" spans="1:8" s="116" customFormat="1" ht="13.8" x14ac:dyDescent="0.3">
      <c r="A1595" s="115"/>
      <c r="B1595" s="112">
        <v>43084</v>
      </c>
      <c r="C1595" s="116" t="s">
        <v>40</v>
      </c>
      <c r="D1595" s="117"/>
      <c r="E1595" s="117">
        <v>219.49</v>
      </c>
      <c r="F1595" s="220"/>
      <c r="H1595" s="110"/>
    </row>
    <row r="1596" spans="1:8" s="116" customFormat="1" ht="13.8" x14ac:dyDescent="0.3">
      <c r="A1596" s="115"/>
      <c r="B1596" s="112">
        <v>43084</v>
      </c>
      <c r="C1596" s="116" t="s">
        <v>21</v>
      </c>
      <c r="D1596" s="117"/>
      <c r="E1596" s="117">
        <v>348.3</v>
      </c>
      <c r="F1596" s="220"/>
      <c r="H1596" s="110"/>
    </row>
    <row r="1597" spans="1:8" s="116" customFormat="1" ht="13.8" x14ac:dyDescent="0.3">
      <c r="A1597" s="115"/>
      <c r="B1597" s="112">
        <v>43086</v>
      </c>
      <c r="C1597" s="117" t="s">
        <v>60</v>
      </c>
      <c r="D1597" s="117"/>
      <c r="E1597" s="117">
        <v>1000</v>
      </c>
      <c r="F1597" s="220"/>
      <c r="H1597" s="110"/>
    </row>
    <row r="1598" spans="1:8" s="116" customFormat="1" ht="13.8" x14ac:dyDescent="0.3">
      <c r="A1598" s="115"/>
      <c r="B1598" s="112">
        <v>43086</v>
      </c>
      <c r="C1598" s="116" t="s">
        <v>8</v>
      </c>
      <c r="D1598" s="117"/>
      <c r="E1598" s="117">
        <v>3.36</v>
      </c>
      <c r="F1598" s="220"/>
      <c r="H1598" s="110"/>
    </row>
    <row r="1599" spans="1:8" s="116" customFormat="1" ht="13.8" x14ac:dyDescent="0.3">
      <c r="A1599" s="115"/>
      <c r="B1599" s="112">
        <v>43086</v>
      </c>
      <c r="C1599" s="116" t="s">
        <v>758</v>
      </c>
      <c r="D1599" s="117"/>
      <c r="E1599" s="117">
        <v>54.94</v>
      </c>
      <c r="F1599" s="220"/>
      <c r="H1599" s="110"/>
    </row>
    <row r="1600" spans="1:8" s="116" customFormat="1" ht="13.8" x14ac:dyDescent="0.3">
      <c r="A1600" s="115"/>
      <c r="B1600" s="112">
        <v>43086</v>
      </c>
      <c r="C1600" s="116" t="s">
        <v>667</v>
      </c>
      <c r="D1600" s="117"/>
      <c r="E1600" s="117">
        <v>84.99</v>
      </c>
      <c r="F1600" s="220"/>
      <c r="H1600" s="110"/>
    </row>
    <row r="1601" spans="1:8" s="116" customFormat="1" ht="13.8" x14ac:dyDescent="0.3">
      <c r="A1601" s="115"/>
      <c r="B1601" s="112">
        <v>43086</v>
      </c>
      <c r="C1601" s="116" t="s">
        <v>93</v>
      </c>
      <c r="D1601" s="117"/>
      <c r="E1601" s="117">
        <v>41.36</v>
      </c>
      <c r="F1601" s="220"/>
      <c r="H1601" s="110"/>
    </row>
    <row r="1602" spans="1:8" s="116" customFormat="1" ht="13.8" x14ac:dyDescent="0.3">
      <c r="A1602" s="115"/>
      <c r="B1602" s="112">
        <v>43086</v>
      </c>
      <c r="C1602" s="116" t="s">
        <v>457</v>
      </c>
      <c r="D1602" s="117"/>
      <c r="E1602" s="117">
        <v>31.98</v>
      </c>
      <c r="F1602" s="220"/>
      <c r="H1602" s="110"/>
    </row>
    <row r="1603" spans="1:8" s="116" customFormat="1" ht="13.8" x14ac:dyDescent="0.3">
      <c r="A1603" s="115"/>
      <c r="B1603" s="112">
        <v>43086</v>
      </c>
      <c r="C1603" s="116" t="s">
        <v>150</v>
      </c>
      <c r="D1603" s="117"/>
      <c r="E1603" s="117">
        <v>6</v>
      </c>
      <c r="F1603" s="220"/>
      <c r="H1603" s="110"/>
    </row>
    <row r="1604" spans="1:8" s="116" customFormat="1" ht="13.8" x14ac:dyDescent="0.3">
      <c r="A1604" s="115"/>
      <c r="B1604" s="112">
        <v>43086</v>
      </c>
      <c r="C1604" s="116" t="s">
        <v>83</v>
      </c>
      <c r="D1604" s="117"/>
      <c r="E1604" s="117">
        <v>20</v>
      </c>
      <c r="F1604" s="220"/>
      <c r="H1604" s="110"/>
    </row>
    <row r="1605" spans="1:8" s="116" customFormat="1" ht="13.8" x14ac:dyDescent="0.3">
      <c r="A1605" s="115"/>
      <c r="B1605" s="112">
        <v>43089</v>
      </c>
      <c r="C1605" s="116" t="s">
        <v>146</v>
      </c>
      <c r="D1605" s="117">
        <v>792.2</v>
      </c>
      <c r="E1605" s="117"/>
      <c r="F1605" s="220"/>
      <c r="H1605" s="110"/>
    </row>
    <row r="1606" spans="1:8" s="116" customFormat="1" ht="13.8" x14ac:dyDescent="0.3">
      <c r="A1606" s="115"/>
      <c r="B1606" s="112">
        <v>43088</v>
      </c>
      <c r="C1606" s="116" t="s">
        <v>505</v>
      </c>
      <c r="D1606" s="117"/>
      <c r="E1606" s="117">
        <v>16</v>
      </c>
      <c r="F1606" s="220"/>
      <c r="H1606" s="110"/>
    </row>
    <row r="1607" spans="1:8" s="116" customFormat="1" ht="13.8" x14ac:dyDescent="0.3">
      <c r="A1607" s="115"/>
      <c r="B1607" s="112">
        <v>43088</v>
      </c>
      <c r="C1607" s="116" t="s">
        <v>8</v>
      </c>
      <c r="D1607" s="117"/>
      <c r="E1607" s="117">
        <v>6.49</v>
      </c>
      <c r="F1607" s="220"/>
      <c r="H1607" s="110"/>
    </row>
    <row r="1608" spans="1:8" s="116" customFormat="1" ht="13.8" x14ac:dyDescent="0.3">
      <c r="A1608" s="115"/>
      <c r="B1608" s="112">
        <v>43088</v>
      </c>
      <c r="C1608" s="116" t="s">
        <v>8</v>
      </c>
      <c r="D1608" s="117"/>
      <c r="E1608" s="117">
        <v>5.12</v>
      </c>
      <c r="F1608" s="220"/>
      <c r="H1608" s="110"/>
    </row>
    <row r="1609" spans="1:8" s="116" customFormat="1" ht="13.8" x14ac:dyDescent="0.3">
      <c r="A1609" s="115"/>
      <c r="B1609" s="112">
        <v>43088</v>
      </c>
      <c r="C1609" s="116" t="s">
        <v>40</v>
      </c>
      <c r="D1609" s="117"/>
      <c r="E1609" s="117">
        <v>93.65</v>
      </c>
      <c r="F1609" s="220"/>
      <c r="H1609" s="110"/>
    </row>
    <row r="1610" spans="1:8" s="116" customFormat="1" ht="13.8" x14ac:dyDescent="0.3">
      <c r="A1610" s="115"/>
      <c r="B1610" s="112">
        <v>43088</v>
      </c>
      <c r="C1610" s="116" t="s">
        <v>162</v>
      </c>
      <c r="D1610" s="117"/>
      <c r="E1610" s="117">
        <v>40.520000000000003</v>
      </c>
      <c r="F1610" s="220"/>
      <c r="H1610" s="110"/>
    </row>
    <row r="1611" spans="1:8" s="116" customFormat="1" ht="13.8" x14ac:dyDescent="0.3">
      <c r="A1611" s="115"/>
      <c r="B1611" s="112">
        <v>43088</v>
      </c>
      <c r="C1611" s="116" t="s">
        <v>40</v>
      </c>
      <c r="D1611" s="117"/>
      <c r="E1611" s="117">
        <v>121.57</v>
      </c>
      <c r="F1611" s="220"/>
      <c r="H1611" s="110"/>
    </row>
    <row r="1612" spans="1:8" s="116" customFormat="1" ht="13.8" x14ac:dyDescent="0.3">
      <c r="A1612" s="115"/>
      <c r="B1612" s="112">
        <v>43087</v>
      </c>
      <c r="C1612" s="116" t="s">
        <v>505</v>
      </c>
      <c r="D1612" s="117"/>
      <c r="E1612" s="117">
        <v>2.16</v>
      </c>
      <c r="F1612" s="220"/>
      <c r="H1612" s="110"/>
    </row>
    <row r="1613" spans="1:8" s="116" customFormat="1" ht="13.8" x14ac:dyDescent="0.3">
      <c r="A1613" s="115"/>
      <c r="B1613" s="112">
        <v>43087</v>
      </c>
      <c r="C1613" s="116" t="s">
        <v>8</v>
      </c>
      <c r="D1613" s="117"/>
      <c r="E1613" s="117">
        <v>7.82</v>
      </c>
      <c r="F1613" s="220"/>
      <c r="H1613" s="110"/>
    </row>
    <row r="1614" spans="1:8" s="116" customFormat="1" ht="13.8" x14ac:dyDescent="0.3">
      <c r="A1614" s="115"/>
      <c r="B1614" s="112">
        <v>43087</v>
      </c>
      <c r="C1614" s="116" t="s">
        <v>122</v>
      </c>
      <c r="D1614" s="117"/>
      <c r="E1614" s="117">
        <v>3.99</v>
      </c>
      <c r="F1614" s="220"/>
      <c r="H1614" s="110"/>
    </row>
    <row r="1615" spans="1:8" s="116" customFormat="1" ht="13.8" x14ac:dyDescent="0.3">
      <c r="A1615" s="115"/>
      <c r="B1615" s="112">
        <v>43087</v>
      </c>
      <c r="C1615" s="116" t="s">
        <v>72</v>
      </c>
      <c r="D1615" s="117"/>
      <c r="E1615" s="117">
        <v>14.99</v>
      </c>
      <c r="F1615" s="220"/>
      <c r="H1615" s="110"/>
    </row>
    <row r="1616" spans="1:8" s="116" customFormat="1" ht="13.8" x14ac:dyDescent="0.3">
      <c r="A1616" s="115"/>
      <c r="B1616" s="112">
        <v>43087</v>
      </c>
      <c r="C1616" s="116" t="s">
        <v>505</v>
      </c>
      <c r="D1616" s="117"/>
      <c r="E1616" s="117">
        <v>4.13</v>
      </c>
      <c r="F1616" s="220"/>
      <c r="H1616" s="110"/>
    </row>
    <row r="1617" spans="1:8" s="116" customFormat="1" ht="13.8" x14ac:dyDescent="0.3">
      <c r="A1617" s="115"/>
      <c r="B1617" s="112">
        <v>43087</v>
      </c>
      <c r="C1617" s="116" t="s">
        <v>40</v>
      </c>
      <c r="D1617" s="117"/>
      <c r="E1617" s="117">
        <v>47.46</v>
      </c>
      <c r="F1617" s="220"/>
      <c r="H1617" s="110"/>
    </row>
    <row r="1618" spans="1:8" s="116" customFormat="1" ht="13.8" x14ac:dyDescent="0.3">
      <c r="A1618" s="115"/>
      <c r="B1618" s="112">
        <v>43090</v>
      </c>
      <c r="C1618" s="116" t="s">
        <v>50</v>
      </c>
      <c r="D1618" s="117"/>
      <c r="E1618" s="117">
        <v>23.69</v>
      </c>
      <c r="F1618" s="220"/>
      <c r="H1618" s="110"/>
    </row>
    <row r="1619" spans="1:8" s="116" customFormat="1" ht="13.8" x14ac:dyDescent="0.3">
      <c r="A1619" s="115"/>
      <c r="B1619" s="112">
        <v>43089</v>
      </c>
      <c r="C1619" s="116" t="s">
        <v>85</v>
      </c>
      <c r="D1619" s="117"/>
      <c r="E1619" s="117">
        <v>386.47</v>
      </c>
      <c r="F1619" s="220"/>
      <c r="H1619" s="110"/>
    </row>
    <row r="1620" spans="1:8" s="116" customFormat="1" ht="13.8" x14ac:dyDescent="0.3">
      <c r="A1620" s="115"/>
      <c r="B1620" s="112">
        <v>43089</v>
      </c>
      <c r="C1620" s="116" t="s">
        <v>50</v>
      </c>
      <c r="D1620" s="117"/>
      <c r="E1620" s="117">
        <v>23.49</v>
      </c>
      <c r="F1620" s="220"/>
      <c r="H1620" s="110"/>
    </row>
    <row r="1621" spans="1:8" s="116" customFormat="1" ht="13.8" x14ac:dyDescent="0.3">
      <c r="A1621" s="115"/>
      <c r="B1621" s="112">
        <v>43096</v>
      </c>
      <c r="C1621" s="116" t="s">
        <v>21</v>
      </c>
      <c r="D1621" s="117"/>
      <c r="E1621" s="117">
        <v>34.25</v>
      </c>
      <c r="F1621" s="220"/>
      <c r="H1621" s="110"/>
    </row>
    <row r="1622" spans="1:8" s="116" customFormat="1" ht="13.8" x14ac:dyDescent="0.3">
      <c r="A1622" s="115"/>
      <c r="B1622" s="112">
        <v>43096</v>
      </c>
      <c r="C1622" s="116" t="s">
        <v>505</v>
      </c>
      <c r="D1622" s="117"/>
      <c r="E1622" s="117">
        <v>11.22</v>
      </c>
      <c r="F1622" s="220"/>
      <c r="H1622" s="110"/>
    </row>
    <row r="1623" spans="1:8" s="116" customFormat="1" ht="13.8" x14ac:dyDescent="0.3">
      <c r="A1623" s="115"/>
      <c r="B1623" s="112">
        <v>43096</v>
      </c>
      <c r="C1623" s="116" t="s">
        <v>40</v>
      </c>
      <c r="D1623" s="117"/>
      <c r="E1623" s="117">
        <v>126.73</v>
      </c>
      <c r="F1623" s="220"/>
      <c r="H1623" s="110"/>
    </row>
    <row r="1624" spans="1:8" s="116" customFormat="1" ht="13.8" x14ac:dyDescent="0.3">
      <c r="A1624" s="115"/>
      <c r="B1624" s="112">
        <v>43095</v>
      </c>
      <c r="C1624" s="116" t="s">
        <v>114</v>
      </c>
      <c r="D1624" s="117"/>
      <c r="E1624" s="117">
        <v>13.59</v>
      </c>
      <c r="F1624" s="220"/>
      <c r="H1624" s="110"/>
    </row>
    <row r="1625" spans="1:8" s="116" customFormat="1" ht="13.8" x14ac:dyDescent="0.3">
      <c r="A1625" s="115"/>
      <c r="B1625" s="112">
        <v>43095</v>
      </c>
      <c r="C1625" s="116" t="s">
        <v>700</v>
      </c>
      <c r="D1625" s="117"/>
      <c r="E1625" s="117">
        <v>36.97</v>
      </c>
      <c r="F1625" s="220"/>
      <c r="H1625" s="110"/>
    </row>
    <row r="1626" spans="1:8" s="116" customFormat="1" ht="13.8" x14ac:dyDescent="0.3">
      <c r="A1626" s="115"/>
      <c r="B1626" s="112">
        <v>43095</v>
      </c>
      <c r="C1626" s="116" t="s">
        <v>505</v>
      </c>
      <c r="D1626" s="117"/>
      <c r="E1626" s="117">
        <v>5.68</v>
      </c>
      <c r="F1626" s="220"/>
      <c r="H1626" s="110"/>
    </row>
    <row r="1627" spans="1:8" s="116" customFormat="1" ht="13.8" x14ac:dyDescent="0.3">
      <c r="A1627" s="115"/>
      <c r="B1627" s="112">
        <v>43095</v>
      </c>
      <c r="C1627" s="116" t="s">
        <v>171</v>
      </c>
      <c r="D1627" s="117"/>
      <c r="E1627" s="117">
        <v>50.76</v>
      </c>
      <c r="F1627" s="220"/>
      <c r="H1627" s="110"/>
    </row>
    <row r="1628" spans="1:8" s="116" customFormat="1" ht="13.8" x14ac:dyDescent="0.3">
      <c r="A1628" s="115"/>
      <c r="B1628" s="112">
        <v>43093</v>
      </c>
      <c r="C1628" s="116" t="s">
        <v>505</v>
      </c>
      <c r="D1628" s="117"/>
      <c r="E1628" s="117">
        <v>4.24</v>
      </c>
      <c r="F1628" s="220"/>
      <c r="H1628" s="110"/>
    </row>
    <row r="1629" spans="1:8" s="116" customFormat="1" ht="13.8" x14ac:dyDescent="0.3">
      <c r="A1629" s="115"/>
      <c r="B1629" s="112">
        <v>43093</v>
      </c>
      <c r="C1629" s="116" t="s">
        <v>114</v>
      </c>
      <c r="D1629" s="117"/>
      <c r="E1629" s="117">
        <v>8.06</v>
      </c>
      <c r="F1629" s="220"/>
      <c r="H1629" s="110"/>
    </row>
    <row r="1630" spans="1:8" s="116" customFormat="1" ht="13.8" x14ac:dyDescent="0.3">
      <c r="A1630" s="115"/>
      <c r="B1630" s="112">
        <v>43091</v>
      </c>
      <c r="C1630" s="116" t="s">
        <v>50</v>
      </c>
      <c r="D1630" s="117"/>
      <c r="E1630" s="117">
        <v>9.3699999999999992</v>
      </c>
      <c r="F1630" s="220"/>
      <c r="H1630" s="110"/>
    </row>
    <row r="1631" spans="1:8" s="116" customFormat="1" ht="13.8" x14ac:dyDescent="0.3">
      <c r="A1631" s="115"/>
      <c r="B1631" s="112">
        <v>43096</v>
      </c>
      <c r="C1631" s="116" t="s">
        <v>122</v>
      </c>
      <c r="D1631" s="117"/>
      <c r="E1631" s="117">
        <v>11.98</v>
      </c>
      <c r="F1631" s="220"/>
      <c r="H1631" s="110"/>
    </row>
    <row r="1632" spans="1:8" s="116" customFormat="1" ht="13.8" x14ac:dyDescent="0.3">
      <c r="A1632" s="115"/>
      <c r="B1632" s="112">
        <v>43095</v>
      </c>
      <c r="C1632" s="116" t="s">
        <v>558</v>
      </c>
      <c r="D1632" s="117"/>
      <c r="E1632" s="117">
        <v>58.93</v>
      </c>
      <c r="F1632" s="220"/>
      <c r="H1632" s="110"/>
    </row>
    <row r="1633" spans="1:8" s="116" customFormat="1" ht="13.8" x14ac:dyDescent="0.3">
      <c r="A1633" s="115"/>
      <c r="B1633" s="112">
        <v>43095</v>
      </c>
      <c r="C1633" s="116" t="s">
        <v>150</v>
      </c>
      <c r="D1633" s="117"/>
      <c r="E1633" s="117">
        <v>70.2</v>
      </c>
      <c r="F1633" s="220"/>
      <c r="H1633" s="110"/>
    </row>
    <row r="1634" spans="1:8" s="116" customFormat="1" ht="13.8" x14ac:dyDescent="0.3">
      <c r="A1634" s="115"/>
      <c r="B1634" s="112">
        <v>43095</v>
      </c>
      <c r="C1634" s="116" t="s">
        <v>50</v>
      </c>
      <c r="D1634" s="117"/>
      <c r="E1634" s="117">
        <v>3.6</v>
      </c>
      <c r="F1634" s="220"/>
      <c r="H1634" s="110"/>
    </row>
    <row r="1635" spans="1:8" s="116" customFormat="1" ht="13.8" x14ac:dyDescent="0.3">
      <c r="A1635" s="115"/>
      <c r="B1635" s="112">
        <v>43095</v>
      </c>
      <c r="C1635" s="116" t="s">
        <v>505</v>
      </c>
      <c r="D1635" s="117"/>
      <c r="E1635" s="117">
        <v>26.07</v>
      </c>
      <c r="F1635" s="220"/>
      <c r="H1635" s="110"/>
    </row>
    <row r="1636" spans="1:8" s="116" customFormat="1" ht="13.8" x14ac:dyDescent="0.3">
      <c r="A1636" s="115"/>
      <c r="B1636" s="112">
        <v>43095</v>
      </c>
      <c r="C1636" s="116" t="s">
        <v>40</v>
      </c>
      <c r="D1636" s="117"/>
      <c r="E1636" s="117">
        <v>24.09</v>
      </c>
      <c r="F1636" s="220"/>
      <c r="H1636" s="110"/>
    </row>
    <row r="1637" spans="1:8" s="116" customFormat="1" ht="13.8" x14ac:dyDescent="0.3">
      <c r="A1637" s="115"/>
      <c r="B1637" s="112">
        <v>43095</v>
      </c>
      <c r="C1637" s="116" t="s">
        <v>150</v>
      </c>
      <c r="D1637" s="117"/>
      <c r="E1637" s="117">
        <v>6</v>
      </c>
      <c r="F1637" s="220"/>
      <c r="H1637" s="110"/>
    </row>
    <row r="1638" spans="1:8" s="116" customFormat="1" ht="13.8" x14ac:dyDescent="0.3">
      <c r="A1638" s="115"/>
      <c r="B1638" s="112">
        <v>43095</v>
      </c>
      <c r="C1638" s="116" t="s">
        <v>7</v>
      </c>
      <c r="D1638" s="117"/>
      <c r="E1638" s="117">
        <v>18.420000000000002</v>
      </c>
      <c r="F1638" s="220"/>
      <c r="H1638" s="110"/>
    </row>
    <row r="1639" spans="1:8" s="116" customFormat="1" ht="13.8" x14ac:dyDescent="0.3">
      <c r="A1639" s="115"/>
      <c r="B1639" s="112">
        <v>43095</v>
      </c>
      <c r="C1639" s="116" t="s">
        <v>702</v>
      </c>
      <c r="D1639" s="117"/>
      <c r="E1639" s="117">
        <v>51.73</v>
      </c>
      <c r="F1639" s="220"/>
      <c r="H1639" s="110"/>
    </row>
    <row r="1640" spans="1:8" s="116" customFormat="1" ht="13.8" x14ac:dyDescent="0.3">
      <c r="A1640" s="115"/>
      <c r="B1640" s="112">
        <v>43095</v>
      </c>
      <c r="C1640" s="116" t="s">
        <v>8</v>
      </c>
      <c r="D1640" s="117"/>
      <c r="E1640" s="117">
        <v>14.29</v>
      </c>
      <c r="F1640" s="220"/>
      <c r="H1640" s="110"/>
    </row>
    <row r="1641" spans="1:8" s="116" customFormat="1" ht="13.8" x14ac:dyDescent="0.3">
      <c r="A1641" s="115"/>
      <c r="B1641" s="112">
        <v>43091</v>
      </c>
      <c r="C1641" s="116" t="s">
        <v>654</v>
      </c>
      <c r="D1641" s="117"/>
      <c r="E1641" s="117">
        <v>80</v>
      </c>
      <c r="F1641" s="220"/>
      <c r="H1641" s="110"/>
    </row>
    <row r="1642" spans="1:8" s="116" customFormat="1" ht="13.8" x14ac:dyDescent="0.3">
      <c r="A1642" s="115">
        <v>1320</v>
      </c>
      <c r="B1642" s="112">
        <v>43090</v>
      </c>
      <c r="C1642" s="116" t="s">
        <v>464</v>
      </c>
      <c r="D1642" s="117"/>
      <c r="E1642" s="117">
        <v>4.5</v>
      </c>
      <c r="F1642" s="220"/>
      <c r="H1642" s="110"/>
    </row>
    <row r="1643" spans="1:8" s="116" customFormat="1" ht="13.8" x14ac:dyDescent="0.3">
      <c r="A1643" s="115">
        <v>1321</v>
      </c>
      <c r="B1643" s="112">
        <v>43090</v>
      </c>
      <c r="C1643" s="116" t="s">
        <v>464</v>
      </c>
      <c r="D1643" s="117"/>
      <c r="E1643" s="117">
        <v>3.75</v>
      </c>
      <c r="F1643" s="220"/>
      <c r="H1643" s="110"/>
    </row>
    <row r="1644" spans="1:8" s="116" customFormat="1" ht="13.8" x14ac:dyDescent="0.3">
      <c r="A1644" s="115">
        <v>1319</v>
      </c>
      <c r="B1644" s="112">
        <v>43090</v>
      </c>
      <c r="C1644" s="116" t="s">
        <v>464</v>
      </c>
      <c r="D1644" s="117"/>
      <c r="E1644" s="117">
        <v>2.25</v>
      </c>
      <c r="F1644" s="220"/>
      <c r="H1644" s="110"/>
    </row>
    <row r="1645" spans="1:8" s="116" customFormat="1" ht="13.8" x14ac:dyDescent="0.3">
      <c r="A1645" s="115">
        <v>1318</v>
      </c>
      <c r="B1645" s="112">
        <v>43090</v>
      </c>
      <c r="C1645" s="116" t="s">
        <v>464</v>
      </c>
      <c r="D1645" s="117"/>
      <c r="E1645" s="117">
        <v>4.5</v>
      </c>
      <c r="F1645" s="220"/>
      <c r="H1645" s="110"/>
    </row>
    <row r="1646" spans="1:8" s="116" customFormat="1" ht="13.8" x14ac:dyDescent="0.3">
      <c r="A1646" s="115"/>
      <c r="B1646" s="112">
        <v>43091</v>
      </c>
      <c r="C1646" s="116" t="s">
        <v>8</v>
      </c>
      <c r="D1646" s="117"/>
      <c r="E1646" s="117">
        <v>6.5</v>
      </c>
      <c r="F1646" s="220"/>
      <c r="H1646" s="110"/>
    </row>
    <row r="1647" spans="1:8" s="116" customFormat="1" ht="13.8" x14ac:dyDescent="0.3">
      <c r="A1647" s="115"/>
      <c r="B1647" s="112">
        <v>43091</v>
      </c>
      <c r="C1647" s="116" t="s">
        <v>268</v>
      </c>
      <c r="D1647" s="117"/>
      <c r="E1647" s="117">
        <v>42</v>
      </c>
      <c r="F1647" s="220"/>
      <c r="H1647" s="110"/>
    </row>
    <row r="1648" spans="1:8" s="116" customFormat="1" ht="13.8" x14ac:dyDescent="0.3">
      <c r="A1648" s="115"/>
      <c r="B1648" s="112">
        <v>43090</v>
      </c>
      <c r="C1648" s="116" t="s">
        <v>21</v>
      </c>
      <c r="D1648" s="117"/>
      <c r="E1648" s="117">
        <v>18.5</v>
      </c>
      <c r="F1648" s="220"/>
      <c r="H1648" s="110"/>
    </row>
    <row r="1649" spans="1:8" s="116" customFormat="1" ht="13.8" x14ac:dyDescent="0.3">
      <c r="A1649" s="115"/>
      <c r="B1649" s="112">
        <v>43090</v>
      </c>
      <c r="C1649" s="116" t="s">
        <v>40</v>
      </c>
      <c r="D1649" s="117"/>
      <c r="E1649" s="117">
        <v>64.45</v>
      </c>
      <c r="F1649" s="220"/>
      <c r="H1649" s="110"/>
    </row>
    <row r="1650" spans="1:8" s="116" customFormat="1" ht="13.8" x14ac:dyDescent="0.3">
      <c r="A1650" s="115"/>
      <c r="B1650" s="112">
        <v>43098</v>
      </c>
      <c r="C1650" s="116" t="s">
        <v>31</v>
      </c>
      <c r="D1650" s="117">
        <v>2087.4</v>
      </c>
      <c r="E1650" s="117"/>
      <c r="F1650" s="220"/>
      <c r="H1650" s="110"/>
    </row>
    <row r="1651" spans="1:8" s="116" customFormat="1" ht="13.8" x14ac:dyDescent="0.3">
      <c r="A1651" s="115"/>
      <c r="B1651" s="112">
        <v>43097</v>
      </c>
      <c r="C1651" s="116" t="s">
        <v>83</v>
      </c>
      <c r="D1651" s="117"/>
      <c r="E1651" s="117">
        <v>60</v>
      </c>
      <c r="F1651" s="220"/>
      <c r="H1651" s="110"/>
    </row>
    <row r="1652" spans="1:8" s="116" customFormat="1" ht="13.8" x14ac:dyDescent="0.3">
      <c r="A1652" s="115"/>
      <c r="B1652" s="112">
        <v>43097</v>
      </c>
      <c r="C1652" s="116" t="s">
        <v>505</v>
      </c>
      <c r="D1652" s="117"/>
      <c r="E1652" s="117">
        <v>5.68</v>
      </c>
      <c r="F1652" s="220"/>
      <c r="H1652" s="110"/>
    </row>
    <row r="1653" spans="1:8" s="116" customFormat="1" ht="13.8" x14ac:dyDescent="0.3">
      <c r="A1653" s="115"/>
      <c r="B1653" s="112">
        <v>43097</v>
      </c>
      <c r="C1653" s="116" t="s">
        <v>150</v>
      </c>
      <c r="D1653" s="117"/>
      <c r="E1653" s="117">
        <v>8.4499999999999993</v>
      </c>
      <c r="F1653" s="220"/>
      <c r="H1653" s="110"/>
    </row>
    <row r="1654" spans="1:8" s="116" customFormat="1" ht="13.8" x14ac:dyDescent="0.3">
      <c r="A1654" s="115"/>
      <c r="B1654" s="112">
        <v>43097</v>
      </c>
      <c r="C1654" s="116" t="s">
        <v>7</v>
      </c>
      <c r="D1654" s="117"/>
      <c r="E1654" s="117">
        <v>18.48</v>
      </c>
      <c r="F1654" s="220"/>
      <c r="H1654" s="110"/>
    </row>
    <row r="1655" spans="1:8" s="116" customFormat="1" ht="13.8" x14ac:dyDescent="0.3">
      <c r="A1655" s="115"/>
      <c r="B1655" s="112">
        <v>43098</v>
      </c>
      <c r="C1655" s="116" t="s">
        <v>7</v>
      </c>
      <c r="D1655" s="117"/>
      <c r="E1655" s="117">
        <v>8.7200000000000006</v>
      </c>
      <c r="F1655" s="220"/>
      <c r="H1655" s="110"/>
    </row>
    <row r="1656" spans="1:8" s="116" customFormat="1" ht="13.8" x14ac:dyDescent="0.3">
      <c r="A1656" s="115"/>
      <c r="B1656" s="112">
        <v>43099</v>
      </c>
      <c r="C1656" s="116" t="s">
        <v>50</v>
      </c>
      <c r="D1656" s="117"/>
      <c r="E1656" s="117">
        <v>42.23</v>
      </c>
      <c r="F1656" s="220"/>
      <c r="H1656" s="110"/>
    </row>
    <row r="1657" spans="1:8" s="116" customFormat="1" ht="13.8" x14ac:dyDescent="0.3">
      <c r="A1657" s="115"/>
      <c r="B1657" s="112">
        <v>43099</v>
      </c>
      <c r="C1657" s="116" t="s">
        <v>701</v>
      </c>
      <c r="D1657" s="117"/>
      <c r="E1657" s="117">
        <v>20</v>
      </c>
      <c r="F1657" s="220"/>
      <c r="H1657" s="110"/>
    </row>
    <row r="1658" spans="1:8" s="116" customFormat="1" ht="13.8" x14ac:dyDescent="0.3">
      <c r="A1658" s="115"/>
      <c r="B1658" s="112">
        <v>43099</v>
      </c>
      <c r="C1658" s="116" t="s">
        <v>93</v>
      </c>
      <c r="D1658" s="117"/>
      <c r="E1658" s="117">
        <v>52.9</v>
      </c>
      <c r="F1658" s="220"/>
      <c r="H1658" s="110"/>
    </row>
    <row r="1659" spans="1:8" s="116" customFormat="1" ht="13.8" x14ac:dyDescent="0.3">
      <c r="A1659" s="115"/>
      <c r="B1659" s="112">
        <v>43099</v>
      </c>
      <c r="C1659" s="116" t="s">
        <v>505</v>
      </c>
      <c r="D1659" s="117"/>
      <c r="E1659" s="117">
        <v>7.94</v>
      </c>
      <c r="F1659" s="220"/>
      <c r="H1659" s="110"/>
    </row>
    <row r="1660" spans="1:8" s="116" customFormat="1" ht="13.8" x14ac:dyDescent="0.3">
      <c r="A1660" s="115"/>
      <c r="B1660" s="112">
        <v>43099</v>
      </c>
      <c r="C1660" s="116" t="s">
        <v>7</v>
      </c>
      <c r="D1660" s="117"/>
      <c r="E1660" s="117">
        <v>14.12</v>
      </c>
      <c r="F1660" s="220"/>
      <c r="H1660" s="110"/>
    </row>
    <row r="1661" spans="1:8" s="116" customFormat="1" ht="13.8" x14ac:dyDescent="0.3">
      <c r="A1661" s="115"/>
      <c r="B1661" s="112">
        <v>43098</v>
      </c>
      <c r="C1661" s="116" t="s">
        <v>8</v>
      </c>
      <c r="D1661" s="117"/>
      <c r="E1661" s="117">
        <v>6.63</v>
      </c>
      <c r="F1661" s="220"/>
      <c r="H1661" s="110"/>
    </row>
    <row r="1662" spans="1:8" s="116" customFormat="1" ht="13.8" x14ac:dyDescent="0.3">
      <c r="A1662" s="115"/>
      <c r="B1662" s="112">
        <v>43099</v>
      </c>
      <c r="C1662" s="116" t="s">
        <v>433</v>
      </c>
      <c r="D1662" s="117"/>
      <c r="E1662" s="117">
        <v>1006.68</v>
      </c>
      <c r="F1662" s="222" t="s">
        <v>703</v>
      </c>
      <c r="H1662" s="110"/>
    </row>
    <row r="1663" spans="1:8" s="116" customFormat="1" ht="13.8" x14ac:dyDescent="0.3">
      <c r="A1663" s="115"/>
      <c r="B1663" s="112">
        <v>43099</v>
      </c>
      <c r="C1663" s="116" t="s">
        <v>89</v>
      </c>
      <c r="D1663" s="117"/>
      <c r="E1663" s="117">
        <v>540.67999999999995</v>
      </c>
      <c r="F1663" s="220">
        <v>36529316452</v>
      </c>
      <c r="H1663" s="110"/>
    </row>
    <row r="1664" spans="1:8" s="116" customFormat="1" ht="13.8" x14ac:dyDescent="0.3">
      <c r="A1664" s="115"/>
      <c r="B1664" s="112">
        <v>43099</v>
      </c>
      <c r="C1664" s="116" t="s">
        <v>150</v>
      </c>
      <c r="D1664" s="117"/>
      <c r="E1664" s="117">
        <v>29.1</v>
      </c>
      <c r="F1664" s="220"/>
      <c r="H1664" s="110"/>
    </row>
    <row r="1665" spans="1:8" s="116" customFormat="1" ht="13.8" x14ac:dyDescent="0.3">
      <c r="A1665" s="115"/>
      <c r="B1665" s="112">
        <v>43100</v>
      </c>
      <c r="C1665" s="116" t="s">
        <v>8</v>
      </c>
      <c r="D1665" s="117"/>
      <c r="E1665" s="117">
        <v>12.88</v>
      </c>
      <c r="F1665" s="220"/>
      <c r="H1665" s="1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L1442"/>
  <sheetViews>
    <sheetView topLeftCell="A385" zoomScaleNormal="100" workbookViewId="0">
      <selection activeCell="D431" sqref="D431"/>
    </sheetView>
  </sheetViews>
  <sheetFormatPr defaultColWidth="9.109375" defaultRowHeight="12.75" customHeight="1" x14ac:dyDescent="0.3"/>
  <cols>
    <col min="1" max="2" width="10.6640625" style="93" customWidth="1"/>
    <col min="3" max="3" width="30.6640625" style="93" customWidth="1"/>
    <col min="4" max="5" width="10.6640625" style="93" customWidth="1"/>
    <col min="6" max="6" width="30.6640625" style="93" customWidth="1"/>
    <col min="7" max="9" width="9.109375" style="93"/>
    <col min="10" max="10" width="12" style="93" bestFit="1" customWidth="1"/>
    <col min="11" max="16384" width="9.109375" style="93"/>
  </cols>
  <sheetData>
    <row r="1" spans="1:6" ht="12.75" customHeight="1" x14ac:dyDescent="0.3">
      <c r="A1" s="101" t="s">
        <v>1</v>
      </c>
      <c r="B1" s="102" t="s">
        <v>0</v>
      </c>
      <c r="C1" s="103" t="s">
        <v>2</v>
      </c>
      <c r="D1" s="105" t="s">
        <v>4</v>
      </c>
      <c r="E1" s="105" t="s">
        <v>3</v>
      </c>
      <c r="F1" s="167" t="s">
        <v>835</v>
      </c>
    </row>
    <row r="2" spans="1:6" ht="12.75" customHeight="1" x14ac:dyDescent="0.3">
      <c r="A2" s="115"/>
      <c r="B2" s="168">
        <v>42391</v>
      </c>
      <c r="C2" s="116" t="s">
        <v>8</v>
      </c>
      <c r="D2" s="117"/>
      <c r="E2" s="117">
        <v>2.58</v>
      </c>
      <c r="F2" s="117"/>
    </row>
    <row r="3" spans="1:6" ht="12.75" customHeight="1" x14ac:dyDescent="0.3">
      <c r="A3" s="115"/>
      <c r="B3" s="112">
        <v>42391</v>
      </c>
      <c r="C3" s="116" t="s">
        <v>40</v>
      </c>
      <c r="D3" s="117"/>
      <c r="E3" s="117">
        <v>10.68</v>
      </c>
      <c r="F3" s="117"/>
    </row>
    <row r="4" spans="1:6" ht="12.75" customHeight="1" x14ac:dyDescent="0.3">
      <c r="A4" s="115"/>
      <c r="B4" s="112">
        <v>42391</v>
      </c>
      <c r="C4" s="116" t="s">
        <v>8</v>
      </c>
      <c r="D4" s="117"/>
      <c r="E4" s="117">
        <v>6.31</v>
      </c>
      <c r="F4" s="117"/>
    </row>
    <row r="5" spans="1:6" ht="12.75" customHeight="1" x14ac:dyDescent="0.3">
      <c r="A5" s="115"/>
      <c r="B5" s="112">
        <v>42391</v>
      </c>
      <c r="C5" s="116" t="s">
        <v>70</v>
      </c>
      <c r="D5" s="117"/>
      <c r="E5" s="117">
        <v>3.54</v>
      </c>
      <c r="F5" s="117"/>
    </row>
    <row r="6" spans="1:6" ht="12.75" customHeight="1" x14ac:dyDescent="0.3">
      <c r="A6" s="115"/>
      <c r="B6" s="112">
        <v>42392</v>
      </c>
      <c r="C6" s="116" t="s">
        <v>8</v>
      </c>
      <c r="D6" s="117"/>
      <c r="E6" s="117">
        <v>3.58</v>
      </c>
      <c r="F6" s="117"/>
    </row>
    <row r="7" spans="1:6" ht="12.75" customHeight="1" x14ac:dyDescent="0.3">
      <c r="A7" s="115"/>
      <c r="B7" s="112">
        <v>42392</v>
      </c>
      <c r="C7" s="116" t="s">
        <v>8</v>
      </c>
      <c r="D7" s="117"/>
      <c r="E7" s="117">
        <v>7.52</v>
      </c>
      <c r="F7" s="117"/>
    </row>
    <row r="8" spans="1:6" ht="12.75" customHeight="1" x14ac:dyDescent="0.3">
      <c r="A8" s="115"/>
      <c r="B8" s="112">
        <v>42392</v>
      </c>
      <c r="C8" s="116" t="s">
        <v>8</v>
      </c>
      <c r="D8" s="117"/>
      <c r="E8" s="117">
        <v>0.53</v>
      </c>
      <c r="F8" s="117"/>
    </row>
    <row r="9" spans="1:6" ht="12.75" customHeight="1" x14ac:dyDescent="0.3">
      <c r="A9" s="115"/>
      <c r="B9" s="112">
        <v>42392</v>
      </c>
      <c r="C9" s="116" t="s">
        <v>150</v>
      </c>
      <c r="D9" s="117"/>
      <c r="E9" s="117">
        <v>27.25</v>
      </c>
      <c r="F9" s="117"/>
    </row>
    <row r="10" spans="1:6" ht="12.75" customHeight="1" x14ac:dyDescent="0.3">
      <c r="A10" s="115"/>
      <c r="B10" s="112">
        <v>42392</v>
      </c>
      <c r="C10" s="116" t="s">
        <v>93</v>
      </c>
      <c r="D10" s="117"/>
      <c r="E10" s="117">
        <v>12.88</v>
      </c>
      <c r="F10" s="117"/>
    </row>
    <row r="11" spans="1:6" ht="12.75" customHeight="1" x14ac:dyDescent="0.3">
      <c r="A11" s="115"/>
      <c r="B11" s="112">
        <v>42392</v>
      </c>
      <c r="C11" s="116" t="s">
        <v>93</v>
      </c>
      <c r="D11" s="117"/>
      <c r="E11" s="117">
        <v>2.36</v>
      </c>
      <c r="F11" s="117"/>
    </row>
    <row r="12" spans="1:6" ht="12.75" customHeight="1" x14ac:dyDescent="0.3">
      <c r="A12" s="115"/>
      <c r="B12" s="112">
        <v>42392</v>
      </c>
      <c r="C12" s="116" t="s">
        <v>102</v>
      </c>
      <c r="D12" s="117"/>
      <c r="E12" s="117">
        <v>13.17</v>
      </c>
      <c r="F12" s="117"/>
    </row>
    <row r="13" spans="1:6" ht="12.75" customHeight="1" x14ac:dyDescent="0.3">
      <c r="A13" s="115"/>
      <c r="B13" s="112">
        <v>42393</v>
      </c>
      <c r="C13" s="116" t="s">
        <v>40</v>
      </c>
      <c r="D13" s="117"/>
      <c r="E13" s="117">
        <v>8.6999999999999993</v>
      </c>
      <c r="F13" s="117"/>
    </row>
    <row r="14" spans="1:6" ht="12.75" customHeight="1" x14ac:dyDescent="0.3">
      <c r="A14" s="115"/>
      <c r="B14" s="112">
        <v>42392</v>
      </c>
      <c r="C14" s="116" t="s">
        <v>261</v>
      </c>
      <c r="D14" s="117"/>
      <c r="E14" s="117">
        <v>105.79</v>
      </c>
      <c r="F14" s="117"/>
    </row>
    <row r="15" spans="1:6" ht="12.75" customHeight="1" x14ac:dyDescent="0.3">
      <c r="A15" s="115"/>
      <c r="B15" s="112">
        <v>42391</v>
      </c>
      <c r="C15" s="116" t="s">
        <v>46</v>
      </c>
      <c r="D15" s="117"/>
      <c r="E15" s="117">
        <v>20</v>
      </c>
      <c r="F15" s="117"/>
    </row>
    <row r="16" spans="1:6" ht="12.75" customHeight="1" x14ac:dyDescent="0.3">
      <c r="A16" s="115"/>
      <c r="B16" s="112">
        <v>42394</v>
      </c>
      <c r="C16" s="116" t="s">
        <v>262</v>
      </c>
      <c r="D16" s="117"/>
      <c r="E16" s="117">
        <v>109.55</v>
      </c>
      <c r="F16" s="117"/>
    </row>
    <row r="17" spans="1:6" ht="12.75" customHeight="1" x14ac:dyDescent="0.3">
      <c r="A17" s="115"/>
      <c r="B17" s="112">
        <v>42396</v>
      </c>
      <c r="C17" s="116" t="s">
        <v>40</v>
      </c>
      <c r="D17" s="117"/>
      <c r="E17" s="117">
        <v>57.89</v>
      </c>
      <c r="F17" s="117"/>
    </row>
    <row r="18" spans="1:6" ht="12.75" customHeight="1" x14ac:dyDescent="0.3">
      <c r="A18" s="115" t="s">
        <v>115</v>
      </c>
      <c r="B18" s="112">
        <v>42395</v>
      </c>
      <c r="C18" s="116" t="s">
        <v>263</v>
      </c>
      <c r="D18" s="117"/>
      <c r="E18" s="117">
        <v>80</v>
      </c>
      <c r="F18" s="117"/>
    </row>
    <row r="19" spans="1:6" ht="12.75" customHeight="1" x14ac:dyDescent="0.3">
      <c r="A19" s="115"/>
      <c r="B19" s="112">
        <v>42397</v>
      </c>
      <c r="C19" s="116" t="s">
        <v>122</v>
      </c>
      <c r="D19" s="117"/>
      <c r="E19" s="117">
        <v>1.29</v>
      </c>
      <c r="F19" s="117"/>
    </row>
    <row r="20" spans="1:6" ht="12.75" customHeight="1" x14ac:dyDescent="0.3">
      <c r="A20" s="115"/>
      <c r="B20" s="112">
        <v>42397</v>
      </c>
      <c r="C20" s="116" t="s">
        <v>31</v>
      </c>
      <c r="D20" s="117">
        <v>1961.07</v>
      </c>
      <c r="E20" s="117"/>
      <c r="F20" s="117"/>
    </row>
    <row r="21" spans="1:6" ht="12.75" customHeight="1" x14ac:dyDescent="0.3">
      <c r="A21" s="115"/>
      <c r="B21" s="112">
        <v>42396</v>
      </c>
      <c r="C21" s="116" t="s">
        <v>8</v>
      </c>
      <c r="D21" s="117"/>
      <c r="E21" s="117">
        <v>3.97</v>
      </c>
      <c r="F21" s="117"/>
    </row>
    <row r="22" spans="1:6" ht="12.75" customHeight="1" x14ac:dyDescent="0.3">
      <c r="A22" s="115"/>
      <c r="B22" s="112">
        <v>42396</v>
      </c>
      <c r="C22" s="116" t="s">
        <v>505</v>
      </c>
      <c r="D22" s="117"/>
      <c r="E22" s="117">
        <v>9.8800000000000008</v>
      </c>
      <c r="F22" s="117"/>
    </row>
    <row r="23" spans="1:6" ht="12.75" customHeight="1" x14ac:dyDescent="0.3">
      <c r="A23" s="115"/>
      <c r="B23" s="112">
        <v>42396</v>
      </c>
      <c r="C23" s="116" t="s">
        <v>83</v>
      </c>
      <c r="D23" s="117"/>
      <c r="E23" s="117">
        <v>40</v>
      </c>
      <c r="F23" s="117"/>
    </row>
    <row r="24" spans="1:6" ht="12.75" customHeight="1" x14ac:dyDescent="0.3">
      <c r="A24" s="115"/>
      <c r="B24" s="112">
        <v>42396</v>
      </c>
      <c r="C24" s="116" t="s">
        <v>21</v>
      </c>
      <c r="D24" s="117"/>
      <c r="E24" s="117">
        <v>54.9</v>
      </c>
      <c r="F24" s="117"/>
    </row>
    <row r="25" spans="1:6" ht="12.75" customHeight="1" x14ac:dyDescent="0.3">
      <c r="A25" s="115"/>
      <c r="B25" s="112">
        <v>42395</v>
      </c>
      <c r="C25" s="116" t="s">
        <v>72</v>
      </c>
      <c r="D25" s="117"/>
      <c r="E25" s="117">
        <v>5.74</v>
      </c>
      <c r="F25" s="117"/>
    </row>
    <row r="26" spans="1:6" ht="12.75" customHeight="1" x14ac:dyDescent="0.3">
      <c r="A26" s="115"/>
      <c r="B26" s="112">
        <v>42394</v>
      </c>
      <c r="C26" s="116" t="s">
        <v>152</v>
      </c>
      <c r="D26" s="117"/>
      <c r="E26" s="117">
        <v>17.510000000000002</v>
      </c>
      <c r="F26" s="117"/>
    </row>
    <row r="27" spans="1:6" ht="12.75" customHeight="1" x14ac:dyDescent="0.3">
      <c r="A27" s="115"/>
      <c r="B27" s="112">
        <v>42395</v>
      </c>
      <c r="C27" s="116" t="s">
        <v>72</v>
      </c>
      <c r="D27" s="117"/>
      <c r="E27" s="117">
        <v>25.94</v>
      </c>
      <c r="F27" s="117"/>
    </row>
    <row r="28" spans="1:6" ht="12.75" customHeight="1" x14ac:dyDescent="0.3">
      <c r="A28" s="115"/>
      <c r="B28" s="112">
        <v>42397</v>
      </c>
      <c r="C28" s="116" t="s">
        <v>8</v>
      </c>
      <c r="D28" s="117"/>
      <c r="E28" s="117">
        <v>4.4000000000000004</v>
      </c>
      <c r="F28" s="117"/>
    </row>
    <row r="29" spans="1:6" ht="12.75" customHeight="1" x14ac:dyDescent="0.3">
      <c r="A29" s="115"/>
      <c r="B29" s="112">
        <v>42397</v>
      </c>
      <c r="C29" s="116" t="s">
        <v>56</v>
      </c>
      <c r="D29" s="117"/>
      <c r="E29" s="117">
        <v>35.04</v>
      </c>
      <c r="F29" s="117"/>
    </row>
    <row r="30" spans="1:6" ht="12.75" customHeight="1" x14ac:dyDescent="0.3">
      <c r="A30" s="115"/>
      <c r="B30" s="112">
        <v>42397</v>
      </c>
      <c r="C30" s="116" t="s">
        <v>37</v>
      </c>
      <c r="D30" s="117"/>
      <c r="E30" s="117">
        <v>29.29</v>
      </c>
      <c r="F30" s="117"/>
    </row>
    <row r="31" spans="1:6" ht="12.75" customHeight="1" x14ac:dyDescent="0.3">
      <c r="A31" s="115"/>
      <c r="B31" s="112">
        <v>42397</v>
      </c>
      <c r="C31" s="116" t="s">
        <v>112</v>
      </c>
      <c r="D31" s="117"/>
      <c r="E31" s="117">
        <v>202.68</v>
      </c>
      <c r="F31" s="117"/>
    </row>
    <row r="32" spans="1:6" ht="12.75" customHeight="1" x14ac:dyDescent="0.3">
      <c r="A32" s="115"/>
      <c r="B32" s="112">
        <v>42397</v>
      </c>
      <c r="C32" s="116" t="s">
        <v>40</v>
      </c>
      <c r="D32" s="117"/>
      <c r="E32" s="117">
        <v>10.57</v>
      </c>
      <c r="F32" s="117"/>
    </row>
    <row r="33" spans="1:6" ht="12.75" customHeight="1" x14ac:dyDescent="0.3">
      <c r="A33" s="115"/>
      <c r="B33" s="112">
        <v>42394</v>
      </c>
      <c r="C33" s="116" t="s">
        <v>8</v>
      </c>
      <c r="D33" s="117"/>
      <c r="E33" s="117">
        <v>3.31</v>
      </c>
      <c r="F33" s="117"/>
    </row>
    <row r="34" spans="1:6" ht="12.75" customHeight="1" x14ac:dyDescent="0.3">
      <c r="A34" s="115"/>
      <c r="B34" s="112">
        <v>42394</v>
      </c>
      <c r="C34" s="116" t="s">
        <v>122</v>
      </c>
      <c r="D34" s="117"/>
      <c r="E34" s="117">
        <v>5.99</v>
      </c>
      <c r="F34" s="117"/>
    </row>
    <row r="35" spans="1:6" ht="12.75" customHeight="1" x14ac:dyDescent="0.3">
      <c r="A35" s="115"/>
      <c r="B35" s="112">
        <v>42398</v>
      </c>
      <c r="C35" s="116" t="s">
        <v>89</v>
      </c>
      <c r="D35" s="117"/>
      <c r="E35" s="117">
        <v>540.67999999999995</v>
      </c>
      <c r="F35" s="117"/>
    </row>
    <row r="36" spans="1:6" ht="12.75" customHeight="1" x14ac:dyDescent="0.3">
      <c r="A36" s="115"/>
      <c r="B36" s="112">
        <v>42398</v>
      </c>
      <c r="C36" s="116" t="s">
        <v>83</v>
      </c>
      <c r="D36" s="117"/>
      <c r="E36" s="117">
        <v>60</v>
      </c>
      <c r="F36" s="117"/>
    </row>
    <row r="37" spans="1:6" ht="12.75" customHeight="1" x14ac:dyDescent="0.3">
      <c r="A37" s="115"/>
      <c r="B37" s="112">
        <v>42399</v>
      </c>
      <c r="C37" s="116" t="s">
        <v>93</v>
      </c>
      <c r="D37" s="117"/>
      <c r="E37" s="117">
        <v>36.25</v>
      </c>
      <c r="F37" s="117"/>
    </row>
    <row r="38" spans="1:6" ht="12.75" customHeight="1" x14ac:dyDescent="0.3">
      <c r="A38" s="115"/>
      <c r="B38" s="112">
        <v>42399</v>
      </c>
      <c r="C38" s="116" t="s">
        <v>50</v>
      </c>
      <c r="D38" s="117"/>
      <c r="E38" s="117">
        <v>7.59</v>
      </c>
      <c r="F38" s="117"/>
    </row>
    <row r="39" spans="1:6" ht="12.75" customHeight="1" x14ac:dyDescent="0.3">
      <c r="A39" s="115"/>
      <c r="B39" s="112">
        <v>42399</v>
      </c>
      <c r="C39" s="116" t="s">
        <v>265</v>
      </c>
      <c r="D39" s="117"/>
      <c r="E39" s="117">
        <v>38.630000000000003</v>
      </c>
      <c r="F39" s="117"/>
    </row>
    <row r="40" spans="1:6" ht="12.75" customHeight="1" x14ac:dyDescent="0.3">
      <c r="A40" s="115"/>
      <c r="B40" s="112">
        <v>42398</v>
      </c>
      <c r="C40" s="116" t="s">
        <v>8</v>
      </c>
      <c r="D40" s="117"/>
      <c r="E40" s="117">
        <v>6.9</v>
      </c>
      <c r="F40" s="117"/>
    </row>
    <row r="41" spans="1:6" ht="12.75" customHeight="1" x14ac:dyDescent="0.3">
      <c r="A41" s="115"/>
      <c r="B41" s="112">
        <v>42399</v>
      </c>
      <c r="C41" s="116" t="s">
        <v>261</v>
      </c>
      <c r="D41" s="117"/>
      <c r="E41" s="117">
        <v>13.49</v>
      </c>
      <c r="F41" s="117"/>
    </row>
    <row r="42" spans="1:6" ht="12.75" customHeight="1" x14ac:dyDescent="0.3">
      <c r="A42" s="115"/>
      <c r="B42" s="112">
        <v>42399</v>
      </c>
      <c r="C42" s="116" t="s">
        <v>7</v>
      </c>
      <c r="D42" s="117"/>
      <c r="E42" s="117">
        <v>13.03</v>
      </c>
      <c r="F42" s="117"/>
    </row>
    <row r="43" spans="1:6" ht="12.75" customHeight="1" x14ac:dyDescent="0.3">
      <c r="A43" s="115"/>
      <c r="B43" s="112">
        <v>42400</v>
      </c>
      <c r="C43" s="116" t="s">
        <v>8</v>
      </c>
      <c r="D43" s="117"/>
      <c r="E43" s="117">
        <v>10.69</v>
      </c>
      <c r="F43" s="117"/>
    </row>
    <row r="44" spans="1:6" ht="12.75" customHeight="1" x14ac:dyDescent="0.3">
      <c r="A44" s="115"/>
      <c r="B44" s="112">
        <v>42400</v>
      </c>
      <c r="C44" s="116" t="s">
        <v>505</v>
      </c>
      <c r="D44" s="117"/>
      <c r="E44" s="117">
        <v>18.38</v>
      </c>
      <c r="F44" s="117"/>
    </row>
    <row r="45" spans="1:6" ht="12.75" customHeight="1" x14ac:dyDescent="0.3">
      <c r="A45" s="115" t="s">
        <v>115</v>
      </c>
      <c r="B45" s="112">
        <v>42400</v>
      </c>
      <c r="C45" s="116" t="s">
        <v>83</v>
      </c>
      <c r="D45" s="117"/>
      <c r="E45" s="117">
        <v>60</v>
      </c>
      <c r="F45" s="117"/>
    </row>
    <row r="46" spans="1:6" ht="12.75" customHeight="1" x14ac:dyDescent="0.3">
      <c r="A46" s="115"/>
      <c r="B46" s="112">
        <v>42400</v>
      </c>
      <c r="C46" s="116" t="s">
        <v>21</v>
      </c>
      <c r="D46" s="117"/>
      <c r="E46" s="117">
        <v>11.85</v>
      </c>
      <c r="F46" s="117"/>
    </row>
    <row r="47" spans="1:6" ht="12.75" customHeight="1" x14ac:dyDescent="0.3">
      <c r="A47" s="115"/>
      <c r="B47" s="112">
        <v>42400</v>
      </c>
      <c r="C47" s="116" t="s">
        <v>8</v>
      </c>
      <c r="D47" s="117"/>
      <c r="E47" s="117">
        <v>2.58</v>
      </c>
      <c r="F47" s="117"/>
    </row>
    <row r="48" spans="1:6" ht="12.75" customHeight="1" x14ac:dyDescent="0.3">
      <c r="A48" s="115"/>
      <c r="B48" s="112">
        <v>42400</v>
      </c>
      <c r="C48" s="116" t="s">
        <v>234</v>
      </c>
      <c r="D48" s="117"/>
      <c r="E48" s="117">
        <v>239.65</v>
      </c>
      <c r="F48" s="117"/>
    </row>
    <row r="49" spans="1:6" ht="12.75" customHeight="1" x14ac:dyDescent="0.3">
      <c r="A49" s="115"/>
      <c r="B49" s="112">
        <v>42402</v>
      </c>
      <c r="C49" s="116" t="s">
        <v>81</v>
      </c>
      <c r="D49" s="117"/>
      <c r="E49" s="117">
        <v>16.86</v>
      </c>
      <c r="F49" s="117"/>
    </row>
    <row r="50" spans="1:6" ht="12.75" customHeight="1" x14ac:dyDescent="0.3">
      <c r="A50" s="115"/>
      <c r="B50" s="112">
        <v>42402</v>
      </c>
      <c r="C50" s="116" t="s">
        <v>90</v>
      </c>
      <c r="D50" s="117"/>
      <c r="E50" s="117">
        <v>800</v>
      </c>
      <c r="F50" s="117"/>
    </row>
    <row r="51" spans="1:6" ht="12.75" customHeight="1" x14ac:dyDescent="0.3">
      <c r="A51" s="115"/>
      <c r="B51" s="112">
        <v>42402</v>
      </c>
      <c r="C51" s="116" t="s">
        <v>26</v>
      </c>
      <c r="D51" s="117"/>
      <c r="E51" s="117">
        <v>79</v>
      </c>
      <c r="F51" s="117"/>
    </row>
    <row r="52" spans="1:6" ht="12.75" customHeight="1" x14ac:dyDescent="0.3">
      <c r="A52" s="115"/>
      <c r="B52" s="112">
        <v>42401</v>
      </c>
      <c r="C52" s="116" t="s">
        <v>50</v>
      </c>
      <c r="D52" s="117"/>
      <c r="E52" s="117">
        <v>23.68</v>
      </c>
      <c r="F52" s="117"/>
    </row>
    <row r="53" spans="1:6" ht="12.75" customHeight="1" x14ac:dyDescent="0.3">
      <c r="A53" s="115"/>
      <c r="B53" s="112">
        <v>42404</v>
      </c>
      <c r="C53" s="116" t="s">
        <v>269</v>
      </c>
      <c r="D53" s="117"/>
      <c r="E53" s="117">
        <v>28.4</v>
      </c>
      <c r="F53" s="117"/>
    </row>
    <row r="54" spans="1:6" ht="12.75" customHeight="1" x14ac:dyDescent="0.3">
      <c r="A54" s="115" t="s">
        <v>115</v>
      </c>
      <c r="B54" s="112">
        <v>42406</v>
      </c>
      <c r="C54" s="116" t="s">
        <v>40</v>
      </c>
      <c r="D54" s="117"/>
      <c r="E54" s="117">
        <v>272.33999999999997</v>
      </c>
      <c r="F54" s="117"/>
    </row>
    <row r="55" spans="1:6" ht="12.75" customHeight="1" x14ac:dyDescent="0.3">
      <c r="A55" s="115"/>
      <c r="B55" s="112">
        <v>42406</v>
      </c>
      <c r="C55" s="116" t="s">
        <v>40</v>
      </c>
      <c r="D55" s="117"/>
      <c r="E55" s="117">
        <v>79.790000000000006</v>
      </c>
      <c r="F55" s="117"/>
    </row>
    <row r="56" spans="1:6" ht="12.75" customHeight="1" x14ac:dyDescent="0.3">
      <c r="A56" s="115" t="s">
        <v>115</v>
      </c>
      <c r="B56" s="112">
        <v>42406</v>
      </c>
      <c r="C56" s="116" t="s">
        <v>40</v>
      </c>
      <c r="D56" s="117"/>
      <c r="E56" s="117">
        <v>40</v>
      </c>
      <c r="F56" s="117"/>
    </row>
    <row r="57" spans="1:6" ht="12.75" customHeight="1" x14ac:dyDescent="0.3">
      <c r="A57" s="115"/>
      <c r="B57" s="112">
        <v>42407</v>
      </c>
      <c r="C57" s="116" t="s">
        <v>270</v>
      </c>
      <c r="D57" s="117"/>
      <c r="E57" s="117">
        <v>55.59</v>
      </c>
      <c r="F57" s="117"/>
    </row>
    <row r="58" spans="1:6" ht="12.75" customHeight="1" x14ac:dyDescent="0.3">
      <c r="A58" s="115"/>
      <c r="B58" s="112">
        <v>42406</v>
      </c>
      <c r="C58" s="116" t="s">
        <v>261</v>
      </c>
      <c r="D58" s="117"/>
      <c r="E58" s="117">
        <v>19.989999999999998</v>
      </c>
      <c r="F58" s="117"/>
    </row>
    <row r="59" spans="1:6" ht="12.75" customHeight="1" x14ac:dyDescent="0.3">
      <c r="A59" s="115"/>
      <c r="B59" s="112">
        <v>42408</v>
      </c>
      <c r="C59" s="116" t="s">
        <v>75</v>
      </c>
      <c r="D59" s="117">
        <v>1677.14</v>
      </c>
      <c r="E59" s="117"/>
      <c r="F59" s="117"/>
    </row>
    <row r="60" spans="1:6" ht="12.75" customHeight="1" x14ac:dyDescent="0.3">
      <c r="A60" s="115"/>
      <c r="B60" s="112">
        <v>42409</v>
      </c>
      <c r="C60" s="116" t="s">
        <v>271</v>
      </c>
      <c r="D60" s="117"/>
      <c r="E60" s="117">
        <v>20</v>
      </c>
      <c r="F60" s="117"/>
    </row>
    <row r="61" spans="1:6" ht="12.75" customHeight="1" x14ac:dyDescent="0.3">
      <c r="A61" s="115"/>
      <c r="B61" s="112">
        <v>42408</v>
      </c>
      <c r="C61" s="116" t="s">
        <v>8</v>
      </c>
      <c r="D61" s="117"/>
      <c r="E61" s="117">
        <v>4.4000000000000004</v>
      </c>
      <c r="F61" s="117"/>
    </row>
    <row r="62" spans="1:6" ht="12.75" customHeight="1" x14ac:dyDescent="0.3">
      <c r="A62" s="115"/>
      <c r="B62" s="112">
        <v>42404</v>
      </c>
      <c r="C62" s="116" t="s">
        <v>40</v>
      </c>
      <c r="D62" s="117"/>
      <c r="E62" s="117">
        <v>21.99</v>
      </c>
      <c r="F62" s="117"/>
    </row>
    <row r="63" spans="1:6" ht="12.75" customHeight="1" x14ac:dyDescent="0.3">
      <c r="A63" s="115"/>
      <c r="B63" s="112">
        <v>42404</v>
      </c>
      <c r="C63" s="116" t="s">
        <v>40</v>
      </c>
      <c r="D63" s="117"/>
      <c r="E63" s="117">
        <v>61.86</v>
      </c>
      <c r="F63" s="117"/>
    </row>
    <row r="64" spans="1:6" ht="12.75" customHeight="1" x14ac:dyDescent="0.3">
      <c r="A64" s="115"/>
      <c r="B64" s="112">
        <v>42402</v>
      </c>
      <c r="C64" s="116" t="s">
        <v>7</v>
      </c>
      <c r="D64" s="117"/>
      <c r="E64" s="117">
        <v>7.36</v>
      </c>
      <c r="F64" s="117"/>
    </row>
    <row r="65" spans="1:6" ht="12.75" customHeight="1" x14ac:dyDescent="0.3">
      <c r="A65" s="115"/>
      <c r="B65" s="112">
        <v>42403</v>
      </c>
      <c r="C65" s="116" t="s">
        <v>8</v>
      </c>
      <c r="D65" s="117"/>
      <c r="E65" s="117">
        <v>3.98</v>
      </c>
      <c r="F65" s="117"/>
    </row>
    <row r="66" spans="1:6" ht="12.75" customHeight="1" x14ac:dyDescent="0.3">
      <c r="A66" s="115"/>
      <c r="B66" s="112">
        <v>42403</v>
      </c>
      <c r="C66" s="116" t="s">
        <v>7</v>
      </c>
      <c r="D66" s="117"/>
      <c r="E66" s="117">
        <v>7.02</v>
      </c>
      <c r="F66" s="117"/>
    </row>
    <row r="67" spans="1:6" ht="12.75" customHeight="1" x14ac:dyDescent="0.3">
      <c r="A67" s="115"/>
      <c r="B67" s="112">
        <v>42407</v>
      </c>
      <c r="C67" s="116" t="s">
        <v>275</v>
      </c>
      <c r="D67" s="117">
        <v>40</v>
      </c>
      <c r="E67" s="117"/>
      <c r="F67" s="117"/>
    </row>
    <row r="68" spans="1:6" ht="12.75" customHeight="1" x14ac:dyDescent="0.3">
      <c r="A68" s="115"/>
      <c r="B68" s="112">
        <v>42411</v>
      </c>
      <c r="C68" s="116" t="s">
        <v>31</v>
      </c>
      <c r="D68" s="117">
        <v>1961.06</v>
      </c>
      <c r="E68" s="117"/>
      <c r="F68" s="117"/>
    </row>
    <row r="69" spans="1:6" ht="12.75" customHeight="1" x14ac:dyDescent="0.3">
      <c r="A69" s="115"/>
      <c r="B69" s="112">
        <v>42411</v>
      </c>
      <c r="C69" s="116" t="s">
        <v>8</v>
      </c>
      <c r="D69" s="117"/>
      <c r="E69" s="117">
        <v>4.51</v>
      </c>
      <c r="F69" s="117"/>
    </row>
    <row r="70" spans="1:6" ht="12.75" customHeight="1" x14ac:dyDescent="0.3">
      <c r="A70" s="115"/>
      <c r="B70" s="112">
        <v>42411</v>
      </c>
      <c r="C70" s="116" t="s">
        <v>50</v>
      </c>
      <c r="D70" s="117"/>
      <c r="E70" s="117">
        <v>15.03</v>
      </c>
      <c r="F70" s="117"/>
    </row>
    <row r="71" spans="1:6" ht="12.75" customHeight="1" x14ac:dyDescent="0.3">
      <c r="A71" s="115"/>
      <c r="B71" s="112">
        <v>42412</v>
      </c>
      <c r="C71" s="116" t="s">
        <v>81</v>
      </c>
      <c r="D71" s="117"/>
      <c r="E71" s="117">
        <v>15.49</v>
      </c>
      <c r="F71" s="117"/>
    </row>
    <row r="72" spans="1:6" ht="12.75" customHeight="1" x14ac:dyDescent="0.3">
      <c r="A72" s="115"/>
      <c r="B72" s="112">
        <v>42412</v>
      </c>
      <c r="C72" s="116" t="s">
        <v>45</v>
      </c>
      <c r="D72" s="117"/>
      <c r="E72" s="117">
        <v>50</v>
      </c>
      <c r="F72" s="117"/>
    </row>
    <row r="73" spans="1:6" ht="12.75" customHeight="1" x14ac:dyDescent="0.3">
      <c r="A73" s="115"/>
      <c r="B73" s="112">
        <v>42412</v>
      </c>
      <c r="C73" s="116" t="s">
        <v>43</v>
      </c>
      <c r="D73" s="117"/>
      <c r="E73" s="117">
        <v>198.08</v>
      </c>
      <c r="F73" s="117"/>
    </row>
    <row r="74" spans="1:6" ht="12.75" customHeight="1" x14ac:dyDescent="0.3">
      <c r="A74" s="115"/>
      <c r="B74" s="112">
        <v>42412</v>
      </c>
      <c r="C74" s="116" t="s">
        <v>86</v>
      </c>
      <c r="D74" s="117"/>
      <c r="E74" s="117">
        <v>98.96</v>
      </c>
      <c r="F74" s="117"/>
    </row>
    <row r="75" spans="1:6" ht="12.75" customHeight="1" x14ac:dyDescent="0.3">
      <c r="A75" s="115"/>
      <c r="B75" s="112">
        <v>42412</v>
      </c>
      <c r="C75" s="116" t="s">
        <v>42</v>
      </c>
      <c r="D75" s="117"/>
      <c r="E75" s="117">
        <v>176.05</v>
      </c>
      <c r="F75" s="117"/>
    </row>
    <row r="76" spans="1:6" ht="12.75" customHeight="1" x14ac:dyDescent="0.3">
      <c r="A76" s="115"/>
      <c r="B76" s="112">
        <v>42412</v>
      </c>
      <c r="C76" s="116" t="s">
        <v>46</v>
      </c>
      <c r="D76" s="117"/>
      <c r="E76" s="117">
        <v>30</v>
      </c>
      <c r="F76" s="117"/>
    </row>
    <row r="77" spans="1:6" ht="12.75" customHeight="1" x14ac:dyDescent="0.3">
      <c r="A77" s="115"/>
      <c r="B77" s="112">
        <v>42416</v>
      </c>
      <c r="C77" s="116" t="s">
        <v>246</v>
      </c>
      <c r="D77" s="117"/>
      <c r="E77" s="117">
        <v>50</v>
      </c>
      <c r="F77" s="117"/>
    </row>
    <row r="78" spans="1:6" ht="12.75" customHeight="1" x14ac:dyDescent="0.3">
      <c r="A78" s="115"/>
      <c r="B78" s="112">
        <v>42413</v>
      </c>
      <c r="C78" s="116" t="s">
        <v>8</v>
      </c>
      <c r="D78" s="117"/>
      <c r="E78" s="117">
        <v>15.98</v>
      </c>
      <c r="F78" s="117"/>
    </row>
    <row r="79" spans="1:6" ht="12.75" customHeight="1" x14ac:dyDescent="0.3">
      <c r="A79" s="115"/>
      <c r="B79" s="112">
        <v>42413</v>
      </c>
      <c r="C79" s="116" t="s">
        <v>40</v>
      </c>
      <c r="D79" s="117"/>
      <c r="E79" s="117">
        <v>21.46</v>
      </c>
      <c r="F79" s="117"/>
    </row>
    <row r="80" spans="1:6" ht="12.75" customHeight="1" x14ac:dyDescent="0.3">
      <c r="A80" s="115"/>
      <c r="B80" s="112">
        <v>42413</v>
      </c>
      <c r="C80" s="116" t="s">
        <v>102</v>
      </c>
      <c r="D80" s="117"/>
      <c r="E80" s="117">
        <v>16.55</v>
      </c>
      <c r="F80" s="117"/>
    </row>
    <row r="81" spans="1:6" ht="12.75" customHeight="1" x14ac:dyDescent="0.3">
      <c r="A81" s="115"/>
      <c r="B81" s="112">
        <v>42414</v>
      </c>
      <c r="C81" s="116" t="s">
        <v>157</v>
      </c>
      <c r="D81" s="117"/>
      <c r="E81" s="117">
        <v>43.76</v>
      </c>
      <c r="F81" s="117"/>
    </row>
    <row r="82" spans="1:6" ht="12.75" customHeight="1" x14ac:dyDescent="0.3">
      <c r="A82" s="115"/>
      <c r="B82" s="112">
        <v>42414</v>
      </c>
      <c r="C82" s="116" t="s">
        <v>285</v>
      </c>
      <c r="D82" s="117"/>
      <c r="E82" s="117">
        <v>10</v>
      </c>
      <c r="F82" s="117"/>
    </row>
    <row r="83" spans="1:6" ht="12.75" customHeight="1" x14ac:dyDescent="0.3">
      <c r="A83" s="115"/>
      <c r="B83" s="112">
        <v>42414</v>
      </c>
      <c r="C83" s="116" t="s">
        <v>100</v>
      </c>
      <c r="D83" s="117"/>
      <c r="E83" s="117">
        <v>27.33</v>
      </c>
      <c r="F83" s="117"/>
    </row>
    <row r="84" spans="1:6" ht="12.75" customHeight="1" x14ac:dyDescent="0.3">
      <c r="A84" s="115"/>
      <c r="B84" s="112">
        <v>42412</v>
      </c>
      <c r="C84" s="116" t="s">
        <v>83</v>
      </c>
      <c r="D84" s="117"/>
      <c r="E84" s="117">
        <v>100</v>
      </c>
      <c r="F84" s="117"/>
    </row>
    <row r="85" spans="1:6" ht="12.75" customHeight="1" x14ac:dyDescent="0.3">
      <c r="A85" s="115"/>
      <c r="B85" s="112">
        <v>42414</v>
      </c>
      <c r="C85" s="116" t="s">
        <v>93</v>
      </c>
      <c r="D85" s="117"/>
      <c r="E85" s="117">
        <v>11.13</v>
      </c>
      <c r="F85" s="117"/>
    </row>
    <row r="86" spans="1:6" ht="12.75" customHeight="1" x14ac:dyDescent="0.3">
      <c r="A86" s="115"/>
      <c r="B86" s="112">
        <v>42414</v>
      </c>
      <c r="C86" s="116" t="s">
        <v>133</v>
      </c>
      <c r="D86" s="117"/>
      <c r="E86" s="117">
        <v>15.47</v>
      </c>
      <c r="F86" s="117"/>
    </row>
    <row r="87" spans="1:6" ht="12.75" customHeight="1" x14ac:dyDescent="0.3">
      <c r="A87" s="115"/>
      <c r="B87" s="112">
        <v>42413</v>
      </c>
      <c r="C87" s="116" t="s">
        <v>286</v>
      </c>
      <c r="D87" s="117"/>
      <c r="E87" s="117">
        <v>20</v>
      </c>
      <c r="F87" s="117"/>
    </row>
    <row r="88" spans="1:6" ht="12.75" customHeight="1" x14ac:dyDescent="0.3">
      <c r="A88" s="115"/>
      <c r="B88" s="112">
        <v>42413</v>
      </c>
      <c r="C88" s="116" t="s">
        <v>286</v>
      </c>
      <c r="D88" s="117"/>
      <c r="E88" s="117">
        <v>20</v>
      </c>
      <c r="F88" s="117"/>
    </row>
    <row r="89" spans="1:6" ht="12.75" customHeight="1" x14ac:dyDescent="0.3">
      <c r="A89" s="115"/>
      <c r="B89" s="112">
        <v>42414</v>
      </c>
      <c r="C89" s="116" t="s">
        <v>287</v>
      </c>
      <c r="D89" s="117">
        <v>3278</v>
      </c>
      <c r="E89" s="117"/>
      <c r="F89" s="117"/>
    </row>
    <row r="90" spans="1:6" ht="12.75" customHeight="1" x14ac:dyDescent="0.3">
      <c r="A90" s="115"/>
      <c r="B90" s="112">
        <v>42414</v>
      </c>
      <c r="C90" s="116" t="s">
        <v>287</v>
      </c>
      <c r="D90" s="117">
        <v>3954</v>
      </c>
      <c r="E90" s="117"/>
      <c r="F90" s="117"/>
    </row>
    <row r="91" spans="1:6" ht="12.75" customHeight="1" x14ac:dyDescent="0.3">
      <c r="A91" s="115"/>
      <c r="B91" s="112">
        <v>42414</v>
      </c>
      <c r="C91" s="117" t="s">
        <v>60</v>
      </c>
      <c r="D91" s="117"/>
      <c r="E91" s="117">
        <v>3278</v>
      </c>
      <c r="F91" s="117"/>
    </row>
    <row r="92" spans="1:6" ht="12.75" customHeight="1" x14ac:dyDescent="0.3">
      <c r="A92" s="115"/>
      <c r="B92" s="112">
        <v>42414</v>
      </c>
      <c r="C92" s="116" t="s">
        <v>288</v>
      </c>
      <c r="D92" s="117"/>
      <c r="E92" s="117">
        <v>3000</v>
      </c>
      <c r="F92" s="117"/>
    </row>
    <row r="93" spans="1:6" ht="12.75" customHeight="1" x14ac:dyDescent="0.3">
      <c r="A93" s="115">
        <v>1069</v>
      </c>
      <c r="B93" s="112">
        <v>42415</v>
      </c>
      <c r="C93" s="116" t="s">
        <v>289</v>
      </c>
      <c r="D93" s="117"/>
      <c r="E93" s="117">
        <v>954</v>
      </c>
      <c r="F93" s="117"/>
    </row>
    <row r="94" spans="1:6" ht="12.75" customHeight="1" x14ac:dyDescent="0.3">
      <c r="A94" s="115"/>
      <c r="B94" s="112">
        <v>42414</v>
      </c>
      <c r="C94" s="117" t="s">
        <v>290</v>
      </c>
      <c r="D94" s="117">
        <v>20</v>
      </c>
      <c r="E94" s="117"/>
      <c r="F94" s="117"/>
    </row>
    <row r="95" spans="1:6" ht="12.75" customHeight="1" x14ac:dyDescent="0.3">
      <c r="A95" s="115"/>
      <c r="B95" s="112">
        <v>42416</v>
      </c>
      <c r="C95" s="116" t="s">
        <v>83</v>
      </c>
      <c r="D95" s="117"/>
      <c r="E95" s="117">
        <v>40</v>
      </c>
      <c r="F95" s="117"/>
    </row>
    <row r="96" spans="1:6" ht="12.75" customHeight="1" x14ac:dyDescent="0.3">
      <c r="A96" s="115"/>
      <c r="B96" s="112">
        <v>42416</v>
      </c>
      <c r="C96" s="116" t="s">
        <v>37</v>
      </c>
      <c r="D96" s="117"/>
      <c r="E96" s="117">
        <v>21.85</v>
      </c>
      <c r="F96" s="117"/>
    </row>
    <row r="97" spans="1:6" ht="12.75" customHeight="1" x14ac:dyDescent="0.3">
      <c r="A97" s="115"/>
      <c r="B97" s="112">
        <v>42416</v>
      </c>
      <c r="C97" s="116" t="s">
        <v>40</v>
      </c>
      <c r="D97" s="117"/>
      <c r="E97" s="117">
        <v>44.78</v>
      </c>
      <c r="F97" s="117"/>
    </row>
    <row r="98" spans="1:6" ht="12.75" customHeight="1" x14ac:dyDescent="0.3">
      <c r="A98" s="115"/>
      <c r="B98" s="112">
        <v>42416</v>
      </c>
      <c r="C98" s="116" t="s">
        <v>93</v>
      </c>
      <c r="D98" s="117"/>
      <c r="E98" s="117">
        <v>109.28</v>
      </c>
      <c r="F98" s="117"/>
    </row>
    <row r="99" spans="1:6" ht="12.75" customHeight="1" x14ac:dyDescent="0.3">
      <c r="A99" s="115"/>
      <c r="B99" s="112">
        <v>42416</v>
      </c>
      <c r="C99" s="116" t="s">
        <v>92</v>
      </c>
      <c r="D99" s="117"/>
      <c r="E99" s="117">
        <v>103.94</v>
      </c>
      <c r="F99" s="117"/>
    </row>
    <row r="100" spans="1:6" ht="12.75" customHeight="1" x14ac:dyDescent="0.3">
      <c r="A100" s="115"/>
      <c r="B100" s="112">
        <v>42416</v>
      </c>
      <c r="C100" s="116" t="s">
        <v>146</v>
      </c>
      <c r="D100" s="117">
        <v>790.5</v>
      </c>
      <c r="E100" s="117"/>
      <c r="F100" s="117"/>
    </row>
    <row r="101" spans="1:6" ht="12.75" customHeight="1" x14ac:dyDescent="0.3">
      <c r="A101" s="115"/>
      <c r="B101" s="112">
        <v>42417</v>
      </c>
      <c r="C101" s="116" t="s">
        <v>7</v>
      </c>
      <c r="D101" s="117"/>
      <c r="E101" s="117">
        <v>10.85</v>
      </c>
      <c r="F101" s="117"/>
    </row>
    <row r="102" spans="1:6" ht="12.75" customHeight="1" x14ac:dyDescent="0.3">
      <c r="A102" s="115"/>
      <c r="B102" s="112">
        <v>42416</v>
      </c>
      <c r="C102" s="116" t="s">
        <v>91</v>
      </c>
      <c r="D102" s="117"/>
      <c r="E102" s="117">
        <v>30.55</v>
      </c>
      <c r="F102" s="117"/>
    </row>
    <row r="103" spans="1:6" ht="12.75" customHeight="1" x14ac:dyDescent="0.3">
      <c r="A103" s="115" t="s">
        <v>115</v>
      </c>
      <c r="B103" s="112">
        <v>42416</v>
      </c>
      <c r="C103" s="116" t="s">
        <v>291</v>
      </c>
      <c r="D103" s="117"/>
      <c r="E103" s="117">
        <v>83</v>
      </c>
      <c r="F103" s="117"/>
    </row>
    <row r="104" spans="1:6" ht="12.75" customHeight="1" x14ac:dyDescent="0.3">
      <c r="A104" s="115"/>
      <c r="B104" s="112">
        <v>42417</v>
      </c>
      <c r="C104" s="116" t="s">
        <v>40</v>
      </c>
      <c r="D104" s="117"/>
      <c r="E104" s="117">
        <v>65.260000000000005</v>
      </c>
      <c r="F104" s="117"/>
    </row>
    <row r="105" spans="1:6" ht="12.75" customHeight="1" x14ac:dyDescent="0.3">
      <c r="A105" s="115"/>
      <c r="B105" s="112">
        <v>42417</v>
      </c>
      <c r="C105" s="116" t="s">
        <v>8</v>
      </c>
      <c r="D105" s="117"/>
      <c r="E105" s="117">
        <v>22.33</v>
      </c>
      <c r="F105" s="117"/>
    </row>
    <row r="106" spans="1:6" ht="12.75" customHeight="1" x14ac:dyDescent="0.3">
      <c r="A106" s="115"/>
      <c r="B106" s="112">
        <v>42418</v>
      </c>
      <c r="C106" s="116" t="s">
        <v>81</v>
      </c>
      <c r="D106" s="117"/>
      <c r="E106" s="117">
        <v>15.13</v>
      </c>
      <c r="F106" s="117"/>
    </row>
    <row r="107" spans="1:6" ht="12.75" customHeight="1" x14ac:dyDescent="0.3">
      <c r="A107" s="115"/>
      <c r="B107" s="112">
        <v>42419</v>
      </c>
      <c r="C107" s="116" t="s">
        <v>85</v>
      </c>
      <c r="D107" s="117"/>
      <c r="E107" s="117">
        <v>359.45</v>
      </c>
      <c r="F107" s="117"/>
    </row>
    <row r="108" spans="1:6" ht="12.75" customHeight="1" x14ac:dyDescent="0.3">
      <c r="A108" s="115"/>
      <c r="B108" s="112">
        <v>42420</v>
      </c>
      <c r="C108" s="116" t="s">
        <v>298</v>
      </c>
      <c r="D108" s="117"/>
      <c r="E108" s="117">
        <v>105</v>
      </c>
      <c r="F108" s="117"/>
    </row>
    <row r="109" spans="1:6" ht="12.75" customHeight="1" x14ac:dyDescent="0.3">
      <c r="A109" s="115"/>
      <c r="B109" s="112">
        <v>42420</v>
      </c>
      <c r="C109" s="117" t="s">
        <v>292</v>
      </c>
      <c r="D109" s="117">
        <v>105</v>
      </c>
      <c r="E109" s="117"/>
      <c r="F109" s="117"/>
    </row>
    <row r="110" spans="1:6" ht="12.75" customHeight="1" x14ac:dyDescent="0.3">
      <c r="A110" s="115"/>
      <c r="B110" s="112">
        <v>42420</v>
      </c>
      <c r="C110" s="116" t="s">
        <v>294</v>
      </c>
      <c r="D110" s="117"/>
      <c r="E110" s="117">
        <v>34.97</v>
      </c>
      <c r="F110" s="117"/>
    </row>
    <row r="111" spans="1:6" ht="12.75" customHeight="1" x14ac:dyDescent="0.3">
      <c r="A111" s="115"/>
      <c r="B111" s="112">
        <v>42420</v>
      </c>
      <c r="C111" s="116" t="s">
        <v>171</v>
      </c>
      <c r="D111" s="117"/>
      <c r="E111" s="117">
        <v>58.55</v>
      </c>
      <c r="F111" s="117"/>
    </row>
    <row r="112" spans="1:6" ht="12.75" customHeight="1" x14ac:dyDescent="0.3">
      <c r="A112" s="115"/>
      <c r="B112" s="112">
        <v>42420</v>
      </c>
      <c r="C112" s="116" t="s">
        <v>7</v>
      </c>
      <c r="D112" s="117"/>
      <c r="E112" s="117">
        <v>15.21</v>
      </c>
      <c r="F112" s="117"/>
    </row>
    <row r="113" spans="1:6" ht="12.75" customHeight="1" x14ac:dyDescent="0.3">
      <c r="A113" s="115"/>
      <c r="B113" s="112">
        <v>42420</v>
      </c>
      <c r="C113" s="116" t="s">
        <v>295</v>
      </c>
      <c r="D113" s="117"/>
      <c r="E113" s="117">
        <v>22.84</v>
      </c>
      <c r="F113" s="117"/>
    </row>
    <row r="114" spans="1:6" ht="12.75" customHeight="1" x14ac:dyDescent="0.3">
      <c r="A114" s="115"/>
      <c r="B114" s="112">
        <v>42417</v>
      </c>
      <c r="C114" s="116" t="s">
        <v>296</v>
      </c>
      <c r="D114" s="117"/>
      <c r="E114" s="117">
        <v>14</v>
      </c>
      <c r="F114" s="117"/>
    </row>
    <row r="115" spans="1:6" ht="12.75" customHeight="1" x14ac:dyDescent="0.3">
      <c r="A115" s="115"/>
      <c r="B115" s="112">
        <v>42417</v>
      </c>
      <c r="C115" s="116" t="s">
        <v>297</v>
      </c>
      <c r="D115" s="117"/>
      <c r="E115" s="117">
        <v>3</v>
      </c>
      <c r="F115" s="117"/>
    </row>
    <row r="116" spans="1:6" ht="12.75" customHeight="1" x14ac:dyDescent="0.3">
      <c r="A116" s="115"/>
      <c r="B116" s="112">
        <v>42421</v>
      </c>
      <c r="C116" s="116" t="s">
        <v>505</v>
      </c>
      <c r="D116" s="117"/>
      <c r="E116" s="117">
        <v>20.14</v>
      </c>
      <c r="F116" s="117"/>
    </row>
    <row r="117" spans="1:6" ht="12.75" customHeight="1" x14ac:dyDescent="0.3">
      <c r="A117" s="115"/>
      <c r="B117" s="112">
        <v>42421</v>
      </c>
      <c r="C117" s="116" t="s">
        <v>21</v>
      </c>
      <c r="D117" s="117"/>
      <c r="E117" s="117">
        <v>6</v>
      </c>
      <c r="F117" s="117"/>
    </row>
    <row r="118" spans="1:6" ht="12.75" customHeight="1" x14ac:dyDescent="0.3">
      <c r="A118" s="115"/>
      <c r="B118" s="112">
        <v>42422</v>
      </c>
      <c r="C118" s="116" t="s">
        <v>148</v>
      </c>
      <c r="D118" s="117"/>
      <c r="E118" s="117">
        <v>35.93</v>
      </c>
      <c r="F118" s="117"/>
    </row>
    <row r="119" spans="1:6" ht="12.75" customHeight="1" x14ac:dyDescent="0.3">
      <c r="A119" s="115"/>
      <c r="B119" s="112">
        <v>42422</v>
      </c>
      <c r="C119" s="116" t="s">
        <v>56</v>
      </c>
      <c r="D119" s="117"/>
      <c r="E119" s="117">
        <v>10.99</v>
      </c>
      <c r="F119" s="117"/>
    </row>
    <row r="120" spans="1:6" ht="12.75" customHeight="1" x14ac:dyDescent="0.3">
      <c r="A120" s="115"/>
      <c r="B120" s="112">
        <v>42422</v>
      </c>
      <c r="C120" s="116" t="s">
        <v>299</v>
      </c>
      <c r="D120" s="117"/>
      <c r="E120" s="117">
        <v>32.17</v>
      </c>
      <c r="F120" s="117"/>
    </row>
    <row r="121" spans="1:6" ht="12.75" customHeight="1" x14ac:dyDescent="0.3">
      <c r="A121" s="115"/>
      <c r="B121" s="112">
        <v>42422</v>
      </c>
      <c r="C121" s="116" t="s">
        <v>300</v>
      </c>
      <c r="D121" s="117"/>
      <c r="E121" s="117">
        <v>30.93</v>
      </c>
      <c r="F121" s="117"/>
    </row>
    <row r="122" spans="1:6" ht="12.75" customHeight="1" x14ac:dyDescent="0.3">
      <c r="A122" s="115"/>
      <c r="B122" s="112">
        <v>42421</v>
      </c>
      <c r="C122" s="116" t="s">
        <v>40</v>
      </c>
      <c r="D122" s="117"/>
      <c r="E122" s="117">
        <v>37.270000000000003</v>
      </c>
      <c r="F122" s="117"/>
    </row>
    <row r="123" spans="1:6" ht="12.75" customHeight="1" x14ac:dyDescent="0.3">
      <c r="A123" s="115"/>
      <c r="B123" s="112">
        <v>42421</v>
      </c>
      <c r="C123" s="116" t="s">
        <v>171</v>
      </c>
      <c r="D123" s="117"/>
      <c r="E123" s="117">
        <v>58.55</v>
      </c>
      <c r="F123" s="117"/>
    </row>
    <row r="124" spans="1:6" ht="12.75" customHeight="1" x14ac:dyDescent="0.3">
      <c r="A124" s="115"/>
      <c r="B124" s="112">
        <v>42421</v>
      </c>
      <c r="C124" s="116" t="s">
        <v>50</v>
      </c>
      <c r="D124" s="117"/>
      <c r="E124" s="117">
        <v>15.69</v>
      </c>
      <c r="F124" s="117"/>
    </row>
    <row r="125" spans="1:6" ht="12.75" customHeight="1" x14ac:dyDescent="0.3">
      <c r="A125" s="115"/>
      <c r="B125" s="112">
        <v>42421</v>
      </c>
      <c r="C125" s="116" t="s">
        <v>505</v>
      </c>
      <c r="D125" s="117"/>
      <c r="E125" s="117">
        <v>11.19</v>
      </c>
      <c r="F125" s="117"/>
    </row>
    <row r="126" spans="1:6" ht="12.75" customHeight="1" x14ac:dyDescent="0.3">
      <c r="A126" s="115"/>
      <c r="B126" s="112">
        <v>42423</v>
      </c>
      <c r="C126" s="116" t="s">
        <v>157</v>
      </c>
      <c r="D126" s="117"/>
      <c r="E126" s="117">
        <v>15.98</v>
      </c>
      <c r="F126" s="117"/>
    </row>
    <row r="127" spans="1:6" ht="12.75" customHeight="1" x14ac:dyDescent="0.3">
      <c r="A127" s="115"/>
      <c r="B127" s="112">
        <v>42423</v>
      </c>
      <c r="C127" s="116" t="s">
        <v>93</v>
      </c>
      <c r="D127" s="117"/>
      <c r="E127" s="117">
        <v>43.75</v>
      </c>
      <c r="F127" s="117"/>
    </row>
    <row r="128" spans="1:6" ht="12.75" customHeight="1" x14ac:dyDescent="0.3">
      <c r="A128" s="115"/>
      <c r="B128" s="112">
        <v>42423</v>
      </c>
      <c r="C128" s="116" t="s">
        <v>40</v>
      </c>
      <c r="D128" s="117"/>
      <c r="E128" s="117">
        <v>30.34</v>
      </c>
      <c r="F128" s="117"/>
    </row>
    <row r="129" spans="1:6" ht="12.75" customHeight="1" x14ac:dyDescent="0.3">
      <c r="A129" s="115"/>
      <c r="B129" s="112">
        <v>42424</v>
      </c>
      <c r="C129" s="116" t="s">
        <v>50</v>
      </c>
      <c r="D129" s="117"/>
      <c r="E129" s="117">
        <v>29.74</v>
      </c>
      <c r="F129" s="117"/>
    </row>
    <row r="130" spans="1:6" ht="12.75" customHeight="1" x14ac:dyDescent="0.3">
      <c r="A130" s="115"/>
      <c r="B130" s="112">
        <v>42424</v>
      </c>
      <c r="C130" s="116" t="s">
        <v>40</v>
      </c>
      <c r="D130" s="117"/>
      <c r="E130" s="117">
        <v>5.48</v>
      </c>
      <c r="F130" s="117"/>
    </row>
    <row r="131" spans="1:6" ht="12.75" customHeight="1" x14ac:dyDescent="0.3">
      <c r="A131" s="115"/>
      <c r="B131" s="112">
        <v>42424</v>
      </c>
      <c r="C131" s="116" t="s">
        <v>21</v>
      </c>
      <c r="D131" s="117"/>
      <c r="E131" s="117">
        <v>2</v>
      </c>
      <c r="F131" s="117"/>
    </row>
    <row r="132" spans="1:6" ht="12.75" customHeight="1" x14ac:dyDescent="0.3">
      <c r="A132" s="115"/>
      <c r="B132" s="112">
        <v>42425</v>
      </c>
      <c r="C132" s="116" t="s">
        <v>31</v>
      </c>
      <c r="D132" s="117">
        <v>1961.06</v>
      </c>
      <c r="E132" s="117"/>
      <c r="F132" s="117"/>
    </row>
    <row r="133" spans="1:6" ht="12.75" customHeight="1" x14ac:dyDescent="0.3">
      <c r="A133" s="115"/>
      <c r="B133" s="112">
        <v>42424</v>
      </c>
      <c r="C133" s="116" t="s">
        <v>122</v>
      </c>
      <c r="D133" s="117"/>
      <c r="E133" s="117">
        <v>18.97</v>
      </c>
      <c r="F133" s="117"/>
    </row>
    <row r="134" spans="1:6" ht="12.75" customHeight="1" x14ac:dyDescent="0.3">
      <c r="A134" s="115"/>
      <c r="B134" s="112">
        <v>42423</v>
      </c>
      <c r="C134" s="116" t="s">
        <v>301</v>
      </c>
      <c r="D134" s="117"/>
      <c r="E134" s="117">
        <v>2</v>
      </c>
      <c r="F134" s="117"/>
    </row>
    <row r="135" spans="1:6" ht="12.75" customHeight="1" x14ac:dyDescent="0.3">
      <c r="A135" s="115"/>
      <c r="B135" s="112">
        <v>42423</v>
      </c>
      <c r="C135" s="116" t="s">
        <v>114</v>
      </c>
      <c r="D135" s="117"/>
      <c r="E135" s="117">
        <v>7.06</v>
      </c>
      <c r="F135" s="117"/>
    </row>
    <row r="136" spans="1:6" ht="12.75" customHeight="1" x14ac:dyDescent="0.3">
      <c r="A136" s="115"/>
      <c r="B136" s="112">
        <v>42423</v>
      </c>
      <c r="C136" s="116" t="s">
        <v>301</v>
      </c>
      <c r="D136" s="117"/>
      <c r="E136" s="117">
        <v>20</v>
      </c>
      <c r="F136" s="117"/>
    </row>
    <row r="137" spans="1:6" ht="12.75" customHeight="1" x14ac:dyDescent="0.3">
      <c r="A137" s="115"/>
      <c r="B137" s="112">
        <v>42425</v>
      </c>
      <c r="C137" s="116" t="s">
        <v>89</v>
      </c>
      <c r="D137" s="117"/>
      <c r="E137" s="117">
        <v>540.67999999999995</v>
      </c>
      <c r="F137" s="117"/>
    </row>
    <row r="138" spans="1:6" ht="12.75" customHeight="1" x14ac:dyDescent="0.3">
      <c r="A138" s="115"/>
      <c r="B138" s="112">
        <v>42425</v>
      </c>
      <c r="C138" s="116" t="s">
        <v>40</v>
      </c>
      <c r="D138" s="117"/>
      <c r="E138" s="117">
        <v>8.6999999999999993</v>
      </c>
      <c r="F138" s="117"/>
    </row>
    <row r="139" spans="1:6" ht="12.75" customHeight="1" x14ac:dyDescent="0.3">
      <c r="A139" s="115"/>
      <c r="B139" s="112">
        <v>42425</v>
      </c>
      <c r="C139" s="116" t="s">
        <v>114</v>
      </c>
      <c r="D139" s="117"/>
      <c r="E139" s="117">
        <v>3.24</v>
      </c>
      <c r="F139" s="117"/>
    </row>
    <row r="140" spans="1:6" ht="12.75" customHeight="1" x14ac:dyDescent="0.3">
      <c r="A140" s="115"/>
      <c r="B140" s="112">
        <v>42425</v>
      </c>
      <c r="C140" s="116" t="s">
        <v>304</v>
      </c>
      <c r="D140" s="117"/>
      <c r="E140" s="117">
        <v>20</v>
      </c>
      <c r="F140" s="117"/>
    </row>
    <row r="141" spans="1:6" ht="12.75" customHeight="1" x14ac:dyDescent="0.3">
      <c r="A141" s="115"/>
      <c r="B141" s="112">
        <v>42425</v>
      </c>
      <c r="C141" s="116" t="s">
        <v>505</v>
      </c>
      <c r="D141" s="117"/>
      <c r="E141" s="117">
        <v>4.8899999999999997</v>
      </c>
      <c r="F141" s="117"/>
    </row>
    <row r="142" spans="1:6" ht="12.75" customHeight="1" x14ac:dyDescent="0.3">
      <c r="A142" s="115"/>
      <c r="B142" s="112">
        <v>42427</v>
      </c>
      <c r="C142" s="116" t="s">
        <v>83</v>
      </c>
      <c r="D142" s="117"/>
      <c r="E142" s="117">
        <v>83</v>
      </c>
      <c r="F142" s="117"/>
    </row>
    <row r="143" spans="1:6" ht="12.75" customHeight="1" x14ac:dyDescent="0.3">
      <c r="A143" s="115"/>
      <c r="B143" s="112">
        <v>42427</v>
      </c>
      <c r="C143" s="116" t="s">
        <v>8</v>
      </c>
      <c r="D143" s="117"/>
      <c r="E143" s="117">
        <v>10.130000000000001</v>
      </c>
      <c r="F143" s="117"/>
    </row>
    <row r="144" spans="1:6" ht="12.75" customHeight="1" x14ac:dyDescent="0.3">
      <c r="A144" s="115"/>
      <c r="B144" s="112">
        <v>42427</v>
      </c>
      <c r="C144" s="116" t="s">
        <v>305</v>
      </c>
      <c r="D144" s="117"/>
      <c r="E144" s="117">
        <v>42.95</v>
      </c>
      <c r="F144" s="117"/>
    </row>
    <row r="145" spans="1:6" ht="12.75" customHeight="1" x14ac:dyDescent="0.3">
      <c r="A145" s="115"/>
      <c r="B145" s="112">
        <v>42427</v>
      </c>
      <c r="C145" s="116" t="s">
        <v>306</v>
      </c>
      <c r="D145" s="117"/>
      <c r="E145" s="117">
        <v>13.21</v>
      </c>
      <c r="F145" s="117"/>
    </row>
    <row r="146" spans="1:6" ht="12.75" customHeight="1" x14ac:dyDescent="0.3">
      <c r="A146" s="115"/>
      <c r="B146" s="112">
        <v>42427</v>
      </c>
      <c r="C146" s="116" t="s">
        <v>93</v>
      </c>
      <c r="D146" s="117"/>
      <c r="E146" s="117">
        <v>564.59</v>
      </c>
      <c r="F146" s="117"/>
    </row>
    <row r="147" spans="1:6" ht="12.75" customHeight="1" x14ac:dyDescent="0.3">
      <c r="A147" s="115"/>
      <c r="B147" s="112">
        <v>42427</v>
      </c>
      <c r="C147" s="116" t="s">
        <v>92</v>
      </c>
      <c r="D147" s="117"/>
      <c r="E147" s="117">
        <v>47.91</v>
      </c>
      <c r="F147" s="117"/>
    </row>
    <row r="148" spans="1:6" ht="12.75" customHeight="1" x14ac:dyDescent="0.3">
      <c r="A148" s="115"/>
      <c r="B148" s="112">
        <v>42427</v>
      </c>
      <c r="C148" s="116" t="s">
        <v>307</v>
      </c>
      <c r="D148" s="117"/>
      <c r="E148" s="117">
        <v>42.01</v>
      </c>
      <c r="F148" s="117"/>
    </row>
    <row r="149" spans="1:6" ht="12.75" customHeight="1" x14ac:dyDescent="0.3">
      <c r="A149" s="115"/>
      <c r="B149" s="112">
        <v>42427</v>
      </c>
      <c r="C149" s="116" t="s">
        <v>40</v>
      </c>
      <c r="D149" s="117"/>
      <c r="E149" s="117">
        <v>23.47</v>
      </c>
      <c r="F149" s="117"/>
    </row>
    <row r="150" spans="1:6" ht="12.75" customHeight="1" x14ac:dyDescent="0.3">
      <c r="A150" s="115"/>
      <c r="B150" s="112">
        <v>42427</v>
      </c>
      <c r="C150" s="116" t="s">
        <v>505</v>
      </c>
      <c r="D150" s="117"/>
      <c r="E150" s="117">
        <v>3.26</v>
      </c>
      <c r="F150" s="117"/>
    </row>
    <row r="151" spans="1:6" ht="12.75" customHeight="1" x14ac:dyDescent="0.3">
      <c r="A151" s="115"/>
      <c r="B151" s="112">
        <v>42427</v>
      </c>
      <c r="C151" s="116" t="s">
        <v>40</v>
      </c>
      <c r="D151" s="117"/>
      <c r="E151" s="117">
        <v>9.9700000000000006</v>
      </c>
      <c r="F151" s="117"/>
    </row>
    <row r="152" spans="1:6" ht="12.75" customHeight="1" x14ac:dyDescent="0.3">
      <c r="A152" s="115"/>
      <c r="B152" s="112">
        <v>42428</v>
      </c>
      <c r="C152" s="116" t="s">
        <v>159</v>
      </c>
      <c r="D152" s="117"/>
      <c r="E152" s="117">
        <v>29.58</v>
      </c>
      <c r="F152" s="117"/>
    </row>
    <row r="153" spans="1:6" ht="12.75" customHeight="1" x14ac:dyDescent="0.3">
      <c r="A153" s="115"/>
      <c r="B153" s="112">
        <v>42428</v>
      </c>
      <c r="C153" s="116" t="s">
        <v>40</v>
      </c>
      <c r="D153" s="117"/>
      <c r="E153" s="117">
        <v>304.18</v>
      </c>
      <c r="F153" s="117"/>
    </row>
    <row r="154" spans="1:6" ht="12.75" customHeight="1" x14ac:dyDescent="0.3">
      <c r="A154" s="115"/>
      <c r="B154" s="112">
        <v>42428</v>
      </c>
      <c r="C154" s="116" t="s">
        <v>171</v>
      </c>
      <c r="D154" s="117"/>
      <c r="E154" s="117">
        <v>35.869999999999997</v>
      </c>
      <c r="F154" s="117"/>
    </row>
    <row r="155" spans="1:6" ht="12.75" customHeight="1" x14ac:dyDescent="0.3">
      <c r="A155" s="115"/>
      <c r="B155" s="112">
        <v>42428</v>
      </c>
      <c r="C155" s="116" t="s">
        <v>308</v>
      </c>
      <c r="D155" s="117"/>
      <c r="E155" s="117">
        <v>7</v>
      </c>
      <c r="F155" s="117"/>
    </row>
    <row r="156" spans="1:6" ht="12.75" customHeight="1" x14ac:dyDescent="0.3">
      <c r="A156" s="115"/>
      <c r="B156" s="112">
        <v>42429</v>
      </c>
      <c r="C156" s="116" t="s">
        <v>90</v>
      </c>
      <c r="D156" s="117"/>
      <c r="E156" s="117">
        <v>800</v>
      </c>
      <c r="F156" s="117"/>
    </row>
    <row r="157" spans="1:6" ht="12.75" customHeight="1" x14ac:dyDescent="0.3">
      <c r="A157" s="115"/>
      <c r="B157" s="112">
        <v>42429</v>
      </c>
      <c r="C157" s="116" t="s">
        <v>26</v>
      </c>
      <c r="D157" s="117"/>
      <c r="E157" s="117">
        <v>79</v>
      </c>
      <c r="F157" s="117"/>
    </row>
    <row r="158" spans="1:6" ht="12.75" customHeight="1" x14ac:dyDescent="0.3">
      <c r="A158" s="115"/>
      <c r="B158" s="112">
        <v>42428</v>
      </c>
      <c r="C158" s="117" t="s">
        <v>290</v>
      </c>
      <c r="D158" s="117">
        <v>100</v>
      </c>
      <c r="E158" s="117"/>
      <c r="F158" s="117"/>
    </row>
    <row r="159" spans="1:6" ht="12.75" customHeight="1" x14ac:dyDescent="0.3">
      <c r="A159" s="115"/>
      <c r="B159" s="112">
        <v>42429</v>
      </c>
      <c r="C159" s="116" t="s">
        <v>8</v>
      </c>
      <c r="D159" s="117"/>
      <c r="E159" s="117">
        <v>6.8</v>
      </c>
      <c r="F159" s="117"/>
    </row>
    <row r="160" spans="1:6" ht="12.75" customHeight="1" x14ac:dyDescent="0.3">
      <c r="A160" s="115"/>
      <c r="B160" s="112">
        <v>42429</v>
      </c>
      <c r="C160" s="116" t="s">
        <v>8</v>
      </c>
      <c r="D160" s="117"/>
      <c r="E160" s="117">
        <v>7.37</v>
      </c>
      <c r="F160" s="117"/>
    </row>
    <row r="161" spans="1:6" ht="12.75" customHeight="1" x14ac:dyDescent="0.3">
      <c r="A161" s="115"/>
      <c r="B161" s="112">
        <v>42429</v>
      </c>
      <c r="C161" s="116" t="s">
        <v>134</v>
      </c>
      <c r="D161" s="117"/>
      <c r="E161" s="117">
        <v>46.22</v>
      </c>
      <c r="F161" s="117"/>
    </row>
    <row r="162" spans="1:6" ht="12.75" customHeight="1" x14ac:dyDescent="0.3">
      <c r="A162" s="115"/>
      <c r="B162" s="112">
        <v>42429</v>
      </c>
      <c r="C162" s="116" t="s">
        <v>156</v>
      </c>
      <c r="D162" s="117"/>
      <c r="E162" s="117">
        <v>18.100000000000001</v>
      </c>
      <c r="F162" s="117"/>
    </row>
    <row r="163" spans="1:6" ht="12.75" customHeight="1" x14ac:dyDescent="0.3">
      <c r="A163" s="115"/>
      <c r="B163" s="112">
        <v>42430</v>
      </c>
      <c r="C163" s="116" t="s">
        <v>93</v>
      </c>
      <c r="D163" s="117"/>
      <c r="E163" s="117">
        <v>319.18</v>
      </c>
      <c r="F163" s="117"/>
    </row>
    <row r="164" spans="1:6" ht="12.75" customHeight="1" x14ac:dyDescent="0.3">
      <c r="A164" s="115"/>
      <c r="B164" s="112">
        <v>42430</v>
      </c>
      <c r="C164" s="116" t="s">
        <v>130</v>
      </c>
      <c r="D164" s="117"/>
      <c r="E164" s="117">
        <v>9.1300000000000008</v>
      </c>
      <c r="F164" s="117"/>
    </row>
    <row r="165" spans="1:6" ht="12.75" customHeight="1" x14ac:dyDescent="0.3">
      <c r="A165" s="115"/>
      <c r="B165" s="112">
        <v>42432</v>
      </c>
      <c r="C165" s="116" t="s">
        <v>91</v>
      </c>
      <c r="D165" s="117"/>
      <c r="E165" s="117">
        <v>30.51</v>
      </c>
      <c r="F165" s="117"/>
    </row>
    <row r="166" spans="1:6" ht="12.75" customHeight="1" x14ac:dyDescent="0.3">
      <c r="A166" s="115"/>
      <c r="B166" s="112">
        <v>42432</v>
      </c>
      <c r="C166" s="117" t="s">
        <v>290</v>
      </c>
      <c r="D166" s="117">
        <v>165</v>
      </c>
      <c r="E166" s="117"/>
      <c r="F166" s="117"/>
    </row>
    <row r="167" spans="1:6" ht="12.75" customHeight="1" x14ac:dyDescent="0.3">
      <c r="A167" s="115"/>
      <c r="B167" s="112">
        <v>42432</v>
      </c>
      <c r="C167" s="116" t="s">
        <v>310</v>
      </c>
      <c r="D167" s="117"/>
      <c r="E167" s="117">
        <v>165</v>
      </c>
      <c r="F167" s="117"/>
    </row>
    <row r="168" spans="1:6" ht="12.75" customHeight="1" x14ac:dyDescent="0.3">
      <c r="A168" s="115"/>
      <c r="B168" s="112">
        <v>42432</v>
      </c>
      <c r="C168" s="116" t="s">
        <v>81</v>
      </c>
      <c r="D168" s="117"/>
      <c r="E168" s="117">
        <v>14.46</v>
      </c>
      <c r="F168" s="117"/>
    </row>
    <row r="169" spans="1:6" ht="12.75" customHeight="1" x14ac:dyDescent="0.3">
      <c r="A169" s="115"/>
      <c r="B169" s="112">
        <v>42432</v>
      </c>
      <c r="C169" s="116" t="s">
        <v>8</v>
      </c>
      <c r="D169" s="117"/>
      <c r="E169" s="117">
        <v>2.4500000000000002</v>
      </c>
      <c r="F169" s="117"/>
    </row>
    <row r="170" spans="1:6" ht="12.75" customHeight="1" x14ac:dyDescent="0.3">
      <c r="A170" s="115"/>
      <c r="B170" s="112">
        <v>42432</v>
      </c>
      <c r="C170" s="116" t="s">
        <v>8</v>
      </c>
      <c r="D170" s="117"/>
      <c r="E170" s="117">
        <v>3.72</v>
      </c>
      <c r="F170" s="117"/>
    </row>
    <row r="171" spans="1:6" ht="12.75" customHeight="1" x14ac:dyDescent="0.3">
      <c r="A171" s="115"/>
      <c r="B171" s="112">
        <v>42433</v>
      </c>
      <c r="C171" s="116" t="s">
        <v>8</v>
      </c>
      <c r="D171" s="117"/>
      <c r="E171" s="117">
        <v>4.55</v>
      </c>
      <c r="F171" s="117"/>
    </row>
    <row r="172" spans="1:6" ht="12.75" customHeight="1" x14ac:dyDescent="0.3">
      <c r="A172" s="115"/>
      <c r="B172" s="112">
        <v>42433</v>
      </c>
      <c r="C172" s="116" t="s">
        <v>40</v>
      </c>
      <c r="D172" s="117"/>
      <c r="E172" s="117">
        <v>39.83</v>
      </c>
      <c r="F172" s="117"/>
    </row>
    <row r="173" spans="1:6" ht="12.75" customHeight="1" x14ac:dyDescent="0.3">
      <c r="A173" s="115"/>
      <c r="B173" s="112">
        <v>42433</v>
      </c>
      <c r="C173" s="116" t="s">
        <v>52</v>
      </c>
      <c r="D173" s="117"/>
      <c r="E173" s="117">
        <v>19.260000000000002</v>
      </c>
      <c r="F173" s="117"/>
    </row>
    <row r="174" spans="1:6" ht="12.75" customHeight="1" x14ac:dyDescent="0.3">
      <c r="A174" s="115"/>
      <c r="B174" s="112">
        <v>42433</v>
      </c>
      <c r="C174" s="116" t="s">
        <v>50</v>
      </c>
      <c r="D174" s="117"/>
      <c r="E174" s="117">
        <v>10</v>
      </c>
      <c r="F174" s="117"/>
    </row>
    <row r="175" spans="1:6" ht="12.75" customHeight="1" x14ac:dyDescent="0.3">
      <c r="A175" s="115"/>
      <c r="B175" s="112">
        <v>42433</v>
      </c>
      <c r="C175" s="116" t="s">
        <v>8</v>
      </c>
      <c r="D175" s="117"/>
      <c r="E175" s="117">
        <v>4.18</v>
      </c>
      <c r="F175" s="117"/>
    </row>
    <row r="176" spans="1:6" ht="12.75" customHeight="1" x14ac:dyDescent="0.3">
      <c r="A176" s="115"/>
      <c r="B176" s="112">
        <v>42433</v>
      </c>
      <c r="C176" s="116" t="s">
        <v>83</v>
      </c>
      <c r="D176" s="117"/>
      <c r="E176" s="117">
        <v>40</v>
      </c>
      <c r="F176" s="117"/>
    </row>
    <row r="177" spans="1:6" ht="12.75" customHeight="1" x14ac:dyDescent="0.3">
      <c r="A177" s="115"/>
      <c r="B177" s="112">
        <v>42433</v>
      </c>
      <c r="C177" s="116" t="s">
        <v>75</v>
      </c>
      <c r="D177" s="117">
        <v>1177.3399999999999</v>
      </c>
      <c r="E177" s="117"/>
      <c r="F177" s="117"/>
    </row>
    <row r="178" spans="1:6" ht="12.75" customHeight="1" x14ac:dyDescent="0.3">
      <c r="A178" s="115"/>
      <c r="B178" s="112">
        <v>42432</v>
      </c>
      <c r="C178" s="116" t="s">
        <v>161</v>
      </c>
      <c r="D178" s="117"/>
      <c r="E178" s="117">
        <v>10</v>
      </c>
      <c r="F178" s="117"/>
    </row>
    <row r="179" spans="1:6" ht="12.75" customHeight="1" x14ac:dyDescent="0.3">
      <c r="A179" s="115"/>
      <c r="B179" s="112">
        <v>42432</v>
      </c>
      <c r="C179" s="116" t="s">
        <v>161</v>
      </c>
      <c r="D179" s="117"/>
      <c r="E179" s="117">
        <v>15</v>
      </c>
      <c r="F179" s="117"/>
    </row>
    <row r="180" spans="1:6" ht="12.75" customHeight="1" x14ac:dyDescent="0.3">
      <c r="A180" s="115"/>
      <c r="B180" s="112">
        <v>42432</v>
      </c>
      <c r="C180" s="116" t="s">
        <v>161</v>
      </c>
      <c r="D180" s="117"/>
      <c r="E180" s="117">
        <v>15</v>
      </c>
      <c r="F180" s="117"/>
    </row>
    <row r="181" spans="1:6" ht="12.75" customHeight="1" x14ac:dyDescent="0.3">
      <c r="A181" s="115"/>
      <c r="B181" s="112">
        <v>42430</v>
      </c>
      <c r="C181" s="116" t="s">
        <v>7</v>
      </c>
      <c r="D181" s="117"/>
      <c r="E181" s="117">
        <v>25.29</v>
      </c>
      <c r="F181" s="117"/>
    </row>
    <row r="182" spans="1:6" ht="12.75" customHeight="1" x14ac:dyDescent="0.3">
      <c r="A182" s="115"/>
      <c r="B182" s="112">
        <v>42429</v>
      </c>
      <c r="C182" s="116" t="s">
        <v>122</v>
      </c>
      <c r="D182" s="117"/>
      <c r="E182" s="117">
        <v>7.98</v>
      </c>
      <c r="F182" s="117"/>
    </row>
    <row r="183" spans="1:6" ht="12.75" customHeight="1" x14ac:dyDescent="0.3">
      <c r="A183" s="115"/>
      <c r="B183" s="112">
        <v>42429</v>
      </c>
      <c r="C183" s="116" t="s">
        <v>234</v>
      </c>
      <c r="D183" s="117"/>
      <c r="E183" s="117">
        <v>239.65</v>
      </c>
      <c r="F183" s="117"/>
    </row>
    <row r="184" spans="1:6" ht="12.75" customHeight="1" x14ac:dyDescent="0.3">
      <c r="A184" s="115"/>
      <c r="B184" s="112">
        <v>42426</v>
      </c>
      <c r="C184" s="116" t="s">
        <v>87</v>
      </c>
      <c r="D184" s="117"/>
      <c r="E184" s="117">
        <v>146.28</v>
      </c>
      <c r="F184" s="117"/>
    </row>
    <row r="185" spans="1:6" ht="12.75" customHeight="1" x14ac:dyDescent="0.3">
      <c r="A185" s="115"/>
      <c r="B185" s="112">
        <v>42425</v>
      </c>
      <c r="C185" s="116" t="s">
        <v>50</v>
      </c>
      <c r="D185" s="117"/>
      <c r="E185" s="117">
        <v>13.79</v>
      </c>
      <c r="F185" s="117"/>
    </row>
    <row r="186" spans="1:6" ht="12.75" customHeight="1" x14ac:dyDescent="0.3">
      <c r="A186" s="115"/>
      <c r="B186" s="112">
        <v>42432</v>
      </c>
      <c r="C186" s="117" t="s">
        <v>290</v>
      </c>
      <c r="D186" s="117">
        <v>40</v>
      </c>
      <c r="E186" s="117"/>
      <c r="F186" s="117"/>
    </row>
    <row r="187" spans="1:6" ht="12.75" customHeight="1" x14ac:dyDescent="0.3">
      <c r="A187" s="115"/>
      <c r="B187" s="130">
        <v>42432</v>
      </c>
      <c r="C187" s="116" t="s">
        <v>312</v>
      </c>
      <c r="D187" s="117"/>
      <c r="E187" s="117">
        <v>60</v>
      </c>
      <c r="F187" s="117"/>
    </row>
    <row r="188" spans="1:6" ht="12.75" customHeight="1" x14ac:dyDescent="0.3">
      <c r="A188" s="115"/>
      <c r="B188" s="112">
        <v>42434</v>
      </c>
      <c r="C188" s="117" t="s">
        <v>431</v>
      </c>
      <c r="D188" s="117">
        <v>58.55</v>
      </c>
      <c r="E188" s="117"/>
      <c r="F188" s="117"/>
    </row>
    <row r="189" spans="1:6" ht="12.75" customHeight="1" x14ac:dyDescent="0.3">
      <c r="A189" s="115"/>
      <c r="B189" s="112">
        <v>42436</v>
      </c>
      <c r="C189" s="116" t="s">
        <v>157</v>
      </c>
      <c r="D189" s="117"/>
      <c r="E189" s="117">
        <v>19.989999999999998</v>
      </c>
      <c r="F189" s="117"/>
    </row>
    <row r="190" spans="1:6" ht="12.75" customHeight="1" x14ac:dyDescent="0.3">
      <c r="A190" s="115"/>
      <c r="B190" s="112">
        <v>42436</v>
      </c>
      <c r="C190" s="116" t="s">
        <v>93</v>
      </c>
      <c r="D190" s="117"/>
      <c r="E190" s="117">
        <v>88.34</v>
      </c>
      <c r="F190" s="117"/>
    </row>
    <row r="191" spans="1:6" ht="12.75" customHeight="1" x14ac:dyDescent="0.3">
      <c r="A191" s="115"/>
      <c r="B191" s="112">
        <v>42436</v>
      </c>
      <c r="C191" s="116" t="s">
        <v>8</v>
      </c>
      <c r="D191" s="117"/>
      <c r="E191" s="117">
        <v>13.61</v>
      </c>
      <c r="F191" s="117"/>
    </row>
    <row r="192" spans="1:6" ht="12.75" customHeight="1" x14ac:dyDescent="0.3">
      <c r="A192" s="115"/>
      <c r="B192" s="112">
        <v>42436</v>
      </c>
      <c r="C192" s="116" t="s">
        <v>313</v>
      </c>
      <c r="D192" s="117"/>
      <c r="E192" s="117">
        <v>4.9800000000000004</v>
      </c>
      <c r="F192" s="117"/>
    </row>
    <row r="193" spans="1:6" ht="12.75" customHeight="1" x14ac:dyDescent="0.3">
      <c r="A193" s="115"/>
      <c r="B193" s="112">
        <v>42436</v>
      </c>
      <c r="C193" s="116" t="s">
        <v>59</v>
      </c>
      <c r="D193" s="117"/>
      <c r="E193" s="117">
        <v>10.92</v>
      </c>
      <c r="F193" s="117"/>
    </row>
    <row r="194" spans="1:6" ht="12.75" customHeight="1" x14ac:dyDescent="0.3">
      <c r="A194" s="115"/>
      <c r="B194" s="112">
        <v>42436</v>
      </c>
      <c r="C194" s="116" t="s">
        <v>505</v>
      </c>
      <c r="D194" s="117"/>
      <c r="E194" s="117">
        <v>4.8899999999999997</v>
      </c>
      <c r="F194" s="117"/>
    </row>
    <row r="195" spans="1:6" ht="12.75" customHeight="1" x14ac:dyDescent="0.3">
      <c r="A195" s="115"/>
      <c r="B195" s="112">
        <v>42436</v>
      </c>
      <c r="C195" s="116" t="s">
        <v>122</v>
      </c>
      <c r="D195" s="117"/>
      <c r="E195" s="117">
        <v>7.98</v>
      </c>
      <c r="F195" s="117"/>
    </row>
    <row r="196" spans="1:6" ht="12.75" customHeight="1" x14ac:dyDescent="0.3">
      <c r="A196" s="115"/>
      <c r="B196" s="112">
        <v>42436</v>
      </c>
      <c r="C196" s="116" t="s">
        <v>8</v>
      </c>
      <c r="D196" s="117"/>
      <c r="E196" s="117">
        <v>7.61</v>
      </c>
      <c r="F196" s="117"/>
    </row>
    <row r="197" spans="1:6" ht="12.75" customHeight="1" x14ac:dyDescent="0.3">
      <c r="A197" s="115"/>
      <c r="B197" s="112">
        <v>42436</v>
      </c>
      <c r="C197" s="116" t="s">
        <v>7</v>
      </c>
      <c r="D197" s="117"/>
      <c r="E197" s="117">
        <v>8.51</v>
      </c>
      <c r="F197" s="117"/>
    </row>
    <row r="198" spans="1:6" ht="12.75" customHeight="1" x14ac:dyDescent="0.3">
      <c r="A198" s="115"/>
      <c r="B198" s="112">
        <v>42436</v>
      </c>
      <c r="C198" s="116" t="s">
        <v>50</v>
      </c>
      <c r="D198" s="117"/>
      <c r="E198" s="117">
        <v>10</v>
      </c>
      <c r="F198" s="117"/>
    </row>
    <row r="199" spans="1:6" ht="12.75" customHeight="1" x14ac:dyDescent="0.3">
      <c r="A199" s="115"/>
      <c r="B199" s="112">
        <v>42436</v>
      </c>
      <c r="C199" s="117" t="s">
        <v>290</v>
      </c>
      <c r="D199" s="117">
        <v>25</v>
      </c>
      <c r="E199" s="117"/>
      <c r="F199" s="117"/>
    </row>
    <row r="200" spans="1:6" ht="12.75" customHeight="1" x14ac:dyDescent="0.3">
      <c r="A200" s="115"/>
      <c r="B200" s="112">
        <v>42439</v>
      </c>
      <c r="C200" s="116" t="s">
        <v>31</v>
      </c>
      <c r="D200" s="117">
        <v>1961.06</v>
      </c>
      <c r="E200" s="117"/>
      <c r="F200" s="117"/>
    </row>
    <row r="201" spans="1:6" ht="12.75" customHeight="1" x14ac:dyDescent="0.3">
      <c r="A201" s="115" t="s">
        <v>115</v>
      </c>
      <c r="B201" s="112">
        <v>42438</v>
      </c>
      <c r="C201" s="116" t="s">
        <v>51</v>
      </c>
      <c r="D201" s="117"/>
      <c r="E201" s="117">
        <v>150</v>
      </c>
      <c r="F201" s="117"/>
    </row>
    <row r="202" spans="1:6" ht="12.75" customHeight="1" x14ac:dyDescent="0.3">
      <c r="A202" s="115"/>
      <c r="B202" s="112">
        <v>42438</v>
      </c>
      <c r="C202" s="116" t="s">
        <v>8</v>
      </c>
      <c r="D202" s="117"/>
      <c r="E202" s="117">
        <v>4.51</v>
      </c>
      <c r="F202" s="117"/>
    </row>
    <row r="203" spans="1:6" ht="12.75" customHeight="1" x14ac:dyDescent="0.3">
      <c r="A203" s="115"/>
      <c r="B203" s="112">
        <v>42438</v>
      </c>
      <c r="C203" s="116" t="s">
        <v>8</v>
      </c>
      <c r="D203" s="117"/>
      <c r="E203" s="117">
        <v>6.18</v>
      </c>
      <c r="F203" s="117"/>
    </row>
    <row r="204" spans="1:6" ht="12.75" customHeight="1" x14ac:dyDescent="0.3">
      <c r="A204" s="115"/>
      <c r="B204" s="112">
        <v>42438</v>
      </c>
      <c r="C204" s="117" t="s">
        <v>320</v>
      </c>
      <c r="D204" s="117">
        <v>1900</v>
      </c>
      <c r="E204" s="117"/>
      <c r="F204" s="117"/>
    </row>
    <row r="205" spans="1:6" ht="12.75" customHeight="1" x14ac:dyDescent="0.3">
      <c r="A205" s="115" t="s">
        <v>115</v>
      </c>
      <c r="B205" s="112">
        <v>42438</v>
      </c>
      <c r="C205" s="116" t="s">
        <v>319</v>
      </c>
      <c r="D205" s="117"/>
      <c r="E205" s="117">
        <v>1900</v>
      </c>
      <c r="F205" s="117"/>
    </row>
    <row r="206" spans="1:6" ht="12.75" customHeight="1" x14ac:dyDescent="0.3">
      <c r="A206" s="115"/>
      <c r="B206" s="112">
        <v>42439</v>
      </c>
      <c r="C206" s="116" t="s">
        <v>42</v>
      </c>
      <c r="D206" s="117"/>
      <c r="E206" s="117">
        <v>176.05</v>
      </c>
      <c r="F206" s="117"/>
    </row>
    <row r="207" spans="1:6" ht="12.75" customHeight="1" x14ac:dyDescent="0.3">
      <c r="A207" s="115"/>
      <c r="B207" s="112">
        <v>42439</v>
      </c>
      <c r="C207" s="116" t="s">
        <v>321</v>
      </c>
      <c r="D207" s="117"/>
      <c r="E207" s="117">
        <v>198.08</v>
      </c>
      <c r="F207" s="117"/>
    </row>
    <row r="208" spans="1:6" ht="12.75" customHeight="1" x14ac:dyDescent="0.3">
      <c r="A208" s="115"/>
      <c r="B208" s="112">
        <v>42439</v>
      </c>
      <c r="C208" s="116" t="s">
        <v>40</v>
      </c>
      <c r="D208" s="117"/>
      <c r="E208" s="117">
        <v>8.98</v>
      </c>
      <c r="F208" s="117"/>
    </row>
    <row r="209" spans="1:6" ht="12.75" customHeight="1" x14ac:dyDescent="0.3">
      <c r="A209" s="115"/>
      <c r="B209" s="112">
        <v>42440</v>
      </c>
      <c r="C209" s="116" t="s">
        <v>150</v>
      </c>
      <c r="D209" s="117"/>
      <c r="E209" s="117">
        <v>47.91</v>
      </c>
      <c r="F209" s="117"/>
    </row>
    <row r="210" spans="1:6" ht="12.75" customHeight="1" x14ac:dyDescent="0.3">
      <c r="A210" s="115"/>
      <c r="B210" s="112">
        <v>42440</v>
      </c>
      <c r="C210" s="116" t="s">
        <v>7</v>
      </c>
      <c r="D210" s="117"/>
      <c r="E210" s="117">
        <v>10.85</v>
      </c>
      <c r="F210" s="117"/>
    </row>
    <row r="211" spans="1:6" ht="12.75" customHeight="1" x14ac:dyDescent="0.3">
      <c r="A211" s="115"/>
      <c r="B211" s="112">
        <v>42440</v>
      </c>
      <c r="C211" s="116" t="s">
        <v>40</v>
      </c>
      <c r="D211" s="117"/>
      <c r="E211" s="117">
        <v>30.65</v>
      </c>
      <c r="F211" s="117"/>
    </row>
    <row r="212" spans="1:6" ht="12.75" customHeight="1" x14ac:dyDescent="0.3">
      <c r="A212" s="115"/>
      <c r="B212" s="112">
        <v>42441</v>
      </c>
      <c r="C212" s="116" t="s">
        <v>322</v>
      </c>
      <c r="D212" s="117"/>
      <c r="E212" s="117">
        <v>25.14</v>
      </c>
      <c r="F212" s="117"/>
    </row>
    <row r="213" spans="1:6" ht="12.75" customHeight="1" x14ac:dyDescent="0.3">
      <c r="A213" s="115"/>
      <c r="B213" s="112">
        <v>42443</v>
      </c>
      <c r="C213" s="117" t="s">
        <v>290</v>
      </c>
      <c r="D213" s="117">
        <v>25.14</v>
      </c>
      <c r="E213" s="117"/>
      <c r="F213" s="117"/>
    </row>
    <row r="214" spans="1:6" ht="12.75" customHeight="1" x14ac:dyDescent="0.3">
      <c r="A214" s="115"/>
      <c r="B214" s="112">
        <v>42443</v>
      </c>
      <c r="C214" s="116" t="s">
        <v>7</v>
      </c>
      <c r="D214" s="117"/>
      <c r="E214" s="117">
        <v>15.21</v>
      </c>
      <c r="F214" s="117"/>
    </row>
    <row r="215" spans="1:6" ht="12.75" customHeight="1" x14ac:dyDescent="0.3">
      <c r="A215" s="115"/>
      <c r="B215" s="112">
        <v>42443</v>
      </c>
      <c r="C215" s="117" t="s">
        <v>290</v>
      </c>
      <c r="D215" s="117">
        <v>200</v>
      </c>
      <c r="E215" s="117"/>
      <c r="F215" s="117"/>
    </row>
    <row r="216" spans="1:6" ht="12.75" customHeight="1" x14ac:dyDescent="0.3">
      <c r="A216" s="115"/>
      <c r="B216" s="112">
        <v>42442</v>
      </c>
      <c r="C216" s="116" t="s">
        <v>323</v>
      </c>
      <c r="D216" s="117"/>
      <c r="E216" s="117">
        <v>200</v>
      </c>
      <c r="F216" s="117"/>
    </row>
    <row r="217" spans="1:6" ht="12.75" customHeight="1" x14ac:dyDescent="0.3">
      <c r="A217" s="115"/>
      <c r="B217" s="112">
        <v>42442</v>
      </c>
      <c r="C217" s="116" t="s">
        <v>37</v>
      </c>
      <c r="D217" s="117"/>
      <c r="E217" s="117">
        <v>27.62</v>
      </c>
      <c r="F217" s="117"/>
    </row>
    <row r="218" spans="1:6" ht="12.75" customHeight="1" x14ac:dyDescent="0.3">
      <c r="A218" s="115"/>
      <c r="B218" s="112">
        <v>42443</v>
      </c>
      <c r="C218" s="116" t="s">
        <v>102</v>
      </c>
      <c r="D218" s="117"/>
      <c r="E218" s="117">
        <v>13.68</v>
      </c>
      <c r="F218" s="117"/>
    </row>
    <row r="219" spans="1:6" ht="12.75" customHeight="1" x14ac:dyDescent="0.3">
      <c r="A219" s="115"/>
      <c r="B219" s="112">
        <v>42443</v>
      </c>
      <c r="C219" s="116" t="s">
        <v>93</v>
      </c>
      <c r="D219" s="117"/>
      <c r="E219" s="117">
        <v>56.57</v>
      </c>
      <c r="F219" s="117"/>
    </row>
    <row r="220" spans="1:6" ht="12.75" customHeight="1" x14ac:dyDescent="0.3">
      <c r="A220" s="115"/>
      <c r="B220" s="112">
        <v>42443</v>
      </c>
      <c r="C220" s="117" t="s">
        <v>290</v>
      </c>
      <c r="D220" s="117">
        <v>41.98</v>
      </c>
      <c r="E220" s="117"/>
      <c r="F220" s="117"/>
    </row>
    <row r="221" spans="1:6" ht="12.75" customHeight="1" x14ac:dyDescent="0.3">
      <c r="A221" s="115"/>
      <c r="B221" s="112">
        <v>42443</v>
      </c>
      <c r="C221" s="116" t="s">
        <v>326</v>
      </c>
      <c r="D221" s="117"/>
      <c r="E221" s="117">
        <v>24.98</v>
      </c>
      <c r="F221" s="117"/>
    </row>
    <row r="222" spans="1:6" ht="12.75" customHeight="1" x14ac:dyDescent="0.3">
      <c r="A222" s="115"/>
      <c r="B222" s="112">
        <v>42442</v>
      </c>
      <c r="C222" s="116" t="s">
        <v>328</v>
      </c>
      <c r="D222" s="117"/>
      <c r="E222" s="117">
        <v>3.8</v>
      </c>
      <c r="F222" s="117"/>
    </row>
    <row r="223" spans="1:6" ht="12.75" customHeight="1" x14ac:dyDescent="0.3">
      <c r="A223" s="115"/>
      <c r="B223" s="112">
        <v>42443</v>
      </c>
      <c r="C223" s="117" t="s">
        <v>290</v>
      </c>
      <c r="D223" s="117">
        <v>209.71</v>
      </c>
      <c r="E223" s="117"/>
      <c r="F223" s="117"/>
    </row>
    <row r="224" spans="1:6" ht="12.75" customHeight="1" x14ac:dyDescent="0.3">
      <c r="A224" s="115"/>
      <c r="B224" s="112">
        <v>42443</v>
      </c>
      <c r="C224" s="116" t="s">
        <v>325</v>
      </c>
      <c r="D224" s="117"/>
      <c r="E224" s="117">
        <v>209.71</v>
      </c>
      <c r="F224" s="117"/>
    </row>
    <row r="225" spans="1:6" ht="12.75" customHeight="1" x14ac:dyDescent="0.3">
      <c r="A225" s="115"/>
      <c r="B225" s="112">
        <v>42440</v>
      </c>
      <c r="C225" s="116" t="s">
        <v>122</v>
      </c>
      <c r="D225" s="117"/>
      <c r="E225" s="117">
        <v>4.97</v>
      </c>
      <c r="F225" s="117"/>
    </row>
    <row r="226" spans="1:6" ht="12.75" customHeight="1" x14ac:dyDescent="0.3">
      <c r="A226" s="115"/>
      <c r="B226" s="112">
        <v>42440</v>
      </c>
      <c r="C226" s="116" t="s">
        <v>162</v>
      </c>
      <c r="D226" s="117"/>
      <c r="E226" s="117">
        <v>16.920000000000002</v>
      </c>
      <c r="F226" s="117"/>
    </row>
    <row r="227" spans="1:6" ht="12.75" customHeight="1" x14ac:dyDescent="0.3">
      <c r="A227" s="115"/>
      <c r="B227" s="112">
        <v>42443</v>
      </c>
      <c r="C227" s="116" t="s">
        <v>330</v>
      </c>
      <c r="D227" s="117"/>
      <c r="E227" s="117">
        <v>21.34</v>
      </c>
      <c r="F227" s="117"/>
    </row>
    <row r="228" spans="1:6" ht="12.75" customHeight="1" x14ac:dyDescent="0.3">
      <c r="A228" s="115"/>
      <c r="B228" s="112">
        <v>42443</v>
      </c>
      <c r="C228" s="116" t="s">
        <v>325</v>
      </c>
      <c r="D228" s="117"/>
      <c r="E228" s="117">
        <v>3.79</v>
      </c>
      <c r="F228" s="117"/>
    </row>
    <row r="229" spans="1:6" ht="12.75" customHeight="1" x14ac:dyDescent="0.3">
      <c r="A229" s="115"/>
      <c r="B229" s="112">
        <v>42444</v>
      </c>
      <c r="C229" s="116" t="s">
        <v>8</v>
      </c>
      <c r="D229" s="117"/>
      <c r="E229" s="117">
        <v>4.6100000000000003</v>
      </c>
      <c r="F229" s="117"/>
    </row>
    <row r="230" spans="1:6" ht="12.75" customHeight="1" x14ac:dyDescent="0.3">
      <c r="A230" s="115"/>
      <c r="B230" s="112">
        <v>42444</v>
      </c>
      <c r="C230" s="116" t="s">
        <v>331</v>
      </c>
      <c r="D230" s="117"/>
      <c r="E230" s="117">
        <v>400.65</v>
      </c>
      <c r="F230" s="117"/>
    </row>
    <row r="231" spans="1:6" ht="12.75" customHeight="1" x14ac:dyDescent="0.3">
      <c r="A231" s="115"/>
      <c r="B231" s="112">
        <v>42444</v>
      </c>
      <c r="C231" s="116" t="s">
        <v>93</v>
      </c>
      <c r="D231" s="117"/>
      <c r="E231" s="117">
        <v>121.98</v>
      </c>
      <c r="F231" s="117"/>
    </row>
    <row r="232" spans="1:6" ht="12.75" customHeight="1" x14ac:dyDescent="0.3">
      <c r="A232" s="115"/>
      <c r="B232" s="112">
        <v>42444</v>
      </c>
      <c r="C232" s="116" t="s">
        <v>37</v>
      </c>
      <c r="D232" s="117"/>
      <c r="E232" s="117">
        <v>28.7</v>
      </c>
      <c r="F232" s="117"/>
    </row>
    <row r="233" spans="1:6" ht="12.75" customHeight="1" x14ac:dyDescent="0.3">
      <c r="A233" s="115"/>
      <c r="B233" s="112">
        <v>42445</v>
      </c>
      <c r="C233" s="116" t="s">
        <v>146</v>
      </c>
      <c r="D233" s="117">
        <v>790.5</v>
      </c>
      <c r="E233" s="117"/>
      <c r="F233" s="117"/>
    </row>
    <row r="234" spans="1:6" ht="12.75" customHeight="1" x14ac:dyDescent="0.3">
      <c r="A234" s="115"/>
      <c r="B234" s="112">
        <v>42446</v>
      </c>
      <c r="C234" s="116" t="s">
        <v>162</v>
      </c>
      <c r="D234" s="117"/>
      <c r="E234" s="117">
        <v>17.16</v>
      </c>
      <c r="F234" s="117"/>
    </row>
    <row r="235" spans="1:6" ht="12.75" customHeight="1" x14ac:dyDescent="0.3">
      <c r="A235" s="115"/>
      <c r="B235" s="112">
        <v>42446</v>
      </c>
      <c r="C235" s="116" t="s">
        <v>45</v>
      </c>
      <c r="D235" s="117"/>
      <c r="E235" s="117">
        <v>70</v>
      </c>
      <c r="F235" s="117"/>
    </row>
    <row r="236" spans="1:6" ht="12.75" customHeight="1" x14ac:dyDescent="0.3">
      <c r="A236" s="115"/>
      <c r="B236" s="112">
        <v>42446</v>
      </c>
      <c r="C236" s="117" t="s">
        <v>431</v>
      </c>
      <c r="D236" s="117">
        <v>7</v>
      </c>
      <c r="E236" s="117"/>
      <c r="F236" s="117"/>
    </row>
    <row r="237" spans="1:6" ht="12.75" customHeight="1" x14ac:dyDescent="0.3">
      <c r="A237" s="115"/>
      <c r="B237" s="112">
        <v>42445</v>
      </c>
      <c r="C237" s="116" t="s">
        <v>122</v>
      </c>
      <c r="D237" s="117"/>
      <c r="E237" s="117">
        <v>7.98</v>
      </c>
      <c r="F237" s="117"/>
    </row>
    <row r="238" spans="1:6" ht="12.75" customHeight="1" x14ac:dyDescent="0.3">
      <c r="A238" s="115"/>
      <c r="B238" s="112">
        <v>42446</v>
      </c>
      <c r="C238" s="116" t="s">
        <v>86</v>
      </c>
      <c r="D238" s="117"/>
      <c r="E238" s="117">
        <v>97.16</v>
      </c>
      <c r="F238" s="117"/>
    </row>
    <row r="239" spans="1:6" ht="12.75" customHeight="1" x14ac:dyDescent="0.3">
      <c r="A239" s="115"/>
      <c r="B239" s="112">
        <v>42446</v>
      </c>
      <c r="C239" s="116" t="s">
        <v>46</v>
      </c>
      <c r="D239" s="117"/>
      <c r="E239" s="117">
        <v>20</v>
      </c>
      <c r="F239" s="117"/>
    </row>
    <row r="240" spans="1:6" ht="12.75" customHeight="1" x14ac:dyDescent="0.3">
      <c r="A240" s="115"/>
      <c r="B240" s="112">
        <v>42446</v>
      </c>
      <c r="C240" s="116" t="s">
        <v>246</v>
      </c>
      <c r="D240" s="117"/>
      <c r="E240" s="117">
        <v>50</v>
      </c>
      <c r="F240" s="117"/>
    </row>
    <row r="241" spans="1:6" ht="12.75" customHeight="1" x14ac:dyDescent="0.3">
      <c r="A241" s="115"/>
      <c r="B241" s="112">
        <v>42445</v>
      </c>
      <c r="C241" s="116" t="s">
        <v>8</v>
      </c>
      <c r="D241" s="117"/>
      <c r="E241" s="117">
        <v>7.23</v>
      </c>
      <c r="F241" s="117"/>
    </row>
    <row r="242" spans="1:6" ht="12.75" customHeight="1" x14ac:dyDescent="0.3">
      <c r="A242" s="115"/>
      <c r="B242" s="112">
        <v>42446</v>
      </c>
      <c r="C242" s="116" t="s">
        <v>8</v>
      </c>
      <c r="D242" s="117"/>
      <c r="E242" s="117">
        <v>5.26</v>
      </c>
      <c r="F242" s="117"/>
    </row>
    <row r="243" spans="1:6" ht="12.75" customHeight="1" x14ac:dyDescent="0.3">
      <c r="A243" s="115"/>
      <c r="B243" s="112">
        <v>42450</v>
      </c>
      <c r="C243" s="116" t="s">
        <v>8</v>
      </c>
      <c r="D243" s="117"/>
      <c r="E243" s="117">
        <v>9.57</v>
      </c>
      <c r="F243" s="117"/>
    </row>
    <row r="244" spans="1:6" ht="12.75" customHeight="1" x14ac:dyDescent="0.3">
      <c r="A244" s="115"/>
      <c r="B244" s="112">
        <v>42450</v>
      </c>
      <c r="C244" s="116" t="s">
        <v>16</v>
      </c>
      <c r="D244" s="117"/>
      <c r="E244" s="117">
        <v>26.39</v>
      </c>
      <c r="F244" s="117"/>
    </row>
    <row r="245" spans="1:6" ht="12.75" customHeight="1" x14ac:dyDescent="0.3">
      <c r="A245" s="115"/>
      <c r="B245" s="112">
        <v>42450</v>
      </c>
      <c r="C245" s="116" t="s">
        <v>92</v>
      </c>
      <c r="D245" s="117"/>
      <c r="E245" s="117">
        <v>7.99</v>
      </c>
      <c r="F245" s="117"/>
    </row>
    <row r="246" spans="1:6" ht="12.75" customHeight="1" x14ac:dyDescent="0.3">
      <c r="A246" s="115"/>
      <c r="B246" s="112">
        <v>42450</v>
      </c>
      <c r="C246" s="116" t="s">
        <v>114</v>
      </c>
      <c r="D246" s="117"/>
      <c r="E246" s="117">
        <v>6.3</v>
      </c>
      <c r="F246" s="117"/>
    </row>
    <row r="247" spans="1:6" ht="12.75" customHeight="1" x14ac:dyDescent="0.3">
      <c r="A247" s="115"/>
      <c r="B247" s="112">
        <v>42450</v>
      </c>
      <c r="C247" s="116" t="s">
        <v>16</v>
      </c>
      <c r="D247" s="117"/>
      <c r="E247" s="117">
        <v>99.97</v>
      </c>
      <c r="F247" s="117"/>
    </row>
    <row r="248" spans="1:6" ht="12.75" customHeight="1" x14ac:dyDescent="0.3">
      <c r="A248" s="115"/>
      <c r="B248" s="112">
        <v>42450</v>
      </c>
      <c r="C248" s="116" t="s">
        <v>8</v>
      </c>
      <c r="D248" s="117"/>
      <c r="E248" s="117">
        <v>8.35</v>
      </c>
      <c r="F248" s="117"/>
    </row>
    <row r="249" spans="1:6" ht="12.75" customHeight="1" x14ac:dyDescent="0.3">
      <c r="A249" s="115"/>
      <c r="B249" s="112">
        <v>42450</v>
      </c>
      <c r="C249" s="117" t="s">
        <v>290</v>
      </c>
      <c r="D249" s="117">
        <v>71.989999999999995</v>
      </c>
      <c r="E249" s="117"/>
      <c r="F249" s="117"/>
    </row>
    <row r="250" spans="1:6" ht="12.75" customHeight="1" x14ac:dyDescent="0.3">
      <c r="A250" s="115"/>
      <c r="B250" s="112">
        <v>42450</v>
      </c>
      <c r="C250" s="116" t="s">
        <v>72</v>
      </c>
      <c r="D250" s="117"/>
      <c r="E250" s="117">
        <v>71.989999999999995</v>
      </c>
      <c r="F250" s="117"/>
    </row>
    <row r="251" spans="1:6" ht="12.75" customHeight="1" x14ac:dyDescent="0.3">
      <c r="A251" s="115"/>
      <c r="B251" s="112">
        <v>42450</v>
      </c>
      <c r="C251" s="116" t="s">
        <v>8</v>
      </c>
      <c r="D251" s="117"/>
      <c r="E251" s="117">
        <v>5.98</v>
      </c>
      <c r="F251" s="117"/>
    </row>
    <row r="252" spans="1:6" ht="12.75" customHeight="1" x14ac:dyDescent="0.3">
      <c r="A252" s="115"/>
      <c r="B252" s="112">
        <v>42450</v>
      </c>
      <c r="C252" s="116" t="s">
        <v>83</v>
      </c>
      <c r="D252" s="117"/>
      <c r="E252" s="117">
        <v>40</v>
      </c>
      <c r="F252" s="117"/>
    </row>
    <row r="253" spans="1:6" ht="12.75" customHeight="1" x14ac:dyDescent="0.3">
      <c r="A253" s="115"/>
      <c r="B253" s="112">
        <v>42450</v>
      </c>
      <c r="C253" s="116" t="s">
        <v>21</v>
      </c>
      <c r="D253" s="117"/>
      <c r="E253" s="117">
        <v>31.05</v>
      </c>
      <c r="F253" s="117"/>
    </row>
    <row r="254" spans="1:6" ht="12.75" customHeight="1" x14ac:dyDescent="0.3">
      <c r="A254" s="115"/>
      <c r="B254" s="112">
        <v>42450</v>
      </c>
      <c r="C254" s="116" t="s">
        <v>40</v>
      </c>
      <c r="D254" s="117"/>
      <c r="E254" s="117">
        <v>67.290000000000006</v>
      </c>
      <c r="F254" s="117"/>
    </row>
    <row r="255" spans="1:6" ht="12.75" customHeight="1" x14ac:dyDescent="0.3">
      <c r="A255" s="115"/>
      <c r="B255" s="112">
        <v>42450</v>
      </c>
      <c r="C255" s="116" t="s">
        <v>505</v>
      </c>
      <c r="D255" s="117"/>
      <c r="E255" s="117">
        <v>7.94</v>
      </c>
      <c r="F255" s="117"/>
    </row>
    <row r="256" spans="1:6" ht="12.75" customHeight="1" x14ac:dyDescent="0.3">
      <c r="A256" s="115"/>
      <c r="B256" s="112">
        <v>42451</v>
      </c>
      <c r="C256" s="116" t="s">
        <v>8</v>
      </c>
      <c r="D256" s="117"/>
      <c r="E256" s="117">
        <v>6.08</v>
      </c>
      <c r="F256" s="117"/>
    </row>
    <row r="257" spans="1:6" ht="12.75" customHeight="1" x14ac:dyDescent="0.3">
      <c r="A257" s="115"/>
      <c r="B257" s="112">
        <v>42452</v>
      </c>
      <c r="C257" s="116" t="s">
        <v>81</v>
      </c>
      <c r="D257" s="117"/>
      <c r="E257" s="117">
        <v>16.309999999999999</v>
      </c>
      <c r="F257" s="117"/>
    </row>
    <row r="258" spans="1:6" ht="12.75" customHeight="1" x14ac:dyDescent="0.3">
      <c r="A258" s="115" t="s">
        <v>115</v>
      </c>
      <c r="B258" s="112">
        <v>42452</v>
      </c>
      <c r="C258" s="116" t="s">
        <v>83</v>
      </c>
      <c r="D258" s="117"/>
      <c r="E258" s="117">
        <v>41.75</v>
      </c>
      <c r="F258" s="117"/>
    </row>
    <row r="259" spans="1:6" ht="12.75" customHeight="1" x14ac:dyDescent="0.3">
      <c r="A259" s="115"/>
      <c r="B259" s="112">
        <v>42452</v>
      </c>
      <c r="C259" s="116" t="s">
        <v>122</v>
      </c>
      <c r="D259" s="117"/>
      <c r="E259" s="117">
        <v>7.99</v>
      </c>
      <c r="F259" s="117"/>
    </row>
    <row r="260" spans="1:6" ht="12.75" customHeight="1" x14ac:dyDescent="0.3">
      <c r="A260" s="115"/>
      <c r="B260" s="112">
        <v>42451</v>
      </c>
      <c r="C260" s="116" t="s">
        <v>8</v>
      </c>
      <c r="D260" s="117"/>
      <c r="E260" s="117">
        <v>5.5</v>
      </c>
      <c r="F260" s="117"/>
    </row>
    <row r="261" spans="1:6" ht="12.75" customHeight="1" x14ac:dyDescent="0.3">
      <c r="A261" s="115"/>
      <c r="B261" s="112">
        <v>42452</v>
      </c>
      <c r="C261" s="116" t="s">
        <v>21</v>
      </c>
      <c r="D261" s="117"/>
      <c r="E261" s="117">
        <v>57.95</v>
      </c>
      <c r="F261" s="117"/>
    </row>
    <row r="262" spans="1:6" ht="12.75" customHeight="1" x14ac:dyDescent="0.3">
      <c r="A262" s="115"/>
      <c r="B262" s="112">
        <v>42452</v>
      </c>
      <c r="C262" s="117" t="s">
        <v>290</v>
      </c>
      <c r="D262" s="117">
        <v>57.95</v>
      </c>
      <c r="E262" s="117"/>
      <c r="F262" s="117"/>
    </row>
    <row r="263" spans="1:6" ht="12.75" customHeight="1" x14ac:dyDescent="0.3">
      <c r="A263" s="115"/>
      <c r="B263" s="112">
        <v>42452</v>
      </c>
      <c r="C263" s="116" t="s">
        <v>8</v>
      </c>
      <c r="D263" s="117"/>
      <c r="E263" s="117">
        <v>2.71</v>
      </c>
      <c r="F263" s="117"/>
    </row>
    <row r="264" spans="1:6" ht="12.75" customHeight="1" x14ac:dyDescent="0.3">
      <c r="A264" s="115"/>
      <c r="B264" s="112">
        <v>42452</v>
      </c>
      <c r="C264" s="116" t="s">
        <v>37</v>
      </c>
      <c r="D264" s="117"/>
      <c r="E264" s="117">
        <v>25.75</v>
      </c>
      <c r="F264" s="117"/>
    </row>
    <row r="265" spans="1:6" ht="12.75" customHeight="1" x14ac:dyDescent="0.3">
      <c r="A265" s="115"/>
      <c r="B265" s="112">
        <v>42452</v>
      </c>
      <c r="C265" s="116" t="s">
        <v>8</v>
      </c>
      <c r="D265" s="117"/>
      <c r="E265" s="117">
        <v>2.4500000000000002</v>
      </c>
      <c r="F265" s="117"/>
    </row>
    <row r="266" spans="1:6" ht="12.75" customHeight="1" x14ac:dyDescent="0.3">
      <c r="A266" s="115"/>
      <c r="B266" s="112">
        <v>42451</v>
      </c>
      <c r="C266" s="116" t="s">
        <v>335</v>
      </c>
      <c r="D266" s="117"/>
      <c r="E266" s="117">
        <v>24.62</v>
      </c>
      <c r="F266" s="117"/>
    </row>
    <row r="267" spans="1:6" ht="12.75" customHeight="1" x14ac:dyDescent="0.3">
      <c r="A267" s="115"/>
      <c r="B267" s="112">
        <v>42453</v>
      </c>
      <c r="C267" s="116" t="s">
        <v>31</v>
      </c>
      <c r="D267" s="117">
        <v>1961.06</v>
      </c>
      <c r="E267" s="117"/>
      <c r="F267" s="117"/>
    </row>
    <row r="268" spans="1:6" ht="12.75" customHeight="1" x14ac:dyDescent="0.3">
      <c r="A268" s="115"/>
      <c r="B268" s="112">
        <v>42452</v>
      </c>
      <c r="C268" s="116" t="s">
        <v>154</v>
      </c>
      <c r="D268" s="117"/>
      <c r="E268" s="117">
        <v>3</v>
      </c>
      <c r="F268" s="117"/>
    </row>
    <row r="269" spans="1:6" ht="12.75" customHeight="1" x14ac:dyDescent="0.3">
      <c r="A269" s="115"/>
      <c r="B269" s="112">
        <v>42453</v>
      </c>
      <c r="C269" s="116" t="s">
        <v>89</v>
      </c>
      <c r="D269" s="117"/>
      <c r="E269" s="117">
        <v>540.67999999999995</v>
      </c>
      <c r="F269" s="117"/>
    </row>
    <row r="270" spans="1:6" ht="12.75" customHeight="1" x14ac:dyDescent="0.3">
      <c r="A270" s="115"/>
      <c r="B270" s="112">
        <v>42453</v>
      </c>
      <c r="C270" s="116" t="s">
        <v>8</v>
      </c>
      <c r="D270" s="117"/>
      <c r="E270" s="117">
        <v>6.97</v>
      </c>
      <c r="F270" s="117"/>
    </row>
    <row r="271" spans="1:6" ht="12.75" customHeight="1" x14ac:dyDescent="0.3">
      <c r="A271" s="115"/>
      <c r="B271" s="112">
        <v>42454</v>
      </c>
      <c r="C271" s="116" t="s">
        <v>7</v>
      </c>
      <c r="D271" s="117"/>
      <c r="E271" s="117">
        <v>22.62</v>
      </c>
      <c r="F271" s="117"/>
    </row>
    <row r="272" spans="1:6" ht="12.75" customHeight="1" x14ac:dyDescent="0.3">
      <c r="A272" s="115"/>
      <c r="B272" s="112">
        <v>42454</v>
      </c>
      <c r="C272" s="116" t="s">
        <v>8</v>
      </c>
      <c r="D272" s="117"/>
      <c r="E272" s="117">
        <v>10.130000000000001</v>
      </c>
      <c r="F272" s="117"/>
    </row>
    <row r="273" spans="1:6" ht="12.75" customHeight="1" x14ac:dyDescent="0.3">
      <c r="A273" s="115"/>
      <c r="B273" s="112">
        <v>42454</v>
      </c>
      <c r="C273" s="116" t="s">
        <v>8</v>
      </c>
      <c r="D273" s="117"/>
      <c r="E273" s="117">
        <v>4.08</v>
      </c>
      <c r="F273" s="117"/>
    </row>
    <row r="274" spans="1:6" ht="12.75" customHeight="1" x14ac:dyDescent="0.3">
      <c r="A274" s="115"/>
      <c r="B274" s="112">
        <v>42455</v>
      </c>
      <c r="C274" s="116" t="s">
        <v>21</v>
      </c>
      <c r="D274" s="117"/>
      <c r="E274" s="117">
        <v>7.5</v>
      </c>
      <c r="F274" s="117"/>
    </row>
    <row r="275" spans="1:6" ht="12.75" customHeight="1" x14ac:dyDescent="0.3">
      <c r="A275" s="115"/>
      <c r="B275" s="112">
        <v>42455</v>
      </c>
      <c r="C275" s="116" t="s">
        <v>336</v>
      </c>
      <c r="D275" s="117">
        <v>100</v>
      </c>
      <c r="E275" s="117"/>
      <c r="F275" s="117"/>
    </row>
    <row r="276" spans="1:6" ht="12.75" customHeight="1" x14ac:dyDescent="0.3">
      <c r="A276" s="115"/>
      <c r="B276" s="112">
        <v>42455</v>
      </c>
      <c r="C276" s="116" t="s">
        <v>337</v>
      </c>
      <c r="D276" s="117"/>
      <c r="E276" s="117">
        <v>50</v>
      </c>
      <c r="F276" s="117"/>
    </row>
    <row r="277" spans="1:6" ht="12.75" customHeight="1" x14ac:dyDescent="0.3">
      <c r="A277" s="115" t="s">
        <v>115</v>
      </c>
      <c r="B277" s="112">
        <v>42455</v>
      </c>
      <c r="C277" s="116" t="s">
        <v>341</v>
      </c>
      <c r="D277" s="117"/>
      <c r="E277" s="117">
        <v>53.5</v>
      </c>
      <c r="F277" s="117"/>
    </row>
    <row r="278" spans="1:6" ht="12.75" customHeight="1" x14ac:dyDescent="0.3">
      <c r="A278" s="115"/>
      <c r="B278" s="112">
        <v>42455</v>
      </c>
      <c r="C278" s="116" t="s">
        <v>50</v>
      </c>
      <c r="D278" s="117"/>
      <c r="E278" s="117">
        <v>4.97</v>
      </c>
      <c r="F278" s="117"/>
    </row>
    <row r="279" spans="1:6" ht="12.75" customHeight="1" x14ac:dyDescent="0.3">
      <c r="A279" s="115"/>
      <c r="B279" s="112">
        <v>42455</v>
      </c>
      <c r="C279" s="116" t="s">
        <v>114</v>
      </c>
      <c r="D279" s="117"/>
      <c r="E279" s="117">
        <v>25.23</v>
      </c>
      <c r="F279" s="117"/>
    </row>
    <row r="280" spans="1:6" ht="12.75" customHeight="1" x14ac:dyDescent="0.3">
      <c r="A280" s="115"/>
      <c r="B280" s="112">
        <v>42455</v>
      </c>
      <c r="C280" s="116" t="s">
        <v>93</v>
      </c>
      <c r="D280" s="117"/>
      <c r="E280" s="117">
        <v>14.92</v>
      </c>
      <c r="F280" s="117"/>
    </row>
    <row r="281" spans="1:6" ht="12.75" customHeight="1" x14ac:dyDescent="0.3">
      <c r="A281" s="115"/>
      <c r="B281" s="112">
        <v>42455</v>
      </c>
      <c r="C281" s="116" t="s">
        <v>93</v>
      </c>
      <c r="D281" s="117"/>
      <c r="E281" s="117">
        <v>127.42</v>
      </c>
      <c r="F281" s="117"/>
    </row>
    <row r="282" spans="1:6" ht="12.75" customHeight="1" x14ac:dyDescent="0.3">
      <c r="A282" s="115"/>
      <c r="B282" s="112">
        <v>42456</v>
      </c>
      <c r="C282" s="116" t="s">
        <v>8</v>
      </c>
      <c r="D282" s="117"/>
      <c r="E282" s="117">
        <v>2.35</v>
      </c>
      <c r="F282" s="117"/>
    </row>
    <row r="283" spans="1:6" ht="12.75" customHeight="1" x14ac:dyDescent="0.3">
      <c r="A283" s="115"/>
      <c r="B283" s="112">
        <v>42456</v>
      </c>
      <c r="C283" s="116" t="s">
        <v>505</v>
      </c>
      <c r="D283" s="117"/>
      <c r="E283" s="117">
        <v>3.58</v>
      </c>
      <c r="F283" s="117"/>
    </row>
    <row r="284" spans="1:6" ht="12.75" customHeight="1" x14ac:dyDescent="0.3">
      <c r="A284" s="115"/>
      <c r="B284" s="112">
        <v>42456</v>
      </c>
      <c r="C284" s="116" t="s">
        <v>40</v>
      </c>
      <c r="D284" s="117"/>
      <c r="E284" s="117">
        <v>37.450000000000003</v>
      </c>
      <c r="F284" s="117"/>
    </row>
    <row r="285" spans="1:6" ht="12.75" customHeight="1" x14ac:dyDescent="0.3">
      <c r="A285" s="115"/>
      <c r="B285" s="112">
        <v>42457</v>
      </c>
      <c r="C285" s="116" t="s">
        <v>90</v>
      </c>
      <c r="D285" s="117"/>
      <c r="E285" s="117">
        <v>800</v>
      </c>
      <c r="F285" s="117"/>
    </row>
    <row r="286" spans="1:6" ht="12.75" customHeight="1" x14ac:dyDescent="0.3">
      <c r="A286" s="115"/>
      <c r="B286" s="112">
        <v>42457</v>
      </c>
      <c r="C286" s="116" t="s">
        <v>26</v>
      </c>
      <c r="D286" s="117"/>
      <c r="E286" s="117">
        <v>79</v>
      </c>
      <c r="F286" s="117"/>
    </row>
    <row r="287" spans="1:6" ht="12.75" customHeight="1" x14ac:dyDescent="0.3">
      <c r="A287" s="115"/>
      <c r="B287" s="112">
        <v>42457</v>
      </c>
      <c r="C287" s="116" t="s">
        <v>234</v>
      </c>
      <c r="D287" s="117"/>
      <c r="E287" s="117">
        <v>239.65</v>
      </c>
      <c r="F287" s="117"/>
    </row>
    <row r="288" spans="1:6" ht="12.75" customHeight="1" x14ac:dyDescent="0.3">
      <c r="A288" s="115"/>
      <c r="B288" s="112">
        <v>42458</v>
      </c>
      <c r="C288" s="116" t="s">
        <v>338</v>
      </c>
      <c r="D288" s="117"/>
      <c r="E288" s="117">
        <v>24.5</v>
      </c>
      <c r="F288" s="117"/>
    </row>
    <row r="289" spans="1:6" ht="12.75" customHeight="1" x14ac:dyDescent="0.3">
      <c r="A289" s="115"/>
      <c r="B289" s="112">
        <v>42452</v>
      </c>
      <c r="C289" s="116" t="s">
        <v>339</v>
      </c>
      <c r="D289" s="117">
        <v>7.99</v>
      </c>
      <c r="E289" s="117"/>
      <c r="F289" s="117"/>
    </row>
    <row r="290" spans="1:6" ht="12.75" customHeight="1" x14ac:dyDescent="0.3">
      <c r="A290" s="115"/>
      <c r="B290" s="112">
        <v>42457</v>
      </c>
      <c r="C290" s="116" t="s">
        <v>340</v>
      </c>
      <c r="D290" s="117"/>
      <c r="E290" s="117">
        <v>15.96</v>
      </c>
      <c r="F290" s="117"/>
    </row>
    <row r="291" spans="1:6" ht="12.75" customHeight="1" x14ac:dyDescent="0.3">
      <c r="A291" s="115"/>
      <c r="B291" s="112">
        <v>42458</v>
      </c>
      <c r="C291" s="116" t="s">
        <v>7</v>
      </c>
      <c r="D291" s="117"/>
      <c r="E291" s="117">
        <v>10.9</v>
      </c>
      <c r="F291" s="117"/>
    </row>
    <row r="292" spans="1:6" ht="12.75" customHeight="1" x14ac:dyDescent="0.3">
      <c r="A292" s="115"/>
      <c r="B292" s="112">
        <v>42458</v>
      </c>
      <c r="C292" s="116" t="s">
        <v>4</v>
      </c>
      <c r="D292" s="117">
        <v>600</v>
      </c>
      <c r="E292" s="117"/>
      <c r="F292" s="117"/>
    </row>
    <row r="293" spans="1:6" ht="12.75" customHeight="1" x14ac:dyDescent="0.3">
      <c r="A293" s="115" t="s">
        <v>115</v>
      </c>
      <c r="B293" s="112">
        <v>42458</v>
      </c>
      <c r="C293" s="116" t="s">
        <v>348</v>
      </c>
      <c r="D293" s="117"/>
      <c r="E293" s="117">
        <v>600</v>
      </c>
      <c r="F293" s="117"/>
    </row>
    <row r="294" spans="1:6" ht="12.75" customHeight="1" x14ac:dyDescent="0.3">
      <c r="A294" s="115"/>
      <c r="B294" s="112">
        <v>42459</v>
      </c>
      <c r="C294" s="116" t="s">
        <v>50</v>
      </c>
      <c r="D294" s="117"/>
      <c r="E294" s="117">
        <v>30.43</v>
      </c>
      <c r="F294" s="117"/>
    </row>
    <row r="295" spans="1:6" ht="12.75" customHeight="1" x14ac:dyDescent="0.3">
      <c r="A295" s="115"/>
      <c r="B295" s="112">
        <v>42459</v>
      </c>
      <c r="C295" s="116" t="s">
        <v>8</v>
      </c>
      <c r="D295" s="117"/>
      <c r="E295" s="117">
        <v>4.08</v>
      </c>
      <c r="F295" s="117"/>
    </row>
    <row r="296" spans="1:6" ht="12.75" customHeight="1" x14ac:dyDescent="0.3">
      <c r="A296" s="115"/>
      <c r="B296" s="112">
        <v>42460</v>
      </c>
      <c r="C296" s="116" t="s">
        <v>37</v>
      </c>
      <c r="D296" s="117"/>
      <c r="E296" s="117">
        <v>19.93</v>
      </c>
      <c r="F296" s="117"/>
    </row>
    <row r="297" spans="1:6" ht="12.75" customHeight="1" x14ac:dyDescent="0.3">
      <c r="A297" s="115"/>
      <c r="B297" s="112">
        <v>42460</v>
      </c>
      <c r="C297" s="116" t="s">
        <v>8</v>
      </c>
      <c r="D297" s="117"/>
      <c r="E297" s="117">
        <v>4.6100000000000003</v>
      </c>
      <c r="F297" s="117"/>
    </row>
    <row r="298" spans="1:6" ht="12.75" customHeight="1" x14ac:dyDescent="0.3">
      <c r="A298" s="115"/>
      <c r="B298" s="112">
        <v>42457</v>
      </c>
      <c r="C298" s="116" t="s">
        <v>8</v>
      </c>
      <c r="D298" s="117"/>
      <c r="E298" s="117">
        <v>2.35</v>
      </c>
      <c r="F298" s="117"/>
    </row>
    <row r="299" spans="1:6" ht="12.75" customHeight="1" x14ac:dyDescent="0.3">
      <c r="A299" s="115"/>
      <c r="B299" s="112">
        <v>42461</v>
      </c>
      <c r="C299" s="116" t="s">
        <v>40</v>
      </c>
      <c r="D299" s="117"/>
      <c r="E299" s="117">
        <v>56.48</v>
      </c>
      <c r="F299" s="117"/>
    </row>
    <row r="300" spans="1:6" ht="12.75" customHeight="1" x14ac:dyDescent="0.3">
      <c r="A300" s="115"/>
      <c r="B300" s="112">
        <v>42461</v>
      </c>
      <c r="C300" s="116" t="s">
        <v>8</v>
      </c>
      <c r="D300" s="117"/>
      <c r="E300" s="117">
        <v>5.41</v>
      </c>
      <c r="F300" s="117"/>
    </row>
    <row r="301" spans="1:6" ht="12.75" customHeight="1" x14ac:dyDescent="0.3">
      <c r="A301" s="115"/>
      <c r="B301" s="112">
        <v>42461</v>
      </c>
      <c r="C301" s="116" t="s">
        <v>8</v>
      </c>
      <c r="D301" s="117"/>
      <c r="E301" s="117">
        <v>3.54</v>
      </c>
      <c r="F301" s="117"/>
    </row>
    <row r="302" spans="1:6" ht="12.75" customHeight="1" x14ac:dyDescent="0.3">
      <c r="A302" s="115"/>
      <c r="B302" s="112">
        <v>42462</v>
      </c>
      <c r="C302" s="116" t="s">
        <v>8</v>
      </c>
      <c r="D302" s="117"/>
      <c r="E302" s="117">
        <v>6.23</v>
      </c>
      <c r="F302" s="117"/>
    </row>
    <row r="303" spans="1:6" ht="12.75" customHeight="1" x14ac:dyDescent="0.3">
      <c r="A303" s="115"/>
      <c r="B303" s="112">
        <v>42462</v>
      </c>
      <c r="C303" s="116" t="s">
        <v>93</v>
      </c>
      <c r="D303" s="117"/>
      <c r="E303" s="117">
        <v>16.440000000000001</v>
      </c>
      <c r="F303" s="117"/>
    </row>
    <row r="304" spans="1:6" ht="12.75" customHeight="1" x14ac:dyDescent="0.3">
      <c r="A304" s="115"/>
      <c r="B304" s="112">
        <v>42462</v>
      </c>
      <c r="C304" s="116" t="s">
        <v>157</v>
      </c>
      <c r="D304" s="117"/>
      <c r="E304" s="117">
        <v>20.98</v>
      </c>
      <c r="F304" s="117"/>
    </row>
    <row r="305" spans="1:6" ht="12.75" customHeight="1" x14ac:dyDescent="0.3">
      <c r="A305" s="115"/>
      <c r="B305" s="112">
        <v>42462</v>
      </c>
      <c r="C305" s="116" t="s">
        <v>93</v>
      </c>
      <c r="D305" s="117"/>
      <c r="E305" s="117">
        <v>22.25</v>
      </c>
      <c r="F305" s="117"/>
    </row>
    <row r="306" spans="1:6" ht="12.75" customHeight="1" x14ac:dyDescent="0.3">
      <c r="A306" s="115"/>
      <c r="B306" s="112">
        <v>42462</v>
      </c>
      <c r="C306" s="116" t="s">
        <v>100</v>
      </c>
      <c r="D306" s="117"/>
      <c r="E306" s="117">
        <v>28.29</v>
      </c>
      <c r="F306" s="117"/>
    </row>
    <row r="307" spans="1:6" ht="12.75" customHeight="1" x14ac:dyDescent="0.3">
      <c r="A307" s="115"/>
      <c r="B307" s="112">
        <v>42462</v>
      </c>
      <c r="C307" s="116" t="s">
        <v>8</v>
      </c>
      <c r="D307" s="117"/>
      <c r="E307" s="117">
        <v>3.37</v>
      </c>
      <c r="F307" s="117"/>
    </row>
    <row r="308" spans="1:6" ht="12.75" customHeight="1" x14ac:dyDescent="0.3">
      <c r="A308" s="115"/>
      <c r="B308" s="112">
        <v>42462</v>
      </c>
      <c r="C308" s="116" t="s">
        <v>349</v>
      </c>
      <c r="D308" s="117"/>
      <c r="E308" s="117">
        <v>18.98</v>
      </c>
      <c r="F308" s="117"/>
    </row>
    <row r="309" spans="1:6" ht="12.75" customHeight="1" x14ac:dyDescent="0.3">
      <c r="A309" s="115"/>
      <c r="B309" s="112">
        <v>42462</v>
      </c>
      <c r="C309" s="116" t="s">
        <v>7</v>
      </c>
      <c r="D309" s="117"/>
      <c r="E309" s="117">
        <v>10.85</v>
      </c>
      <c r="F309" s="117"/>
    </row>
    <row r="310" spans="1:6" ht="12.75" customHeight="1" x14ac:dyDescent="0.3">
      <c r="A310" s="115"/>
      <c r="B310" s="112">
        <v>42462</v>
      </c>
      <c r="C310" s="117" t="s">
        <v>290</v>
      </c>
      <c r="D310" s="117">
        <v>16</v>
      </c>
      <c r="E310" s="117"/>
      <c r="F310" s="117"/>
    </row>
    <row r="311" spans="1:6" ht="12.75" customHeight="1" x14ac:dyDescent="0.3">
      <c r="A311" s="115"/>
      <c r="B311" s="112">
        <v>42464</v>
      </c>
      <c r="C311" s="116" t="s">
        <v>351</v>
      </c>
      <c r="D311" s="117"/>
      <c r="E311" s="117">
        <v>40</v>
      </c>
      <c r="F311" s="117"/>
    </row>
    <row r="312" spans="1:6" ht="12.75" customHeight="1" x14ac:dyDescent="0.3">
      <c r="A312" s="115"/>
      <c r="B312" s="112">
        <v>42464</v>
      </c>
      <c r="C312" s="116" t="s">
        <v>40</v>
      </c>
      <c r="D312" s="117"/>
      <c r="E312" s="117">
        <v>45.64</v>
      </c>
      <c r="F312" s="117"/>
    </row>
    <row r="313" spans="1:6" ht="12.75" customHeight="1" x14ac:dyDescent="0.3">
      <c r="A313" s="115"/>
      <c r="B313" s="112">
        <v>42464</v>
      </c>
      <c r="C313" s="116" t="s">
        <v>21</v>
      </c>
      <c r="D313" s="117"/>
      <c r="E313" s="117">
        <v>36.200000000000003</v>
      </c>
      <c r="F313" s="117"/>
    </row>
    <row r="314" spans="1:6" ht="12.75" customHeight="1" x14ac:dyDescent="0.3">
      <c r="A314" s="115"/>
      <c r="B314" s="112">
        <v>42464</v>
      </c>
      <c r="C314" s="116" t="s">
        <v>8</v>
      </c>
      <c r="D314" s="117"/>
      <c r="E314" s="117">
        <v>7.22</v>
      </c>
      <c r="F314" s="117"/>
    </row>
    <row r="315" spans="1:6" ht="12.75" customHeight="1" x14ac:dyDescent="0.3">
      <c r="A315" s="115"/>
      <c r="B315" s="112">
        <v>42465</v>
      </c>
      <c r="C315" s="116" t="s">
        <v>7</v>
      </c>
      <c r="D315" s="117"/>
      <c r="E315" s="117">
        <v>12.19</v>
      </c>
      <c r="F315" s="117"/>
    </row>
    <row r="316" spans="1:6" ht="12.75" customHeight="1" x14ac:dyDescent="0.3">
      <c r="A316" s="115" t="s">
        <v>115</v>
      </c>
      <c r="B316" s="112">
        <v>42465</v>
      </c>
      <c r="C316" s="116" t="s">
        <v>83</v>
      </c>
      <c r="D316" s="117"/>
      <c r="E316" s="117">
        <v>80</v>
      </c>
      <c r="F316" s="117"/>
    </row>
    <row r="317" spans="1:6" ht="12.75" customHeight="1" x14ac:dyDescent="0.3">
      <c r="A317" s="115"/>
      <c r="B317" s="112">
        <v>42467</v>
      </c>
      <c r="C317" s="116" t="s">
        <v>31</v>
      </c>
      <c r="D317" s="117">
        <v>1959.64</v>
      </c>
      <c r="E317" s="117"/>
      <c r="F317" s="117"/>
    </row>
    <row r="318" spans="1:6" ht="12.75" customHeight="1" x14ac:dyDescent="0.3">
      <c r="A318" s="115"/>
      <c r="B318" s="112">
        <v>42466</v>
      </c>
      <c r="C318" s="116" t="s">
        <v>159</v>
      </c>
      <c r="D318" s="117"/>
      <c r="E318" s="117">
        <v>21.46</v>
      </c>
      <c r="F318" s="117"/>
    </row>
    <row r="319" spans="1:6" ht="12.75" customHeight="1" x14ac:dyDescent="0.3">
      <c r="A319" s="115"/>
      <c r="B319" s="112">
        <v>42466</v>
      </c>
      <c r="C319" s="116" t="s">
        <v>8</v>
      </c>
      <c r="D319" s="117"/>
      <c r="E319" s="117">
        <v>6.87</v>
      </c>
      <c r="F319" s="117"/>
    </row>
    <row r="320" spans="1:6" ht="12.75" customHeight="1" x14ac:dyDescent="0.3">
      <c r="A320" s="115"/>
      <c r="B320" s="112">
        <v>42466</v>
      </c>
      <c r="C320" s="116" t="s">
        <v>93</v>
      </c>
      <c r="D320" s="117"/>
      <c r="E320" s="117">
        <v>41.73</v>
      </c>
      <c r="F320" s="117"/>
    </row>
    <row r="321" spans="1:6" ht="12.75" customHeight="1" x14ac:dyDescent="0.3">
      <c r="A321" s="115"/>
      <c r="B321" s="112">
        <v>42467</v>
      </c>
      <c r="C321" s="116" t="s">
        <v>81</v>
      </c>
      <c r="D321" s="117"/>
      <c r="E321" s="117">
        <v>19.670000000000002</v>
      </c>
      <c r="F321" s="117"/>
    </row>
    <row r="322" spans="1:6" ht="12.75" customHeight="1" x14ac:dyDescent="0.3">
      <c r="A322" s="115"/>
      <c r="B322" s="112">
        <v>42467</v>
      </c>
      <c r="C322" s="116" t="s">
        <v>8</v>
      </c>
      <c r="D322" s="117"/>
      <c r="E322" s="117">
        <v>4.43</v>
      </c>
      <c r="F322" s="117"/>
    </row>
    <row r="323" spans="1:6" ht="12.75" customHeight="1" x14ac:dyDescent="0.3">
      <c r="A323" s="115"/>
      <c r="B323" s="112">
        <v>42467</v>
      </c>
      <c r="C323" s="116" t="s">
        <v>8</v>
      </c>
      <c r="D323" s="117"/>
      <c r="E323" s="117">
        <v>4.43</v>
      </c>
      <c r="F323" s="117"/>
    </row>
    <row r="324" spans="1:6" ht="12.75" customHeight="1" x14ac:dyDescent="0.3">
      <c r="A324" s="115"/>
      <c r="B324" s="112">
        <v>42467</v>
      </c>
      <c r="C324" s="116" t="s">
        <v>97</v>
      </c>
      <c r="D324" s="117"/>
      <c r="E324" s="117">
        <v>100.93</v>
      </c>
      <c r="F324" s="117"/>
    </row>
    <row r="325" spans="1:6" ht="12.75" customHeight="1" x14ac:dyDescent="0.3">
      <c r="A325" s="115"/>
      <c r="B325" s="112">
        <v>42469</v>
      </c>
      <c r="C325" s="116" t="s">
        <v>50</v>
      </c>
      <c r="D325" s="117"/>
      <c r="E325" s="117">
        <v>33.61</v>
      </c>
      <c r="F325" s="117"/>
    </row>
    <row r="326" spans="1:6" ht="12.75" customHeight="1" x14ac:dyDescent="0.3">
      <c r="A326" s="115"/>
      <c r="B326" s="112">
        <v>42469</v>
      </c>
      <c r="C326" s="116" t="s">
        <v>114</v>
      </c>
      <c r="D326" s="117"/>
      <c r="E326" s="117">
        <v>18.66</v>
      </c>
      <c r="F326" s="117"/>
    </row>
    <row r="327" spans="1:6" ht="12.75" customHeight="1" x14ac:dyDescent="0.3">
      <c r="A327" s="115"/>
      <c r="B327" s="112">
        <v>42469</v>
      </c>
      <c r="C327" s="116" t="s">
        <v>8</v>
      </c>
      <c r="D327" s="117"/>
      <c r="E327" s="117">
        <v>6.08</v>
      </c>
      <c r="F327" s="117"/>
    </row>
    <row r="328" spans="1:6" ht="12.75" customHeight="1" x14ac:dyDescent="0.3">
      <c r="A328" s="115"/>
      <c r="B328" s="112">
        <v>42469</v>
      </c>
      <c r="C328" s="116" t="s">
        <v>8</v>
      </c>
      <c r="D328" s="117"/>
      <c r="E328" s="117">
        <v>8.74</v>
      </c>
      <c r="F328" s="117"/>
    </row>
    <row r="329" spans="1:6" ht="12.75" customHeight="1" x14ac:dyDescent="0.3">
      <c r="A329" s="115"/>
      <c r="B329" s="112">
        <v>42470</v>
      </c>
      <c r="C329" s="116" t="s">
        <v>150</v>
      </c>
      <c r="D329" s="117"/>
      <c r="E329" s="117">
        <v>27.14</v>
      </c>
      <c r="F329" s="117"/>
    </row>
    <row r="330" spans="1:6" ht="12.75" customHeight="1" x14ac:dyDescent="0.3">
      <c r="A330" s="115"/>
      <c r="B330" s="112">
        <v>42470</v>
      </c>
      <c r="C330" s="116" t="s">
        <v>8</v>
      </c>
      <c r="D330" s="117"/>
      <c r="E330" s="117">
        <v>2.35</v>
      </c>
      <c r="F330" s="117"/>
    </row>
    <row r="331" spans="1:6" ht="12.75" customHeight="1" x14ac:dyDescent="0.3">
      <c r="A331" s="115"/>
      <c r="B331" s="112">
        <v>42470</v>
      </c>
      <c r="C331" s="116" t="s">
        <v>357</v>
      </c>
      <c r="D331" s="117"/>
      <c r="E331" s="117">
        <v>4.58</v>
      </c>
      <c r="F331" s="117"/>
    </row>
    <row r="332" spans="1:6" ht="12.75" customHeight="1" x14ac:dyDescent="0.3">
      <c r="A332" s="115"/>
      <c r="B332" s="112">
        <v>42471</v>
      </c>
      <c r="C332" s="116" t="s">
        <v>8</v>
      </c>
      <c r="D332" s="117"/>
      <c r="E332" s="117">
        <v>3.95</v>
      </c>
      <c r="F332" s="117"/>
    </row>
    <row r="333" spans="1:6" ht="12.75" customHeight="1" x14ac:dyDescent="0.3">
      <c r="A333" s="115"/>
      <c r="B333" s="112">
        <v>42471</v>
      </c>
      <c r="C333" s="116" t="s">
        <v>112</v>
      </c>
      <c r="D333" s="117"/>
      <c r="E333" s="117">
        <v>449.12</v>
      </c>
      <c r="F333" s="117"/>
    </row>
    <row r="334" spans="1:6" ht="12.75" customHeight="1" x14ac:dyDescent="0.3">
      <c r="A334" s="115"/>
      <c r="B334" s="112">
        <v>42472</v>
      </c>
      <c r="C334" s="116" t="s">
        <v>42</v>
      </c>
      <c r="D334" s="117"/>
      <c r="E334" s="117">
        <v>176.05</v>
      </c>
      <c r="F334" s="117"/>
    </row>
    <row r="335" spans="1:6" ht="12.75" customHeight="1" x14ac:dyDescent="0.3">
      <c r="A335" s="115"/>
      <c r="B335" s="112">
        <v>42472</v>
      </c>
      <c r="C335" s="116" t="s">
        <v>321</v>
      </c>
      <c r="D335" s="117"/>
      <c r="E335" s="117">
        <v>204.07</v>
      </c>
      <c r="F335" s="117"/>
    </row>
    <row r="336" spans="1:6" ht="12.75" customHeight="1" x14ac:dyDescent="0.3">
      <c r="A336" s="115"/>
      <c r="B336" s="112">
        <v>42472</v>
      </c>
      <c r="C336" s="116" t="s">
        <v>86</v>
      </c>
      <c r="D336" s="117"/>
      <c r="E336" s="117">
        <v>86.12</v>
      </c>
      <c r="F336" s="117"/>
    </row>
    <row r="337" spans="1:6" ht="12.75" customHeight="1" x14ac:dyDescent="0.3">
      <c r="A337" s="115"/>
      <c r="B337" s="112">
        <v>42472</v>
      </c>
      <c r="C337" s="116" t="s">
        <v>45</v>
      </c>
      <c r="D337" s="117"/>
      <c r="E337" s="117">
        <v>75</v>
      </c>
      <c r="F337" s="117"/>
    </row>
    <row r="338" spans="1:6" ht="12.75" customHeight="1" x14ac:dyDescent="0.3">
      <c r="A338" s="115"/>
      <c r="B338" s="112">
        <v>42472</v>
      </c>
      <c r="C338" s="116" t="s">
        <v>40</v>
      </c>
      <c r="D338" s="117"/>
      <c r="E338" s="117">
        <v>43.07</v>
      </c>
      <c r="F338" s="117"/>
    </row>
    <row r="339" spans="1:6" ht="12.75" customHeight="1" x14ac:dyDescent="0.3">
      <c r="A339" s="115"/>
      <c r="B339" s="112">
        <v>42472</v>
      </c>
      <c r="C339" s="116" t="s">
        <v>505</v>
      </c>
      <c r="D339" s="117"/>
      <c r="E339" s="117">
        <v>25.44</v>
      </c>
      <c r="F339" s="117"/>
    </row>
    <row r="340" spans="1:6" ht="12.75" customHeight="1" x14ac:dyDescent="0.3">
      <c r="A340" s="115"/>
      <c r="B340" s="112">
        <v>42472</v>
      </c>
      <c r="C340" s="116" t="s">
        <v>8</v>
      </c>
      <c r="D340" s="117"/>
      <c r="E340" s="117">
        <v>2.7</v>
      </c>
      <c r="F340" s="117"/>
    </row>
    <row r="341" spans="1:6" ht="12.75" customHeight="1" x14ac:dyDescent="0.3">
      <c r="A341" s="115"/>
      <c r="B341" s="112">
        <v>42472</v>
      </c>
      <c r="C341" s="116" t="s">
        <v>8</v>
      </c>
      <c r="D341" s="117"/>
      <c r="E341" s="117">
        <v>5.98</v>
      </c>
      <c r="F341" s="117"/>
    </row>
    <row r="342" spans="1:6" ht="12.75" customHeight="1" x14ac:dyDescent="0.3">
      <c r="A342" s="115" t="s">
        <v>115</v>
      </c>
      <c r="B342" s="112">
        <v>42472</v>
      </c>
      <c r="C342" s="116" t="s">
        <v>97</v>
      </c>
      <c r="D342" s="117"/>
      <c r="E342" s="117">
        <v>42.05</v>
      </c>
      <c r="F342" s="117"/>
    </row>
    <row r="343" spans="1:6" ht="12.75" customHeight="1" x14ac:dyDescent="0.3">
      <c r="A343" s="115"/>
      <c r="B343" s="112">
        <v>42474</v>
      </c>
      <c r="C343" s="116" t="s">
        <v>81</v>
      </c>
      <c r="D343" s="117"/>
      <c r="E343" s="117">
        <v>19.739999999999998</v>
      </c>
      <c r="F343" s="117"/>
    </row>
    <row r="344" spans="1:6" ht="12.75" customHeight="1" x14ac:dyDescent="0.3">
      <c r="A344" s="115"/>
      <c r="B344" s="112">
        <v>42473</v>
      </c>
      <c r="C344" s="116" t="s">
        <v>91</v>
      </c>
      <c r="D344" s="117"/>
      <c r="E344" s="117">
        <v>9.27</v>
      </c>
      <c r="F344" s="117"/>
    </row>
    <row r="345" spans="1:6" ht="12.75" customHeight="1" x14ac:dyDescent="0.3">
      <c r="A345" s="115"/>
      <c r="B345" s="112">
        <v>42475</v>
      </c>
      <c r="C345" s="116" t="s">
        <v>8</v>
      </c>
      <c r="D345" s="117"/>
      <c r="E345" s="117">
        <v>9.06</v>
      </c>
      <c r="F345" s="117"/>
    </row>
    <row r="346" spans="1:6" ht="12.75" customHeight="1" x14ac:dyDescent="0.3">
      <c r="A346" s="115"/>
      <c r="B346" s="112">
        <v>42474</v>
      </c>
      <c r="C346" s="116" t="s">
        <v>114</v>
      </c>
      <c r="D346" s="117"/>
      <c r="E346" s="117">
        <v>8.11</v>
      </c>
      <c r="F346" s="117"/>
    </row>
    <row r="347" spans="1:6" ht="12.75" customHeight="1" x14ac:dyDescent="0.3">
      <c r="A347" s="115"/>
      <c r="B347" s="112">
        <v>42475</v>
      </c>
      <c r="C347" s="116" t="s">
        <v>358</v>
      </c>
      <c r="D347" s="117"/>
      <c r="E347" s="117">
        <v>50</v>
      </c>
      <c r="F347" s="117"/>
    </row>
    <row r="348" spans="1:6" ht="12.75" customHeight="1" x14ac:dyDescent="0.3">
      <c r="A348" s="115"/>
      <c r="B348" s="112">
        <v>42475</v>
      </c>
      <c r="C348" s="116" t="s">
        <v>93</v>
      </c>
      <c r="D348" s="117"/>
      <c r="E348" s="117">
        <v>9.65</v>
      </c>
      <c r="F348" s="117"/>
    </row>
    <row r="349" spans="1:6" ht="12.75" customHeight="1" x14ac:dyDescent="0.3">
      <c r="A349" s="115"/>
      <c r="B349" s="112">
        <v>42475</v>
      </c>
      <c r="C349" s="116" t="s">
        <v>326</v>
      </c>
      <c r="D349" s="117"/>
      <c r="E349" s="117">
        <v>27.98</v>
      </c>
      <c r="F349" s="117"/>
    </row>
    <row r="350" spans="1:6" ht="12.75" customHeight="1" x14ac:dyDescent="0.3">
      <c r="A350" s="115"/>
      <c r="B350" s="112">
        <v>42475</v>
      </c>
      <c r="C350" s="117" t="s">
        <v>290</v>
      </c>
      <c r="D350" s="117">
        <v>27.98</v>
      </c>
      <c r="E350" s="117"/>
      <c r="F350" s="117"/>
    </row>
    <row r="351" spans="1:6" ht="12.75" customHeight="1" x14ac:dyDescent="0.3">
      <c r="A351" s="115"/>
      <c r="B351" s="112">
        <v>42475</v>
      </c>
      <c r="C351" s="116" t="s">
        <v>505</v>
      </c>
      <c r="D351" s="117"/>
      <c r="E351" s="117">
        <v>2.44</v>
      </c>
      <c r="F351" s="117"/>
    </row>
    <row r="352" spans="1:6" ht="12.75" customHeight="1" x14ac:dyDescent="0.3">
      <c r="A352" s="115"/>
      <c r="B352" s="112">
        <v>42475</v>
      </c>
      <c r="C352" s="116" t="s">
        <v>102</v>
      </c>
      <c r="D352" s="117"/>
      <c r="E352" s="117">
        <v>14.57</v>
      </c>
      <c r="F352" s="117"/>
    </row>
    <row r="353" spans="1:6" ht="12.75" customHeight="1" x14ac:dyDescent="0.3">
      <c r="A353" s="115"/>
      <c r="B353" s="112">
        <v>42475</v>
      </c>
      <c r="C353" s="116" t="s">
        <v>40</v>
      </c>
      <c r="D353" s="117"/>
      <c r="E353" s="117">
        <v>37.47</v>
      </c>
      <c r="F353" s="117"/>
    </row>
    <row r="354" spans="1:6" ht="12.75" customHeight="1" x14ac:dyDescent="0.3">
      <c r="A354" s="115"/>
      <c r="B354" s="112">
        <v>42476</v>
      </c>
      <c r="C354" s="116" t="s">
        <v>50</v>
      </c>
      <c r="D354" s="117"/>
      <c r="E354" s="117">
        <v>4.47</v>
      </c>
      <c r="F354" s="117"/>
    </row>
    <row r="355" spans="1:6" ht="12.75" customHeight="1" x14ac:dyDescent="0.3">
      <c r="A355" s="115"/>
      <c r="B355" s="112">
        <v>42477</v>
      </c>
      <c r="C355" s="116" t="s">
        <v>21</v>
      </c>
      <c r="D355" s="117"/>
      <c r="E355" s="117">
        <v>59.55</v>
      </c>
      <c r="F355" s="117"/>
    </row>
    <row r="356" spans="1:6" ht="12.75" customHeight="1" x14ac:dyDescent="0.3">
      <c r="A356" s="115"/>
      <c r="B356" s="112">
        <v>42477</v>
      </c>
      <c r="C356" s="116" t="s">
        <v>8</v>
      </c>
      <c r="D356" s="117"/>
      <c r="E356" s="117">
        <v>2.4500000000000002</v>
      </c>
      <c r="F356" s="117"/>
    </row>
    <row r="357" spans="1:6" ht="12.75" customHeight="1" x14ac:dyDescent="0.3">
      <c r="A357" s="115"/>
      <c r="B357" s="112">
        <v>42476</v>
      </c>
      <c r="C357" s="116" t="s">
        <v>8</v>
      </c>
      <c r="D357" s="117"/>
      <c r="E357" s="117">
        <v>2.35</v>
      </c>
      <c r="F357" s="117"/>
    </row>
    <row r="358" spans="1:6" ht="12.75" customHeight="1" x14ac:dyDescent="0.3">
      <c r="A358" s="115"/>
      <c r="B358" s="112">
        <v>42477</v>
      </c>
      <c r="C358" s="116" t="s">
        <v>505</v>
      </c>
      <c r="D358" s="117"/>
      <c r="E358" s="117">
        <v>7.6</v>
      </c>
      <c r="F358" s="117"/>
    </row>
    <row r="359" spans="1:6" ht="12.75" customHeight="1" x14ac:dyDescent="0.3">
      <c r="A359" s="115"/>
      <c r="B359" s="112">
        <v>42477</v>
      </c>
      <c r="C359" s="116" t="s">
        <v>505</v>
      </c>
      <c r="D359" s="117"/>
      <c r="E359" s="117">
        <v>7.61</v>
      </c>
      <c r="F359" s="117"/>
    </row>
    <row r="360" spans="1:6" ht="12.75" customHeight="1" x14ac:dyDescent="0.3">
      <c r="A360" s="115"/>
      <c r="B360" s="112">
        <v>42478</v>
      </c>
      <c r="C360" s="116" t="s">
        <v>50</v>
      </c>
      <c r="D360" s="117"/>
      <c r="E360" s="117">
        <v>1.79</v>
      </c>
      <c r="F360" s="117"/>
    </row>
    <row r="361" spans="1:6" ht="12.75" customHeight="1" x14ac:dyDescent="0.3">
      <c r="A361" s="115"/>
      <c r="B361" s="112">
        <v>42478</v>
      </c>
      <c r="C361" s="116" t="s">
        <v>505</v>
      </c>
      <c r="D361" s="117"/>
      <c r="E361" s="117">
        <v>11.11</v>
      </c>
      <c r="F361" s="117"/>
    </row>
    <row r="362" spans="1:6" ht="12.75" customHeight="1" x14ac:dyDescent="0.3">
      <c r="A362" s="115" t="s">
        <v>115</v>
      </c>
      <c r="B362" s="112">
        <v>42478</v>
      </c>
      <c r="C362" s="116" t="s">
        <v>359</v>
      </c>
      <c r="D362" s="117"/>
      <c r="E362" s="117">
        <v>6.23</v>
      </c>
      <c r="F362" s="117"/>
    </row>
    <row r="363" spans="1:6" ht="12.75" customHeight="1" x14ac:dyDescent="0.3">
      <c r="A363" s="115"/>
      <c r="B363" s="112">
        <v>42478</v>
      </c>
      <c r="C363" s="116" t="s">
        <v>83</v>
      </c>
      <c r="D363" s="117"/>
      <c r="E363" s="117">
        <v>80</v>
      </c>
      <c r="F363" s="117"/>
    </row>
    <row r="364" spans="1:6" ht="12.75" customHeight="1" x14ac:dyDescent="0.3">
      <c r="A364" s="115"/>
      <c r="B364" s="112">
        <v>42478</v>
      </c>
      <c r="C364" s="116" t="s">
        <v>83</v>
      </c>
      <c r="D364" s="117"/>
      <c r="E364" s="117">
        <v>20</v>
      </c>
      <c r="F364" s="117"/>
    </row>
    <row r="365" spans="1:6" ht="12.75" customHeight="1" x14ac:dyDescent="0.3">
      <c r="A365" s="115"/>
      <c r="B365" s="112">
        <v>42479</v>
      </c>
      <c r="C365" s="116" t="s">
        <v>360</v>
      </c>
      <c r="D365" s="117"/>
      <c r="E365" s="117">
        <v>38.729999999999997</v>
      </c>
      <c r="F365" s="117"/>
    </row>
    <row r="366" spans="1:6" ht="12.75" customHeight="1" x14ac:dyDescent="0.3">
      <c r="A366" s="115"/>
      <c r="B366" s="112">
        <v>42479</v>
      </c>
      <c r="C366" s="116" t="s">
        <v>59</v>
      </c>
      <c r="D366" s="117"/>
      <c r="E366" s="117">
        <v>22.15</v>
      </c>
      <c r="F366" s="117"/>
    </row>
    <row r="367" spans="1:6" ht="12.75" customHeight="1" x14ac:dyDescent="0.3">
      <c r="A367" s="115"/>
      <c r="B367" s="112">
        <v>42479</v>
      </c>
      <c r="C367" s="116" t="s">
        <v>40</v>
      </c>
      <c r="D367" s="117"/>
      <c r="E367" s="117">
        <v>73.73</v>
      </c>
      <c r="F367" s="117"/>
    </row>
    <row r="368" spans="1:6" ht="12.75" customHeight="1" x14ac:dyDescent="0.3">
      <c r="A368" s="115"/>
      <c r="B368" s="112">
        <v>42479</v>
      </c>
      <c r="C368" s="116" t="s">
        <v>81</v>
      </c>
      <c r="D368" s="117"/>
      <c r="E368" s="117">
        <v>19.79</v>
      </c>
      <c r="F368" s="117"/>
    </row>
    <row r="369" spans="1:6" ht="12.75" customHeight="1" x14ac:dyDescent="0.3">
      <c r="A369" s="115"/>
      <c r="B369" s="112">
        <v>42481</v>
      </c>
      <c r="C369" s="116" t="s">
        <v>93</v>
      </c>
      <c r="D369" s="117"/>
      <c r="E369" s="117">
        <v>102.13</v>
      </c>
      <c r="F369" s="117"/>
    </row>
    <row r="370" spans="1:6" ht="12.75" customHeight="1" x14ac:dyDescent="0.3">
      <c r="A370" s="115"/>
      <c r="B370" s="112">
        <v>42481</v>
      </c>
      <c r="C370" s="116" t="s">
        <v>100</v>
      </c>
      <c r="D370" s="117"/>
      <c r="E370" s="117">
        <v>53.12</v>
      </c>
      <c r="F370" s="117"/>
    </row>
    <row r="371" spans="1:6" ht="12.75" customHeight="1" x14ac:dyDescent="0.3">
      <c r="A371" s="115" t="s">
        <v>115</v>
      </c>
      <c r="B371" s="112">
        <v>42481</v>
      </c>
      <c r="C371" s="116" t="s">
        <v>51</v>
      </c>
      <c r="D371" s="117"/>
      <c r="E371" s="117">
        <v>275</v>
      </c>
      <c r="F371" s="117"/>
    </row>
    <row r="372" spans="1:6" ht="12.75" customHeight="1" x14ac:dyDescent="0.3">
      <c r="A372" s="115"/>
      <c r="B372" s="112">
        <v>42481</v>
      </c>
      <c r="C372" s="116" t="s">
        <v>8</v>
      </c>
      <c r="D372" s="117"/>
      <c r="E372" s="117">
        <v>1.08</v>
      </c>
      <c r="F372" s="117"/>
    </row>
    <row r="373" spans="1:6" ht="12.75" customHeight="1" x14ac:dyDescent="0.3">
      <c r="A373" s="115"/>
      <c r="B373" s="112">
        <v>42481</v>
      </c>
      <c r="C373" s="116" t="s">
        <v>31</v>
      </c>
      <c r="D373" s="117">
        <v>1959.65</v>
      </c>
      <c r="E373" s="117"/>
      <c r="F373" s="117"/>
    </row>
    <row r="374" spans="1:6" ht="12.75" customHeight="1" x14ac:dyDescent="0.3">
      <c r="A374" s="115"/>
      <c r="B374" s="112">
        <v>42481</v>
      </c>
      <c r="C374" s="116" t="s">
        <v>146</v>
      </c>
      <c r="D374" s="117">
        <v>790.5</v>
      </c>
      <c r="E374" s="117"/>
      <c r="F374" s="117"/>
    </row>
    <row r="375" spans="1:6" ht="12.75" customHeight="1" x14ac:dyDescent="0.3">
      <c r="A375" s="115" t="s">
        <v>115</v>
      </c>
      <c r="B375" s="112">
        <v>42479</v>
      </c>
      <c r="C375" s="116" t="s">
        <v>361</v>
      </c>
      <c r="D375" s="117"/>
      <c r="E375" s="117">
        <v>60</v>
      </c>
      <c r="F375" s="117"/>
    </row>
    <row r="376" spans="1:6" ht="12.75" customHeight="1" x14ac:dyDescent="0.3">
      <c r="A376" s="115"/>
      <c r="B376" s="112">
        <v>42416</v>
      </c>
      <c r="C376" s="116" t="s">
        <v>362</v>
      </c>
      <c r="D376" s="117"/>
      <c r="E376" s="117">
        <v>100</v>
      </c>
      <c r="F376" s="117"/>
    </row>
    <row r="377" spans="1:6" ht="12.75" customHeight="1" x14ac:dyDescent="0.3">
      <c r="A377" s="115"/>
      <c r="B377" s="112">
        <v>42482</v>
      </c>
      <c r="C377" s="117" t="s">
        <v>290</v>
      </c>
      <c r="D377" s="117">
        <v>100</v>
      </c>
      <c r="E377" s="117"/>
      <c r="F377" s="117"/>
    </row>
    <row r="378" spans="1:6" ht="12.75" customHeight="1" x14ac:dyDescent="0.3">
      <c r="A378" s="115"/>
      <c r="B378" s="112">
        <v>42483</v>
      </c>
      <c r="C378" s="116" t="s">
        <v>50</v>
      </c>
      <c r="D378" s="117"/>
      <c r="E378" s="117">
        <v>23</v>
      </c>
      <c r="F378" s="117"/>
    </row>
    <row r="379" spans="1:6" ht="12.75" customHeight="1" x14ac:dyDescent="0.3">
      <c r="A379" s="115"/>
      <c r="B379" s="112">
        <v>42483</v>
      </c>
      <c r="C379" s="116" t="s">
        <v>7</v>
      </c>
      <c r="D379" s="117"/>
      <c r="E379" s="117">
        <v>39.729999999999997</v>
      </c>
      <c r="F379" s="117"/>
    </row>
    <row r="380" spans="1:6" ht="12.75" customHeight="1" x14ac:dyDescent="0.3">
      <c r="A380" s="115"/>
      <c r="B380" s="112">
        <v>42483</v>
      </c>
      <c r="C380" s="116" t="s">
        <v>7</v>
      </c>
      <c r="D380" s="117"/>
      <c r="E380" s="117">
        <v>9.76</v>
      </c>
      <c r="F380" s="117"/>
    </row>
    <row r="381" spans="1:6" ht="12.75" customHeight="1" x14ac:dyDescent="0.3">
      <c r="A381" s="115"/>
      <c r="B381" s="112">
        <v>42485</v>
      </c>
      <c r="C381" s="116" t="s">
        <v>4</v>
      </c>
      <c r="D381" s="117">
        <v>284.52999999999997</v>
      </c>
      <c r="E381" s="117"/>
      <c r="F381" s="117"/>
    </row>
    <row r="382" spans="1:6" ht="12.75" customHeight="1" x14ac:dyDescent="0.3">
      <c r="A382" s="115"/>
      <c r="B382" s="112">
        <v>42485</v>
      </c>
      <c r="C382" s="116" t="s">
        <v>83</v>
      </c>
      <c r="D382" s="117"/>
      <c r="E382" s="117">
        <v>284.52999999999997</v>
      </c>
      <c r="F382" s="117"/>
    </row>
    <row r="383" spans="1:6" ht="12.75" customHeight="1" x14ac:dyDescent="0.3">
      <c r="A383" s="115"/>
      <c r="B383" s="112">
        <v>42484</v>
      </c>
      <c r="C383" s="116" t="s">
        <v>505</v>
      </c>
      <c r="D383" s="117"/>
      <c r="E383" s="117">
        <v>6.41</v>
      </c>
      <c r="F383" s="117"/>
    </row>
    <row r="384" spans="1:6" ht="12.75" customHeight="1" x14ac:dyDescent="0.3">
      <c r="A384" s="115"/>
      <c r="B384" s="112">
        <v>42484</v>
      </c>
      <c r="C384" s="116" t="s">
        <v>40</v>
      </c>
      <c r="D384" s="117"/>
      <c r="E384" s="117">
        <v>66.55</v>
      </c>
      <c r="F384" s="117"/>
    </row>
    <row r="385" spans="1:6" ht="12.75" customHeight="1" x14ac:dyDescent="0.3">
      <c r="A385" s="115"/>
      <c r="B385" s="112">
        <v>42484</v>
      </c>
      <c r="C385" s="116" t="s">
        <v>50</v>
      </c>
      <c r="D385" s="117"/>
      <c r="E385" s="117">
        <v>20.51</v>
      </c>
      <c r="F385" s="117"/>
    </row>
    <row r="386" spans="1:6" ht="12.75" customHeight="1" x14ac:dyDescent="0.3">
      <c r="A386" s="115"/>
      <c r="B386" s="112">
        <v>42482</v>
      </c>
      <c r="C386" s="116" t="s">
        <v>83</v>
      </c>
      <c r="D386" s="117"/>
      <c r="E386" s="117">
        <v>20</v>
      </c>
      <c r="F386" s="117"/>
    </row>
    <row r="387" spans="1:6" ht="12.75" customHeight="1" x14ac:dyDescent="0.3">
      <c r="A387" s="115"/>
      <c r="B387" s="112">
        <v>42482</v>
      </c>
      <c r="C387" s="116" t="s">
        <v>505</v>
      </c>
      <c r="D387" s="117"/>
      <c r="E387" s="117">
        <v>4.8899999999999997</v>
      </c>
      <c r="F387" s="117"/>
    </row>
    <row r="388" spans="1:6" ht="12.75" customHeight="1" x14ac:dyDescent="0.3">
      <c r="A388" s="115"/>
      <c r="B388" s="112">
        <v>42485</v>
      </c>
      <c r="C388" s="116" t="s">
        <v>159</v>
      </c>
      <c r="D388" s="117"/>
      <c r="E388" s="117">
        <v>18.100000000000001</v>
      </c>
      <c r="F388" s="117"/>
    </row>
    <row r="389" spans="1:6" ht="12.75" customHeight="1" x14ac:dyDescent="0.3">
      <c r="A389" s="115"/>
      <c r="B389" s="112">
        <v>42485</v>
      </c>
      <c r="C389" s="116" t="s">
        <v>8</v>
      </c>
      <c r="D389" s="117"/>
      <c r="E389" s="117">
        <v>5.41</v>
      </c>
      <c r="F389" s="117"/>
    </row>
    <row r="390" spans="1:6" ht="12.75" customHeight="1" x14ac:dyDescent="0.3">
      <c r="A390" s="115"/>
      <c r="B390" s="112">
        <v>42485</v>
      </c>
      <c r="C390" s="116" t="s">
        <v>171</v>
      </c>
      <c r="D390" s="117"/>
      <c r="E390" s="117">
        <v>52.75</v>
      </c>
      <c r="F390" s="117"/>
    </row>
    <row r="391" spans="1:6" ht="12.75" customHeight="1" x14ac:dyDescent="0.3">
      <c r="A391" s="115"/>
      <c r="B391" s="112">
        <v>42485</v>
      </c>
      <c r="C391" s="116" t="s">
        <v>122</v>
      </c>
      <c r="D391" s="117"/>
      <c r="E391" s="117">
        <v>6.99</v>
      </c>
      <c r="F391" s="117"/>
    </row>
    <row r="392" spans="1:6" ht="12.75" customHeight="1" x14ac:dyDescent="0.3">
      <c r="A392" s="115"/>
      <c r="B392" s="112">
        <v>42485</v>
      </c>
      <c r="C392" s="116" t="s">
        <v>8</v>
      </c>
      <c r="D392" s="117"/>
      <c r="E392" s="117">
        <v>14.26</v>
      </c>
      <c r="F392" s="117"/>
    </row>
    <row r="393" spans="1:6" ht="12.75" customHeight="1" x14ac:dyDescent="0.3">
      <c r="A393" s="115"/>
      <c r="B393" s="112">
        <v>42482</v>
      </c>
      <c r="C393" s="116" t="s">
        <v>364</v>
      </c>
      <c r="D393" s="117"/>
      <c r="E393" s="117">
        <v>136.91999999999999</v>
      </c>
      <c r="F393" s="117"/>
    </row>
    <row r="394" spans="1:6" ht="12.75" customHeight="1" x14ac:dyDescent="0.3">
      <c r="A394" s="115"/>
      <c r="B394" s="112">
        <v>42486</v>
      </c>
      <c r="C394" s="116" t="s">
        <v>40</v>
      </c>
      <c r="D394" s="117"/>
      <c r="E394" s="117">
        <v>54.64</v>
      </c>
      <c r="F394" s="117"/>
    </row>
    <row r="395" spans="1:6" ht="12.75" customHeight="1" x14ac:dyDescent="0.3">
      <c r="A395" s="115"/>
      <c r="B395" s="112">
        <v>42475</v>
      </c>
      <c r="C395" s="116" t="s">
        <v>50</v>
      </c>
      <c r="D395" s="117"/>
      <c r="E395" s="117">
        <v>20.47</v>
      </c>
      <c r="F395" s="117"/>
    </row>
    <row r="396" spans="1:6" ht="12.75" customHeight="1" x14ac:dyDescent="0.3">
      <c r="A396" s="115"/>
      <c r="B396" s="112">
        <v>42475</v>
      </c>
      <c r="C396" s="116" t="s">
        <v>365</v>
      </c>
      <c r="D396" s="117"/>
      <c r="E396" s="117">
        <v>24.74</v>
      </c>
      <c r="F396" s="117"/>
    </row>
    <row r="397" spans="1:6" ht="12.75" customHeight="1" x14ac:dyDescent="0.3">
      <c r="A397" s="115"/>
      <c r="B397" s="112">
        <v>42474</v>
      </c>
      <c r="C397" s="116" t="s">
        <v>366</v>
      </c>
      <c r="D397" s="117"/>
      <c r="E397" s="117">
        <v>53.28</v>
      </c>
      <c r="F397" s="117"/>
    </row>
    <row r="398" spans="1:6" ht="12.75" customHeight="1" x14ac:dyDescent="0.3">
      <c r="A398" s="115"/>
      <c r="B398" s="112">
        <v>42474</v>
      </c>
      <c r="C398" s="116" t="s">
        <v>367</v>
      </c>
      <c r="D398" s="117"/>
      <c r="E398" s="117">
        <v>30</v>
      </c>
      <c r="F398" s="117"/>
    </row>
    <row r="399" spans="1:6" ht="12.75" customHeight="1" x14ac:dyDescent="0.3">
      <c r="A399" s="115"/>
      <c r="B399" s="112">
        <v>42471</v>
      </c>
      <c r="C399" s="116" t="s">
        <v>286</v>
      </c>
      <c r="D399" s="117"/>
      <c r="E399" s="117">
        <v>40</v>
      </c>
      <c r="F399" s="117"/>
    </row>
    <row r="400" spans="1:6" ht="12.75" customHeight="1" x14ac:dyDescent="0.3">
      <c r="A400" s="115"/>
      <c r="B400" s="112">
        <v>42471</v>
      </c>
      <c r="C400" s="116" t="s">
        <v>93</v>
      </c>
      <c r="D400" s="117"/>
      <c r="E400" s="117">
        <v>49.43</v>
      </c>
      <c r="F400" s="117"/>
    </row>
    <row r="401" spans="1:6" ht="12.75" customHeight="1" x14ac:dyDescent="0.3">
      <c r="A401" s="115"/>
      <c r="B401" s="112">
        <v>42486</v>
      </c>
      <c r="C401" s="116" t="s">
        <v>16</v>
      </c>
      <c r="D401" s="117"/>
      <c r="E401" s="117">
        <v>19.989999999999998</v>
      </c>
      <c r="F401" s="117"/>
    </row>
    <row r="402" spans="1:6" ht="12.75" customHeight="1" x14ac:dyDescent="0.3">
      <c r="A402" s="115"/>
      <c r="B402" s="112">
        <v>42486</v>
      </c>
      <c r="C402" s="116" t="s">
        <v>72</v>
      </c>
      <c r="D402" s="117"/>
      <c r="E402" s="117">
        <v>111</v>
      </c>
      <c r="F402" s="117"/>
    </row>
    <row r="403" spans="1:6" ht="12.75" customHeight="1" x14ac:dyDescent="0.3">
      <c r="A403" s="115"/>
      <c r="B403" s="112">
        <v>42486</v>
      </c>
      <c r="C403" s="116" t="s">
        <v>50</v>
      </c>
      <c r="D403" s="117"/>
      <c r="E403" s="117">
        <v>13.18</v>
      </c>
      <c r="F403" s="117"/>
    </row>
    <row r="404" spans="1:6" ht="12.75" customHeight="1" x14ac:dyDescent="0.3">
      <c r="A404" s="115"/>
      <c r="B404" s="112">
        <v>42486</v>
      </c>
      <c r="C404" s="116" t="s">
        <v>46</v>
      </c>
      <c r="D404" s="117"/>
      <c r="E404" s="117">
        <v>20</v>
      </c>
      <c r="F404" s="117"/>
    </row>
    <row r="405" spans="1:6" ht="12.75" customHeight="1" x14ac:dyDescent="0.3">
      <c r="A405" s="115"/>
      <c r="B405" s="112">
        <v>42486</v>
      </c>
      <c r="C405" s="116" t="s">
        <v>246</v>
      </c>
      <c r="D405" s="117"/>
      <c r="E405" s="117">
        <v>50</v>
      </c>
      <c r="F405" s="117"/>
    </row>
    <row r="406" spans="1:6" ht="12.75" customHeight="1" x14ac:dyDescent="0.3">
      <c r="A406" s="115"/>
      <c r="B406" s="112">
        <v>42486</v>
      </c>
      <c r="C406" s="116" t="s">
        <v>89</v>
      </c>
      <c r="D406" s="117"/>
      <c r="E406" s="117">
        <v>540.23</v>
      </c>
      <c r="F406" s="117"/>
    </row>
    <row r="407" spans="1:6" ht="12.75" customHeight="1" x14ac:dyDescent="0.3">
      <c r="A407" s="115"/>
      <c r="B407" s="112">
        <v>42488</v>
      </c>
      <c r="C407" s="116" t="s">
        <v>81</v>
      </c>
      <c r="D407" s="117"/>
      <c r="E407" s="117">
        <v>20.010000000000002</v>
      </c>
      <c r="F407" s="117"/>
    </row>
    <row r="408" spans="1:6" ht="12.75" customHeight="1" x14ac:dyDescent="0.3">
      <c r="A408" s="115"/>
      <c r="B408" s="112">
        <v>42487</v>
      </c>
      <c r="C408" s="116" t="s">
        <v>87</v>
      </c>
      <c r="D408" s="117"/>
      <c r="E408" s="117">
        <v>124.6</v>
      </c>
      <c r="F408" s="117"/>
    </row>
    <row r="409" spans="1:6" ht="12.75" customHeight="1" x14ac:dyDescent="0.3">
      <c r="A409" s="115"/>
      <c r="B409" s="112">
        <v>42488</v>
      </c>
      <c r="C409" s="116" t="s">
        <v>56</v>
      </c>
      <c r="D409" s="117"/>
      <c r="E409" s="117">
        <v>30.36</v>
      </c>
      <c r="F409" s="117"/>
    </row>
    <row r="410" spans="1:6" ht="12.75" customHeight="1" x14ac:dyDescent="0.3">
      <c r="A410" s="115"/>
      <c r="B410" s="112">
        <v>42488</v>
      </c>
      <c r="C410" s="116" t="s">
        <v>52</v>
      </c>
      <c r="D410" s="117"/>
      <c r="E410" s="117">
        <v>35.51</v>
      </c>
      <c r="F410" s="117"/>
    </row>
    <row r="411" spans="1:6" ht="12.75" customHeight="1" x14ac:dyDescent="0.3">
      <c r="A411" s="115"/>
      <c r="B411" s="112">
        <v>42488</v>
      </c>
      <c r="C411" s="116" t="s">
        <v>40</v>
      </c>
      <c r="D411" s="117"/>
      <c r="E411" s="117">
        <v>14.47</v>
      </c>
      <c r="F411" s="117"/>
    </row>
    <row r="412" spans="1:6" ht="12.75" customHeight="1" x14ac:dyDescent="0.3">
      <c r="A412" s="115"/>
      <c r="B412" s="112">
        <v>42488</v>
      </c>
      <c r="C412" s="116" t="s">
        <v>122</v>
      </c>
      <c r="D412" s="117"/>
      <c r="E412" s="117">
        <v>10.98</v>
      </c>
      <c r="F412" s="117"/>
    </row>
    <row r="413" spans="1:6" ht="12.75" customHeight="1" x14ac:dyDescent="0.3">
      <c r="A413" s="115"/>
      <c r="B413" s="112">
        <v>42486</v>
      </c>
      <c r="C413" s="116" t="s">
        <v>8</v>
      </c>
      <c r="D413" s="117"/>
      <c r="E413" s="117">
        <v>4.3</v>
      </c>
      <c r="F413" s="117"/>
    </row>
    <row r="414" spans="1:6" ht="12.75" customHeight="1" x14ac:dyDescent="0.3">
      <c r="A414" s="115"/>
      <c r="B414" s="112">
        <v>42487</v>
      </c>
      <c r="C414" s="116" t="s">
        <v>8</v>
      </c>
      <c r="D414" s="117"/>
      <c r="E414" s="117">
        <v>5.41</v>
      </c>
      <c r="F414" s="117"/>
    </row>
    <row r="415" spans="1:6" ht="12.75" customHeight="1" x14ac:dyDescent="0.3">
      <c r="A415" s="115"/>
      <c r="B415" s="112">
        <v>42490</v>
      </c>
      <c r="C415" s="116" t="s">
        <v>505</v>
      </c>
      <c r="D415" s="117"/>
      <c r="E415" s="117">
        <v>19.809999999999999</v>
      </c>
      <c r="F415" s="117"/>
    </row>
    <row r="416" spans="1:6" ht="12.75" customHeight="1" x14ac:dyDescent="0.3">
      <c r="A416" s="115"/>
      <c r="B416" s="112">
        <v>42490</v>
      </c>
      <c r="C416" s="116" t="s">
        <v>8</v>
      </c>
      <c r="D416" s="117"/>
      <c r="E416" s="117">
        <v>14.52</v>
      </c>
      <c r="F416" s="117"/>
    </row>
    <row r="417" spans="1:6" ht="12.75" customHeight="1" x14ac:dyDescent="0.3">
      <c r="A417" s="115"/>
      <c r="B417" s="112">
        <v>42490</v>
      </c>
      <c r="C417" s="116" t="s">
        <v>114</v>
      </c>
      <c r="D417" s="117"/>
      <c r="E417" s="117">
        <v>9.0299999999999994</v>
      </c>
      <c r="F417" s="117"/>
    </row>
    <row r="418" spans="1:6" ht="12.75" customHeight="1" x14ac:dyDescent="0.3">
      <c r="A418" s="115"/>
      <c r="B418" s="112">
        <v>42490</v>
      </c>
      <c r="C418" s="116" t="s">
        <v>272</v>
      </c>
      <c r="D418" s="117"/>
      <c r="E418" s="117">
        <v>27.99</v>
      </c>
      <c r="F418" s="117"/>
    </row>
    <row r="419" spans="1:6" ht="12.75" customHeight="1" x14ac:dyDescent="0.3">
      <c r="A419" s="115"/>
      <c r="B419" s="112">
        <v>42490</v>
      </c>
      <c r="C419" s="116" t="s">
        <v>150</v>
      </c>
      <c r="D419" s="117"/>
      <c r="E419" s="117">
        <v>12.75</v>
      </c>
      <c r="F419" s="117"/>
    </row>
    <row r="420" spans="1:6" ht="12.75" customHeight="1" x14ac:dyDescent="0.3">
      <c r="A420" s="115"/>
      <c r="B420" s="112">
        <v>42491</v>
      </c>
      <c r="C420" s="116" t="s">
        <v>40</v>
      </c>
      <c r="D420" s="117"/>
      <c r="E420" s="117">
        <v>129.51</v>
      </c>
      <c r="F420" s="117"/>
    </row>
    <row r="421" spans="1:6" ht="12.75" customHeight="1" x14ac:dyDescent="0.3">
      <c r="A421" s="115"/>
      <c r="B421" s="112">
        <v>42491</v>
      </c>
      <c r="C421" s="116" t="s">
        <v>21</v>
      </c>
      <c r="D421" s="117"/>
      <c r="E421" s="117">
        <v>13.15</v>
      </c>
      <c r="F421" s="117"/>
    </row>
    <row r="422" spans="1:6" ht="12.75" customHeight="1" x14ac:dyDescent="0.3">
      <c r="A422" s="115"/>
      <c r="B422" s="112">
        <v>42491</v>
      </c>
      <c r="C422" s="116" t="s">
        <v>59</v>
      </c>
      <c r="D422" s="117"/>
      <c r="E422" s="117">
        <v>17</v>
      </c>
      <c r="F422" s="117"/>
    </row>
    <row r="423" spans="1:6" ht="12.75" customHeight="1" x14ac:dyDescent="0.3">
      <c r="A423" s="115"/>
      <c r="B423" s="112">
        <v>42491</v>
      </c>
      <c r="C423" s="116" t="s">
        <v>102</v>
      </c>
      <c r="D423" s="117"/>
      <c r="E423" s="117">
        <v>15.47</v>
      </c>
      <c r="F423" s="117"/>
    </row>
    <row r="424" spans="1:6" ht="12.75" customHeight="1" x14ac:dyDescent="0.3">
      <c r="A424" s="115"/>
      <c r="B424" s="112">
        <v>42492</v>
      </c>
      <c r="C424" s="116" t="s">
        <v>90</v>
      </c>
      <c r="D424" s="117"/>
      <c r="E424" s="117">
        <v>800</v>
      </c>
      <c r="F424" s="117"/>
    </row>
    <row r="425" spans="1:6" ht="12.75" customHeight="1" x14ac:dyDescent="0.3">
      <c r="A425" s="115"/>
      <c r="B425" s="112">
        <v>42492</v>
      </c>
      <c r="C425" s="116" t="s">
        <v>26</v>
      </c>
      <c r="D425" s="117"/>
      <c r="E425" s="117">
        <v>79</v>
      </c>
      <c r="F425" s="117"/>
    </row>
    <row r="426" spans="1:6" ht="12.75" customHeight="1" x14ac:dyDescent="0.3">
      <c r="A426" s="115"/>
      <c r="B426" s="112">
        <v>42492</v>
      </c>
      <c r="C426" s="116" t="s">
        <v>234</v>
      </c>
      <c r="D426" s="117"/>
      <c r="E426" s="117">
        <v>239.65</v>
      </c>
      <c r="F426" s="117"/>
    </row>
    <row r="427" spans="1:6" ht="12.75" customHeight="1" x14ac:dyDescent="0.3">
      <c r="A427" s="115"/>
      <c r="B427" s="112">
        <v>42493</v>
      </c>
      <c r="C427" s="116" t="s">
        <v>369</v>
      </c>
      <c r="D427" s="117"/>
      <c r="E427" s="117">
        <v>0.45</v>
      </c>
      <c r="F427" s="117"/>
    </row>
    <row r="428" spans="1:6" ht="12.75" customHeight="1" x14ac:dyDescent="0.3">
      <c r="A428" s="115"/>
      <c r="B428" s="112">
        <v>42494</v>
      </c>
      <c r="C428" s="116" t="s">
        <v>81</v>
      </c>
      <c r="D428" s="117"/>
      <c r="E428" s="117">
        <v>19.329999999999998</v>
      </c>
      <c r="F428" s="117"/>
    </row>
    <row r="429" spans="1:6" ht="12.75" customHeight="1" x14ac:dyDescent="0.3">
      <c r="A429" s="115"/>
      <c r="B429" s="112">
        <v>42493</v>
      </c>
      <c r="C429" s="116" t="s">
        <v>52</v>
      </c>
      <c r="D429" s="117"/>
      <c r="E429" s="117">
        <v>29.09</v>
      </c>
      <c r="F429" s="117"/>
    </row>
    <row r="430" spans="1:6" ht="12.75" customHeight="1" x14ac:dyDescent="0.3">
      <c r="A430" s="115"/>
      <c r="B430" s="112">
        <v>42493</v>
      </c>
      <c r="C430" s="116" t="s">
        <v>83</v>
      </c>
      <c r="D430" s="117"/>
      <c r="E430" s="117">
        <v>60</v>
      </c>
      <c r="F430" s="117"/>
    </row>
    <row r="431" spans="1:6" ht="12.75" customHeight="1" x14ac:dyDescent="0.3">
      <c r="A431" s="115"/>
      <c r="B431" s="112">
        <v>42495</v>
      </c>
      <c r="C431" s="116" t="s">
        <v>31</v>
      </c>
      <c r="D431" s="117">
        <v>5211.09</v>
      </c>
      <c r="E431" s="117"/>
      <c r="F431" s="117"/>
    </row>
    <row r="432" spans="1:6" ht="12.75" customHeight="1" x14ac:dyDescent="0.3">
      <c r="A432" s="115"/>
      <c r="B432" s="112">
        <v>42495</v>
      </c>
      <c r="C432" s="116" t="s">
        <v>122</v>
      </c>
      <c r="D432" s="117"/>
      <c r="E432" s="117">
        <v>9.98</v>
      </c>
      <c r="F432" s="117"/>
    </row>
    <row r="433" spans="1:6" ht="12.75" customHeight="1" x14ac:dyDescent="0.3">
      <c r="A433" s="115"/>
      <c r="B433" s="112">
        <v>42494</v>
      </c>
      <c r="C433" s="116" t="s">
        <v>40</v>
      </c>
      <c r="D433" s="117"/>
      <c r="E433" s="117">
        <v>46.01</v>
      </c>
      <c r="F433" s="117"/>
    </row>
    <row r="434" spans="1:6" ht="12.75" customHeight="1" x14ac:dyDescent="0.3">
      <c r="A434" s="115"/>
      <c r="B434" s="112">
        <v>42495</v>
      </c>
      <c r="C434" s="116" t="s">
        <v>42</v>
      </c>
      <c r="D434" s="117"/>
      <c r="E434" s="117">
        <v>113.11</v>
      </c>
      <c r="F434" s="117"/>
    </row>
    <row r="435" spans="1:6" ht="12.75" customHeight="1" x14ac:dyDescent="0.3">
      <c r="A435" s="115"/>
      <c r="B435" s="112">
        <v>42495</v>
      </c>
      <c r="C435" s="116" t="s">
        <v>321</v>
      </c>
      <c r="D435" s="117"/>
      <c r="E435" s="117">
        <v>208.05</v>
      </c>
      <c r="F435" s="117"/>
    </row>
    <row r="436" spans="1:6" ht="12.75" customHeight="1" x14ac:dyDescent="0.3">
      <c r="A436" s="115"/>
      <c r="B436" s="112">
        <v>42495</v>
      </c>
      <c r="C436" s="116" t="s">
        <v>86</v>
      </c>
      <c r="D436" s="117"/>
      <c r="E436" s="117">
        <v>78.87</v>
      </c>
      <c r="F436" s="117"/>
    </row>
    <row r="437" spans="1:6" ht="12.75" customHeight="1" x14ac:dyDescent="0.3">
      <c r="A437" s="115"/>
      <c r="B437" s="112">
        <v>42495</v>
      </c>
      <c r="C437" s="116" t="s">
        <v>45</v>
      </c>
      <c r="D437" s="117"/>
      <c r="E437" s="117">
        <v>100</v>
      </c>
      <c r="F437" s="117"/>
    </row>
    <row r="438" spans="1:6" ht="12.75" customHeight="1" x14ac:dyDescent="0.3">
      <c r="A438" s="115"/>
      <c r="B438" s="112">
        <v>42495</v>
      </c>
      <c r="C438" s="116" t="s">
        <v>46</v>
      </c>
      <c r="D438" s="117"/>
      <c r="E438" s="117">
        <v>20</v>
      </c>
      <c r="F438" s="117"/>
    </row>
    <row r="439" spans="1:6" ht="12.75" customHeight="1" x14ac:dyDescent="0.3">
      <c r="A439" s="115"/>
      <c r="B439" s="112">
        <v>42495</v>
      </c>
      <c r="C439" s="116" t="s">
        <v>246</v>
      </c>
      <c r="D439" s="117"/>
      <c r="E439" s="117">
        <v>50</v>
      </c>
      <c r="F439" s="117"/>
    </row>
    <row r="440" spans="1:6" ht="12.75" customHeight="1" x14ac:dyDescent="0.3">
      <c r="A440" s="115"/>
      <c r="B440" s="112">
        <v>42495</v>
      </c>
      <c r="C440" s="116" t="s">
        <v>372</v>
      </c>
      <c r="D440" s="117"/>
      <c r="E440" s="117">
        <v>1500</v>
      </c>
      <c r="F440" s="117"/>
    </row>
    <row r="441" spans="1:6" ht="12.75" customHeight="1" x14ac:dyDescent="0.3">
      <c r="A441" s="115"/>
      <c r="B441" s="112">
        <v>42495</v>
      </c>
      <c r="C441" s="116" t="s">
        <v>373</v>
      </c>
      <c r="D441" s="117"/>
      <c r="E441" s="117">
        <v>1000</v>
      </c>
      <c r="F441" s="117"/>
    </row>
    <row r="442" spans="1:6" ht="12.75" customHeight="1" x14ac:dyDescent="0.3">
      <c r="A442" s="115"/>
      <c r="B442" s="112">
        <v>42495</v>
      </c>
      <c r="C442" s="116" t="s">
        <v>40</v>
      </c>
      <c r="D442" s="117"/>
      <c r="E442" s="117">
        <v>21.99</v>
      </c>
      <c r="F442" s="117"/>
    </row>
    <row r="443" spans="1:6" ht="12.75" customHeight="1" x14ac:dyDescent="0.3">
      <c r="A443" s="115"/>
      <c r="B443" s="112">
        <v>42495</v>
      </c>
      <c r="C443" s="116" t="s">
        <v>8</v>
      </c>
      <c r="D443" s="117"/>
      <c r="E443" s="117">
        <v>4.59</v>
      </c>
      <c r="F443" s="117"/>
    </row>
    <row r="444" spans="1:6" ht="12.75" customHeight="1" x14ac:dyDescent="0.3">
      <c r="A444" s="115"/>
      <c r="B444" s="112">
        <v>42495</v>
      </c>
      <c r="C444" s="116" t="s">
        <v>360</v>
      </c>
      <c r="D444" s="117"/>
      <c r="E444" s="117">
        <v>29.45</v>
      </c>
      <c r="F444" s="117"/>
    </row>
    <row r="445" spans="1:6" ht="12.75" customHeight="1" x14ac:dyDescent="0.3">
      <c r="A445" s="115"/>
      <c r="B445" s="112">
        <v>42495</v>
      </c>
      <c r="C445" s="116" t="s">
        <v>505</v>
      </c>
      <c r="D445" s="117"/>
      <c r="E445" s="117">
        <v>10.88</v>
      </c>
      <c r="F445" s="117"/>
    </row>
    <row r="446" spans="1:6" ht="12.75" customHeight="1" x14ac:dyDescent="0.3">
      <c r="A446" s="115"/>
      <c r="B446" s="112">
        <v>42497</v>
      </c>
      <c r="C446" s="116" t="s">
        <v>21</v>
      </c>
      <c r="D446" s="117"/>
      <c r="E446" s="117">
        <v>23.25</v>
      </c>
      <c r="F446" s="117"/>
    </row>
    <row r="447" spans="1:6" ht="12.75" customHeight="1" x14ac:dyDescent="0.3">
      <c r="A447" s="115"/>
      <c r="B447" s="112">
        <v>42496</v>
      </c>
      <c r="C447" s="116" t="s">
        <v>8</v>
      </c>
      <c r="D447" s="117"/>
      <c r="E447" s="117">
        <v>4.2</v>
      </c>
      <c r="F447" s="117"/>
    </row>
    <row r="448" spans="1:6" ht="12.75" customHeight="1" x14ac:dyDescent="0.3">
      <c r="A448" s="115"/>
      <c r="B448" s="112">
        <v>42497</v>
      </c>
      <c r="C448" s="116" t="s">
        <v>56</v>
      </c>
      <c r="D448" s="117"/>
      <c r="E448" s="117">
        <v>22.28</v>
      </c>
      <c r="F448" s="117"/>
    </row>
    <row r="449" spans="1:6" ht="12.75" customHeight="1" x14ac:dyDescent="0.3">
      <c r="A449" s="115"/>
      <c r="B449" s="112">
        <v>42497</v>
      </c>
      <c r="C449" s="116" t="s">
        <v>505</v>
      </c>
      <c r="D449" s="117"/>
      <c r="E449" s="117">
        <v>6.51</v>
      </c>
      <c r="F449" s="117"/>
    </row>
    <row r="450" spans="1:6" ht="12.75" customHeight="1" x14ac:dyDescent="0.3">
      <c r="A450" s="115"/>
      <c r="B450" s="112">
        <v>42497</v>
      </c>
      <c r="C450" s="116" t="s">
        <v>8</v>
      </c>
      <c r="D450" s="117"/>
      <c r="E450" s="117">
        <v>12.27</v>
      </c>
      <c r="F450" s="117"/>
    </row>
    <row r="451" spans="1:6" ht="12.75" customHeight="1" x14ac:dyDescent="0.3">
      <c r="A451" s="115"/>
      <c r="B451" s="112">
        <v>42497</v>
      </c>
      <c r="C451" s="116" t="s">
        <v>7</v>
      </c>
      <c r="D451" s="117"/>
      <c r="E451" s="117">
        <v>24.2</v>
      </c>
      <c r="F451" s="117"/>
    </row>
    <row r="452" spans="1:6" ht="12.75" customHeight="1" x14ac:dyDescent="0.3">
      <c r="A452" s="115"/>
      <c r="B452" s="112">
        <v>42496</v>
      </c>
      <c r="C452" s="116" t="s">
        <v>374</v>
      </c>
      <c r="D452" s="117"/>
      <c r="E452" s="117">
        <v>66</v>
      </c>
      <c r="F452" s="117"/>
    </row>
    <row r="453" spans="1:6" ht="12.75" customHeight="1" x14ac:dyDescent="0.3">
      <c r="A453" s="115"/>
      <c r="B453" s="112">
        <v>42496</v>
      </c>
      <c r="C453" s="116" t="s">
        <v>122</v>
      </c>
      <c r="D453" s="117"/>
      <c r="E453" s="117">
        <v>4.99</v>
      </c>
      <c r="F453" s="117"/>
    </row>
    <row r="454" spans="1:6" ht="12.75" customHeight="1" x14ac:dyDescent="0.3">
      <c r="A454" s="115"/>
      <c r="B454" s="112">
        <v>42496</v>
      </c>
      <c r="C454" s="116" t="s">
        <v>122</v>
      </c>
      <c r="D454" s="117"/>
      <c r="E454" s="117">
        <v>8.98</v>
      </c>
      <c r="F454" s="117"/>
    </row>
    <row r="455" spans="1:6" ht="12.75" customHeight="1" x14ac:dyDescent="0.3">
      <c r="A455" s="115"/>
      <c r="B455" s="112">
        <v>42495</v>
      </c>
      <c r="C455" s="116" t="s">
        <v>56</v>
      </c>
      <c r="D455" s="117"/>
      <c r="E455" s="117">
        <v>7.28</v>
      </c>
      <c r="F455" s="117"/>
    </row>
    <row r="456" spans="1:6" ht="12.75" customHeight="1" x14ac:dyDescent="0.3">
      <c r="A456" s="115"/>
      <c r="B456" s="112">
        <v>42495</v>
      </c>
      <c r="C456" s="116" t="s">
        <v>50</v>
      </c>
      <c r="D456" s="117"/>
      <c r="E456" s="117">
        <v>16.38</v>
      </c>
      <c r="F456" s="117"/>
    </row>
    <row r="457" spans="1:6" ht="12.75" customHeight="1" x14ac:dyDescent="0.3">
      <c r="A457" s="115"/>
      <c r="B457" s="112">
        <v>42499</v>
      </c>
      <c r="C457" s="116" t="s">
        <v>8</v>
      </c>
      <c r="D457" s="117"/>
      <c r="E457" s="117">
        <v>8.61</v>
      </c>
      <c r="F457" s="117"/>
    </row>
    <row r="458" spans="1:6" ht="12.75" customHeight="1" x14ac:dyDescent="0.3">
      <c r="A458" s="115"/>
      <c r="B458" s="112">
        <v>42498</v>
      </c>
      <c r="C458" s="116" t="s">
        <v>150</v>
      </c>
      <c r="D458" s="117"/>
      <c r="E458" s="117">
        <v>32.590000000000003</v>
      </c>
      <c r="F458" s="117"/>
    </row>
    <row r="459" spans="1:6" ht="12.75" customHeight="1" x14ac:dyDescent="0.3">
      <c r="A459" s="115"/>
      <c r="B459" s="112">
        <v>42501</v>
      </c>
      <c r="C459" s="116" t="s">
        <v>50</v>
      </c>
      <c r="D459" s="117"/>
      <c r="E459" s="117">
        <v>22.66</v>
      </c>
      <c r="F459" s="117"/>
    </row>
    <row r="460" spans="1:6" ht="12.75" customHeight="1" x14ac:dyDescent="0.3">
      <c r="A460" s="115"/>
      <c r="B460" s="112">
        <v>42501</v>
      </c>
      <c r="C460" s="116" t="s">
        <v>112</v>
      </c>
      <c r="D460" s="117"/>
      <c r="E460" s="117">
        <v>341.03</v>
      </c>
      <c r="F460" s="117"/>
    </row>
    <row r="461" spans="1:6" ht="12.75" customHeight="1" x14ac:dyDescent="0.3">
      <c r="A461" s="115"/>
      <c r="B461" s="112">
        <v>42501</v>
      </c>
      <c r="C461" s="116" t="s">
        <v>50</v>
      </c>
      <c r="D461" s="117"/>
      <c r="E461" s="117">
        <v>32.79</v>
      </c>
      <c r="F461" s="117"/>
    </row>
    <row r="462" spans="1:6" ht="12.75" customHeight="1" x14ac:dyDescent="0.3">
      <c r="A462" s="115"/>
      <c r="B462" s="112">
        <v>42501</v>
      </c>
      <c r="C462" s="116" t="s">
        <v>8</v>
      </c>
      <c r="D462" s="117"/>
      <c r="E462" s="117">
        <v>2.4500000000000002</v>
      </c>
      <c r="F462" s="117"/>
    </row>
    <row r="463" spans="1:6" ht="12.75" customHeight="1" x14ac:dyDescent="0.3">
      <c r="A463" s="115"/>
      <c r="B463" s="112">
        <v>42501</v>
      </c>
      <c r="C463" s="116" t="s">
        <v>93</v>
      </c>
      <c r="D463" s="117"/>
      <c r="E463" s="117">
        <v>108.8</v>
      </c>
      <c r="F463" s="117"/>
    </row>
    <row r="464" spans="1:6" ht="12.75" customHeight="1" x14ac:dyDescent="0.3">
      <c r="A464" s="115"/>
      <c r="B464" s="112">
        <v>42501</v>
      </c>
      <c r="C464" s="116" t="s">
        <v>8</v>
      </c>
      <c r="D464" s="117"/>
      <c r="E464" s="117">
        <v>4.5199999999999996</v>
      </c>
      <c r="F464" s="117"/>
    </row>
    <row r="465" spans="1:6" ht="12.75" customHeight="1" x14ac:dyDescent="0.3">
      <c r="A465" s="115"/>
      <c r="B465" s="112">
        <v>42501</v>
      </c>
      <c r="C465" s="116" t="s">
        <v>50</v>
      </c>
      <c r="D465" s="117"/>
      <c r="E465" s="117">
        <v>24.48</v>
      </c>
      <c r="F465" s="117"/>
    </row>
    <row r="466" spans="1:6" ht="12.75" customHeight="1" x14ac:dyDescent="0.3">
      <c r="A466" s="115"/>
      <c r="B466" s="112">
        <v>42502</v>
      </c>
      <c r="C466" s="116" t="s">
        <v>21</v>
      </c>
      <c r="D466" s="117"/>
      <c r="E466" s="117">
        <v>29.5</v>
      </c>
      <c r="F466" s="117"/>
    </row>
    <row r="467" spans="1:6" ht="12.75" customHeight="1" x14ac:dyDescent="0.3">
      <c r="A467" s="115"/>
      <c r="B467" s="112">
        <v>42502</v>
      </c>
      <c r="C467" s="116" t="s">
        <v>40</v>
      </c>
      <c r="D467" s="117"/>
      <c r="E467" s="117">
        <v>31.12</v>
      </c>
      <c r="F467" s="117"/>
    </row>
    <row r="468" spans="1:6" ht="12.75" customHeight="1" x14ac:dyDescent="0.3">
      <c r="A468" s="115"/>
      <c r="B468" s="112">
        <v>42502</v>
      </c>
      <c r="C468" s="116" t="s">
        <v>70</v>
      </c>
      <c r="D468" s="117"/>
      <c r="E468" s="117">
        <v>24.76</v>
      </c>
      <c r="F468" s="117"/>
    </row>
    <row r="469" spans="1:6" ht="12.75" customHeight="1" x14ac:dyDescent="0.3">
      <c r="A469" s="115"/>
      <c r="B469" s="112">
        <v>42502</v>
      </c>
      <c r="C469" s="116" t="s">
        <v>83</v>
      </c>
      <c r="D469" s="117"/>
      <c r="E469" s="117">
        <v>60</v>
      </c>
      <c r="F469" s="117"/>
    </row>
    <row r="470" spans="1:6" ht="12.75" customHeight="1" x14ac:dyDescent="0.3">
      <c r="A470" s="115"/>
      <c r="B470" s="112">
        <v>42500</v>
      </c>
      <c r="C470" s="116" t="s">
        <v>379</v>
      </c>
      <c r="D470" s="117"/>
      <c r="E470" s="117">
        <v>90</v>
      </c>
      <c r="F470" s="117"/>
    </row>
    <row r="471" spans="1:6" ht="12.75" customHeight="1" x14ac:dyDescent="0.3">
      <c r="A471" s="115"/>
      <c r="B471" s="112">
        <v>42501</v>
      </c>
      <c r="C471" s="116" t="s">
        <v>380</v>
      </c>
      <c r="D471" s="117"/>
      <c r="E471" s="117">
        <v>20.7</v>
      </c>
      <c r="F471" s="117"/>
    </row>
    <row r="472" spans="1:6" ht="12.75" customHeight="1" x14ac:dyDescent="0.3">
      <c r="A472" s="115"/>
      <c r="B472" s="112">
        <v>42504</v>
      </c>
      <c r="C472" s="116" t="s">
        <v>8</v>
      </c>
      <c r="D472" s="117"/>
      <c r="E472" s="117">
        <v>7.51</v>
      </c>
      <c r="F472" s="117"/>
    </row>
    <row r="473" spans="1:6" ht="12.75" customHeight="1" x14ac:dyDescent="0.3">
      <c r="A473" s="115"/>
      <c r="B473" s="112">
        <v>42504</v>
      </c>
      <c r="C473" s="116" t="s">
        <v>505</v>
      </c>
      <c r="D473" s="117"/>
      <c r="E473" s="117">
        <v>3.8</v>
      </c>
      <c r="F473" s="117"/>
    </row>
    <row r="474" spans="1:6" ht="12.75" customHeight="1" x14ac:dyDescent="0.3">
      <c r="A474" s="115"/>
      <c r="B474" s="112">
        <v>42504</v>
      </c>
      <c r="C474" s="116" t="s">
        <v>313</v>
      </c>
      <c r="D474" s="117"/>
      <c r="E474" s="117">
        <v>14.99</v>
      </c>
      <c r="F474" s="117"/>
    </row>
    <row r="475" spans="1:6" ht="12.75" customHeight="1" x14ac:dyDescent="0.3">
      <c r="A475" s="115"/>
      <c r="B475" s="112">
        <v>42504</v>
      </c>
      <c r="C475" s="116" t="s">
        <v>505</v>
      </c>
      <c r="D475" s="117"/>
      <c r="E475" s="117">
        <v>10.98</v>
      </c>
      <c r="F475" s="117"/>
    </row>
    <row r="476" spans="1:6" ht="12.75" customHeight="1" x14ac:dyDescent="0.3">
      <c r="A476" s="115"/>
      <c r="B476" s="112">
        <v>42508</v>
      </c>
      <c r="C476" s="116" t="s">
        <v>381</v>
      </c>
      <c r="D476" s="117"/>
      <c r="E476" s="117">
        <v>21.33</v>
      </c>
      <c r="F476" s="117"/>
    </row>
    <row r="477" spans="1:6" ht="12.75" customHeight="1" x14ac:dyDescent="0.3">
      <c r="A477" s="115"/>
      <c r="B477" s="112">
        <v>42508</v>
      </c>
      <c r="C477" s="116" t="s">
        <v>146</v>
      </c>
      <c r="D477" s="117">
        <v>790.5</v>
      </c>
      <c r="E477" s="117"/>
      <c r="F477" s="117"/>
    </row>
    <row r="478" spans="1:6" ht="12.75" customHeight="1" x14ac:dyDescent="0.3">
      <c r="A478" s="115"/>
      <c r="B478" s="112">
        <v>42508</v>
      </c>
      <c r="C478" s="116" t="s">
        <v>505</v>
      </c>
      <c r="D478" s="117"/>
      <c r="E478" s="117">
        <v>5.44</v>
      </c>
      <c r="F478" s="117"/>
    </row>
    <row r="479" spans="1:6" ht="12.75" customHeight="1" x14ac:dyDescent="0.3">
      <c r="A479" s="115"/>
      <c r="B479" s="112">
        <v>42508</v>
      </c>
      <c r="C479" s="116" t="s">
        <v>171</v>
      </c>
      <c r="D479" s="117"/>
      <c r="E479" s="117">
        <v>37.28</v>
      </c>
      <c r="F479" s="117"/>
    </row>
    <row r="480" spans="1:6" ht="12.75" customHeight="1" x14ac:dyDescent="0.3">
      <c r="A480" s="115"/>
      <c r="B480" s="112">
        <v>42506</v>
      </c>
      <c r="C480" s="116" t="s">
        <v>8</v>
      </c>
      <c r="D480" s="117"/>
      <c r="E480" s="117">
        <v>9.2899999999999991</v>
      </c>
      <c r="F480" s="117"/>
    </row>
    <row r="481" spans="1:6" ht="12.75" customHeight="1" x14ac:dyDescent="0.3">
      <c r="A481" s="115"/>
      <c r="B481" s="112">
        <v>42507</v>
      </c>
      <c r="C481" s="116" t="s">
        <v>81</v>
      </c>
      <c r="D481" s="117"/>
      <c r="E481" s="117">
        <v>18.95</v>
      </c>
      <c r="F481" s="117"/>
    </row>
    <row r="482" spans="1:6" ht="12.75" customHeight="1" x14ac:dyDescent="0.3">
      <c r="A482" s="115"/>
      <c r="B482" s="112">
        <v>42506</v>
      </c>
      <c r="C482" s="116" t="s">
        <v>8</v>
      </c>
      <c r="D482" s="117"/>
      <c r="E482" s="117">
        <v>6.23</v>
      </c>
      <c r="F482" s="117"/>
    </row>
    <row r="483" spans="1:6" ht="12.75" customHeight="1" x14ac:dyDescent="0.3">
      <c r="A483" s="115"/>
      <c r="B483" s="112">
        <v>42506</v>
      </c>
      <c r="C483" s="116" t="s">
        <v>40</v>
      </c>
      <c r="D483" s="117"/>
      <c r="E483" s="117">
        <v>22.25</v>
      </c>
      <c r="F483" s="117"/>
    </row>
    <row r="484" spans="1:6" ht="12.75" customHeight="1" x14ac:dyDescent="0.3">
      <c r="A484" s="115"/>
      <c r="B484" s="112">
        <v>42506</v>
      </c>
      <c r="C484" s="116" t="s">
        <v>7</v>
      </c>
      <c r="D484" s="117"/>
      <c r="E484" s="117">
        <v>15.21</v>
      </c>
      <c r="F484" s="117"/>
    </row>
    <row r="485" spans="1:6" ht="12.75" customHeight="1" x14ac:dyDescent="0.3">
      <c r="A485" s="115"/>
      <c r="B485" s="112">
        <v>42506</v>
      </c>
      <c r="C485" s="116" t="s">
        <v>159</v>
      </c>
      <c r="D485" s="117"/>
      <c r="E485" s="117">
        <v>24.89</v>
      </c>
      <c r="F485" s="117"/>
    </row>
    <row r="486" spans="1:6" ht="12.75" customHeight="1" x14ac:dyDescent="0.3">
      <c r="A486" s="115"/>
      <c r="B486" s="112">
        <v>42507</v>
      </c>
      <c r="C486" s="116" t="s">
        <v>8</v>
      </c>
      <c r="D486" s="117"/>
      <c r="E486" s="117">
        <v>15.17</v>
      </c>
      <c r="F486" s="117"/>
    </row>
    <row r="487" spans="1:6" ht="12.75" customHeight="1" x14ac:dyDescent="0.3">
      <c r="A487" s="115"/>
      <c r="B487" s="112">
        <v>42507</v>
      </c>
      <c r="C487" s="116" t="s">
        <v>50</v>
      </c>
      <c r="D487" s="117"/>
      <c r="E487" s="117">
        <v>14</v>
      </c>
      <c r="F487" s="117"/>
    </row>
    <row r="488" spans="1:6" ht="12.75" customHeight="1" x14ac:dyDescent="0.3">
      <c r="A488" s="115"/>
      <c r="B488" s="112">
        <v>42509</v>
      </c>
      <c r="C488" s="116" t="s">
        <v>8</v>
      </c>
      <c r="D488" s="117"/>
      <c r="E488" s="117">
        <v>2.4500000000000002</v>
      </c>
      <c r="F488" s="117"/>
    </row>
    <row r="489" spans="1:6" ht="12.75" customHeight="1" x14ac:dyDescent="0.3">
      <c r="A489" s="115"/>
      <c r="B489" s="112">
        <v>42509</v>
      </c>
      <c r="C489" s="116" t="s">
        <v>31</v>
      </c>
      <c r="D489" s="117">
        <v>1959.65</v>
      </c>
      <c r="E489" s="117"/>
      <c r="F489" s="117"/>
    </row>
    <row r="490" spans="1:6" ht="12.75" customHeight="1" x14ac:dyDescent="0.3">
      <c r="A490" s="115"/>
      <c r="B490" s="112">
        <v>42509</v>
      </c>
      <c r="C490" s="116" t="s">
        <v>382</v>
      </c>
      <c r="D490" s="117"/>
      <c r="E490" s="117">
        <v>65.47</v>
      </c>
      <c r="F490" s="117"/>
    </row>
    <row r="491" spans="1:6" ht="12.75" customHeight="1" x14ac:dyDescent="0.3">
      <c r="A491" s="115"/>
      <c r="B491" s="112">
        <v>42509</v>
      </c>
      <c r="C491" s="116" t="s">
        <v>505</v>
      </c>
      <c r="D491" s="117"/>
      <c r="E491" s="117">
        <v>4.0199999999999996</v>
      </c>
      <c r="F491" s="117"/>
    </row>
    <row r="492" spans="1:6" ht="12.75" customHeight="1" x14ac:dyDescent="0.3">
      <c r="A492" s="115"/>
      <c r="B492" s="112">
        <v>42509</v>
      </c>
      <c r="C492" s="116" t="s">
        <v>383</v>
      </c>
      <c r="D492" s="117"/>
      <c r="E492" s="117">
        <v>2.79</v>
      </c>
      <c r="F492" s="117"/>
    </row>
    <row r="493" spans="1:6" ht="12.75" customHeight="1" x14ac:dyDescent="0.3">
      <c r="A493" s="115"/>
      <c r="B493" s="112">
        <v>42509</v>
      </c>
      <c r="C493" s="116" t="s">
        <v>8</v>
      </c>
      <c r="D493" s="117"/>
      <c r="E493" s="117">
        <v>3.36</v>
      </c>
      <c r="F493" s="117"/>
    </row>
    <row r="494" spans="1:6" ht="12.75" customHeight="1" x14ac:dyDescent="0.3">
      <c r="A494" s="115"/>
      <c r="B494" s="112">
        <v>42510</v>
      </c>
      <c r="C494" s="116" t="s">
        <v>384</v>
      </c>
      <c r="D494" s="117"/>
      <c r="E494" s="117">
        <v>525</v>
      </c>
      <c r="F494" s="117"/>
    </row>
    <row r="495" spans="1:6" ht="12.75" customHeight="1" x14ac:dyDescent="0.3">
      <c r="A495" s="115"/>
      <c r="B495" s="112">
        <v>42509</v>
      </c>
      <c r="C495" s="116" t="s">
        <v>40</v>
      </c>
      <c r="D495" s="117"/>
      <c r="E495" s="117">
        <v>76.81</v>
      </c>
      <c r="F495" s="117"/>
    </row>
    <row r="496" spans="1:6" ht="12.75" customHeight="1" x14ac:dyDescent="0.3">
      <c r="A496" s="115"/>
      <c r="B496" s="112">
        <v>42509</v>
      </c>
      <c r="C496" s="116" t="s">
        <v>122</v>
      </c>
      <c r="D496" s="117"/>
      <c r="E496" s="117">
        <v>0.99</v>
      </c>
      <c r="F496" s="117"/>
    </row>
    <row r="497" spans="1:6" ht="12.75" customHeight="1" x14ac:dyDescent="0.3">
      <c r="A497" s="115"/>
      <c r="B497" s="112">
        <v>42505</v>
      </c>
      <c r="C497" s="116" t="s">
        <v>385</v>
      </c>
      <c r="D497" s="117"/>
      <c r="E497" s="117">
        <v>375</v>
      </c>
      <c r="F497" s="117"/>
    </row>
    <row r="498" spans="1:6" ht="12.75" customHeight="1" x14ac:dyDescent="0.3">
      <c r="A498" s="115"/>
      <c r="B498" s="112">
        <v>42505</v>
      </c>
      <c r="C498" s="116" t="s">
        <v>380</v>
      </c>
      <c r="D498" s="117"/>
      <c r="E498" s="117">
        <v>3.5</v>
      </c>
      <c r="F498" s="117"/>
    </row>
    <row r="499" spans="1:6" ht="12.75" customHeight="1" x14ac:dyDescent="0.3">
      <c r="A499" s="115"/>
      <c r="B499" s="112">
        <v>42506</v>
      </c>
      <c r="C499" s="116" t="s">
        <v>40</v>
      </c>
      <c r="D499" s="117"/>
      <c r="E499" s="117">
        <v>16.27</v>
      </c>
      <c r="F499" s="117"/>
    </row>
    <row r="500" spans="1:6" ht="12.75" customHeight="1" x14ac:dyDescent="0.3">
      <c r="A500" s="115"/>
      <c r="B500" s="112">
        <v>42506</v>
      </c>
      <c r="C500" s="116" t="s">
        <v>40</v>
      </c>
      <c r="D500" s="117"/>
      <c r="E500" s="117">
        <v>16.510000000000002</v>
      </c>
      <c r="F500" s="117"/>
    </row>
    <row r="501" spans="1:6" ht="12.75" customHeight="1" x14ac:dyDescent="0.3">
      <c r="A501" s="115"/>
      <c r="B501" s="112">
        <v>42506</v>
      </c>
      <c r="C501" s="116" t="s">
        <v>59</v>
      </c>
      <c r="D501" s="117"/>
      <c r="E501" s="117">
        <v>30.75</v>
      </c>
      <c r="F501" s="117"/>
    </row>
    <row r="502" spans="1:6" ht="12.75" customHeight="1" x14ac:dyDescent="0.3">
      <c r="A502" s="115"/>
      <c r="B502" s="112">
        <v>42510</v>
      </c>
      <c r="C502" s="116" t="s">
        <v>388</v>
      </c>
      <c r="D502" s="117">
        <v>525</v>
      </c>
      <c r="E502" s="117"/>
      <c r="F502" s="117"/>
    </row>
    <row r="503" spans="1:6" ht="12.75" customHeight="1" x14ac:dyDescent="0.3">
      <c r="A503" s="115"/>
      <c r="B503" s="112">
        <v>42510</v>
      </c>
      <c r="C503" s="116" t="s">
        <v>388</v>
      </c>
      <c r="D503" s="117">
        <v>375</v>
      </c>
      <c r="E503" s="117"/>
      <c r="F503" s="117"/>
    </row>
    <row r="504" spans="1:6" ht="12.75" customHeight="1" x14ac:dyDescent="0.3">
      <c r="A504" s="115"/>
      <c r="B504" s="112">
        <v>42510</v>
      </c>
      <c r="C504" s="116" t="s">
        <v>21</v>
      </c>
      <c r="D504" s="117"/>
      <c r="E504" s="117">
        <v>13.5</v>
      </c>
      <c r="F504" s="117"/>
    </row>
    <row r="505" spans="1:6" ht="12.75" customHeight="1" x14ac:dyDescent="0.3">
      <c r="A505" s="115"/>
      <c r="B505" s="112">
        <v>42510</v>
      </c>
      <c r="C505" s="116" t="s">
        <v>505</v>
      </c>
      <c r="D505" s="117"/>
      <c r="E505" s="117">
        <v>5.76</v>
      </c>
      <c r="F505" s="117"/>
    </row>
    <row r="506" spans="1:6" ht="12.75" customHeight="1" x14ac:dyDescent="0.3">
      <c r="A506" s="115"/>
      <c r="B506" s="112">
        <v>42510</v>
      </c>
      <c r="C506" s="116" t="s">
        <v>505</v>
      </c>
      <c r="D506" s="117"/>
      <c r="E506" s="117">
        <v>13.17</v>
      </c>
      <c r="F506" s="117"/>
    </row>
    <row r="507" spans="1:6" ht="12.75" customHeight="1" x14ac:dyDescent="0.3">
      <c r="A507" s="115"/>
      <c r="B507" s="112">
        <v>42511</v>
      </c>
      <c r="C507" s="116" t="s">
        <v>8</v>
      </c>
      <c r="D507" s="117"/>
      <c r="E507" s="117">
        <v>12.31</v>
      </c>
      <c r="F507" s="117"/>
    </row>
    <row r="508" spans="1:6" ht="12.75" customHeight="1" x14ac:dyDescent="0.3">
      <c r="A508" s="115"/>
      <c r="B508" s="112">
        <v>42511</v>
      </c>
      <c r="C508" s="116" t="s">
        <v>8</v>
      </c>
      <c r="D508" s="117"/>
      <c r="E508" s="117">
        <v>2.16</v>
      </c>
      <c r="F508" s="117"/>
    </row>
    <row r="509" spans="1:6" ht="12.75" customHeight="1" x14ac:dyDescent="0.3">
      <c r="A509" s="115"/>
      <c r="B509" s="112">
        <v>42512</v>
      </c>
      <c r="C509" s="116" t="s">
        <v>7</v>
      </c>
      <c r="D509" s="117"/>
      <c r="E509" s="117">
        <v>18.2</v>
      </c>
      <c r="F509" s="117"/>
    </row>
    <row r="510" spans="1:6" ht="12.75" customHeight="1" x14ac:dyDescent="0.3">
      <c r="A510" s="115"/>
      <c r="B510" s="112">
        <v>42511</v>
      </c>
      <c r="C510" s="116" t="s">
        <v>40</v>
      </c>
      <c r="D510" s="117"/>
      <c r="E510" s="117">
        <v>43.56</v>
      </c>
      <c r="F510" s="117"/>
    </row>
    <row r="511" spans="1:6" ht="12.75" customHeight="1" x14ac:dyDescent="0.3">
      <c r="A511" s="115"/>
      <c r="B511" s="112">
        <v>42511</v>
      </c>
      <c r="C511" s="116" t="s">
        <v>330</v>
      </c>
      <c r="D511" s="117"/>
      <c r="E511" s="117">
        <v>12.4</v>
      </c>
      <c r="F511" s="117"/>
    </row>
    <row r="512" spans="1:6" ht="12.75" customHeight="1" x14ac:dyDescent="0.3">
      <c r="A512" s="115"/>
      <c r="B512" s="112">
        <v>42511</v>
      </c>
      <c r="C512" s="116" t="s">
        <v>505</v>
      </c>
      <c r="D512" s="117"/>
      <c r="E512" s="117">
        <v>5.1100000000000003</v>
      </c>
      <c r="F512" s="117"/>
    </row>
    <row r="513" spans="1:6" ht="12.75" customHeight="1" x14ac:dyDescent="0.3">
      <c r="A513" s="115"/>
      <c r="B513" s="112">
        <v>42515</v>
      </c>
      <c r="C513" s="116" t="s">
        <v>87</v>
      </c>
      <c r="D513" s="117"/>
      <c r="E513" s="117">
        <v>124.6</v>
      </c>
      <c r="F513" s="117"/>
    </row>
    <row r="514" spans="1:6" ht="12.75" customHeight="1" x14ac:dyDescent="0.3">
      <c r="A514" s="115"/>
      <c r="B514" s="112">
        <v>42513</v>
      </c>
      <c r="C514" s="116" t="s">
        <v>89</v>
      </c>
      <c r="D514" s="117"/>
      <c r="E514" s="117">
        <v>540.67999999999995</v>
      </c>
      <c r="F514" s="117"/>
    </row>
    <row r="515" spans="1:6" ht="12.75" customHeight="1" x14ac:dyDescent="0.3">
      <c r="A515" s="115"/>
      <c r="B515" s="112">
        <v>42514</v>
      </c>
      <c r="C515" s="116" t="s">
        <v>149</v>
      </c>
      <c r="D515" s="117"/>
      <c r="E515" s="117">
        <v>20.149999999999999</v>
      </c>
      <c r="F515" s="117"/>
    </row>
    <row r="516" spans="1:6" ht="12.75" customHeight="1" x14ac:dyDescent="0.3">
      <c r="A516" s="115"/>
      <c r="B516" s="112">
        <v>42513</v>
      </c>
      <c r="C516" s="116" t="s">
        <v>40</v>
      </c>
      <c r="D516" s="117"/>
      <c r="E516" s="117">
        <v>122.84</v>
      </c>
      <c r="F516" s="117"/>
    </row>
    <row r="517" spans="1:6" ht="12.75" customHeight="1" x14ac:dyDescent="0.3">
      <c r="A517" s="115"/>
      <c r="B517" s="112">
        <v>42513</v>
      </c>
      <c r="C517" s="116" t="s">
        <v>52</v>
      </c>
      <c r="D517" s="117"/>
      <c r="E517" s="117">
        <v>32.79</v>
      </c>
      <c r="F517" s="117"/>
    </row>
    <row r="518" spans="1:6" ht="12.75" customHeight="1" x14ac:dyDescent="0.3">
      <c r="A518" s="115"/>
      <c r="B518" s="112">
        <v>42513</v>
      </c>
      <c r="C518" s="116" t="s">
        <v>8</v>
      </c>
      <c r="D518" s="117"/>
      <c r="E518" s="117">
        <v>24.96</v>
      </c>
      <c r="F518" s="117"/>
    </row>
    <row r="519" spans="1:6" ht="12.75" customHeight="1" x14ac:dyDescent="0.3">
      <c r="A519" s="115"/>
      <c r="B519" s="112">
        <v>42513</v>
      </c>
      <c r="C519" s="116" t="s">
        <v>40</v>
      </c>
      <c r="D519" s="117"/>
      <c r="E519" s="117">
        <v>38.270000000000003</v>
      </c>
      <c r="F519" s="117"/>
    </row>
    <row r="520" spans="1:6" ht="12.75" customHeight="1" x14ac:dyDescent="0.3">
      <c r="A520" s="115"/>
      <c r="B520" s="112">
        <v>42514</v>
      </c>
      <c r="C520" s="116" t="s">
        <v>93</v>
      </c>
      <c r="D520" s="117"/>
      <c r="E520" s="117">
        <v>132.91</v>
      </c>
      <c r="F520" s="117"/>
    </row>
    <row r="521" spans="1:6" ht="12.75" customHeight="1" x14ac:dyDescent="0.3">
      <c r="A521" s="115"/>
      <c r="B521" s="112">
        <v>42514</v>
      </c>
      <c r="C521" s="116" t="s">
        <v>93</v>
      </c>
      <c r="D521" s="117"/>
      <c r="E521" s="117">
        <v>64.88</v>
      </c>
      <c r="F521" s="117"/>
    </row>
    <row r="522" spans="1:6" ht="12.75" customHeight="1" x14ac:dyDescent="0.3">
      <c r="A522" s="115"/>
      <c r="B522" s="112">
        <v>42514</v>
      </c>
      <c r="C522" s="116" t="s">
        <v>114</v>
      </c>
      <c r="D522" s="117"/>
      <c r="E522" s="117">
        <v>21.01</v>
      </c>
      <c r="F522" s="117"/>
    </row>
    <row r="523" spans="1:6" ht="12.75" customHeight="1" x14ac:dyDescent="0.3">
      <c r="A523" s="115"/>
      <c r="B523" s="112">
        <v>42514</v>
      </c>
      <c r="C523" s="116" t="s">
        <v>130</v>
      </c>
      <c r="D523" s="117"/>
      <c r="E523" s="117">
        <v>7.05</v>
      </c>
      <c r="F523" s="117"/>
    </row>
    <row r="524" spans="1:6" ht="12.75" customHeight="1" x14ac:dyDescent="0.3">
      <c r="A524" s="115"/>
      <c r="B524" s="112">
        <v>42514</v>
      </c>
      <c r="C524" s="116" t="s">
        <v>52</v>
      </c>
      <c r="D524" s="117"/>
      <c r="E524" s="117">
        <v>7.78</v>
      </c>
      <c r="F524" s="117"/>
    </row>
    <row r="525" spans="1:6" ht="12.75" customHeight="1" x14ac:dyDescent="0.3">
      <c r="A525" s="115"/>
      <c r="B525" s="112">
        <v>42521</v>
      </c>
      <c r="C525" s="116" t="s">
        <v>90</v>
      </c>
      <c r="D525" s="117"/>
      <c r="E525" s="117">
        <v>800</v>
      </c>
      <c r="F525" s="117"/>
    </row>
    <row r="526" spans="1:6" ht="12.75" customHeight="1" x14ac:dyDescent="0.3">
      <c r="A526" s="115"/>
      <c r="B526" s="112">
        <v>42521</v>
      </c>
      <c r="C526" s="116" t="s">
        <v>234</v>
      </c>
      <c r="D526" s="117"/>
      <c r="E526" s="117">
        <v>239.65</v>
      </c>
      <c r="F526" s="117"/>
    </row>
    <row r="527" spans="1:6" ht="12.75" customHeight="1" x14ac:dyDescent="0.3">
      <c r="A527" s="115"/>
      <c r="B527" s="112">
        <v>42521</v>
      </c>
      <c r="C527" s="116" t="s">
        <v>26</v>
      </c>
      <c r="D527" s="117"/>
      <c r="E527" s="117">
        <v>79</v>
      </c>
      <c r="F527" s="117"/>
    </row>
    <row r="528" spans="1:6" ht="12.75" customHeight="1" x14ac:dyDescent="0.3">
      <c r="A528" s="115"/>
      <c r="B528" s="112">
        <v>42514</v>
      </c>
      <c r="C528" s="116" t="s">
        <v>8</v>
      </c>
      <c r="D528" s="117"/>
      <c r="E528" s="117">
        <v>4.66</v>
      </c>
      <c r="F528" s="117"/>
    </row>
    <row r="529" spans="1:6" ht="12.75" customHeight="1" x14ac:dyDescent="0.3">
      <c r="A529" s="115"/>
      <c r="B529" s="112">
        <v>42514</v>
      </c>
      <c r="C529" s="116" t="s">
        <v>21</v>
      </c>
      <c r="D529" s="117"/>
      <c r="E529" s="117">
        <v>24</v>
      </c>
      <c r="F529" s="117"/>
    </row>
    <row r="530" spans="1:6" ht="12.75" customHeight="1" x14ac:dyDescent="0.3">
      <c r="A530" s="115"/>
      <c r="B530" s="112">
        <v>42514</v>
      </c>
      <c r="C530" s="116" t="s">
        <v>40</v>
      </c>
      <c r="D530" s="117"/>
      <c r="E530" s="117">
        <v>42</v>
      </c>
      <c r="F530" s="117"/>
    </row>
    <row r="531" spans="1:6" ht="12.75" customHeight="1" x14ac:dyDescent="0.3">
      <c r="A531" s="115"/>
      <c r="B531" s="112">
        <v>42514</v>
      </c>
      <c r="C531" s="116" t="s">
        <v>8</v>
      </c>
      <c r="D531" s="117"/>
      <c r="E531" s="117">
        <v>4.08</v>
      </c>
      <c r="F531" s="117"/>
    </row>
    <row r="532" spans="1:6" ht="12.75" customHeight="1" x14ac:dyDescent="0.3">
      <c r="A532" s="115"/>
      <c r="B532" s="112">
        <v>42514</v>
      </c>
      <c r="C532" s="116" t="s">
        <v>59</v>
      </c>
      <c r="D532" s="117"/>
      <c r="E532" s="117">
        <v>24.2</v>
      </c>
      <c r="F532" s="117"/>
    </row>
    <row r="533" spans="1:6" ht="12.75" customHeight="1" x14ac:dyDescent="0.3">
      <c r="A533" s="115"/>
      <c r="B533" s="112">
        <v>42517</v>
      </c>
      <c r="C533" s="116" t="s">
        <v>392</v>
      </c>
      <c r="D533" s="117">
        <v>100</v>
      </c>
      <c r="E533" s="117"/>
      <c r="F533" s="117"/>
    </row>
    <row r="534" spans="1:6" ht="12.75" customHeight="1" x14ac:dyDescent="0.3">
      <c r="A534" s="115"/>
      <c r="B534" s="112">
        <v>42517</v>
      </c>
      <c r="C534" s="116" t="s">
        <v>83</v>
      </c>
      <c r="D534" s="117"/>
      <c r="E534" s="117">
        <v>100</v>
      </c>
      <c r="F534" s="117"/>
    </row>
    <row r="535" spans="1:6" ht="12.75" customHeight="1" x14ac:dyDescent="0.3">
      <c r="A535" s="115"/>
      <c r="B535" s="112">
        <v>42520</v>
      </c>
      <c r="C535" s="116" t="s">
        <v>392</v>
      </c>
      <c r="D535" s="117">
        <v>200</v>
      </c>
      <c r="E535" s="117"/>
      <c r="F535" s="117"/>
    </row>
    <row r="536" spans="1:6" ht="12.75" customHeight="1" x14ac:dyDescent="0.3">
      <c r="A536" s="115">
        <v>1107</v>
      </c>
      <c r="B536" s="112">
        <v>42520</v>
      </c>
      <c r="C536" s="116" t="s">
        <v>289</v>
      </c>
      <c r="D536" s="117"/>
      <c r="E536" s="117">
        <v>200</v>
      </c>
      <c r="F536" s="117"/>
    </row>
    <row r="537" spans="1:6" ht="12.75" customHeight="1" x14ac:dyDescent="0.3">
      <c r="A537" s="115"/>
      <c r="B537" s="112">
        <v>42518</v>
      </c>
      <c r="C537" s="116" t="s">
        <v>8</v>
      </c>
      <c r="D537" s="117"/>
      <c r="E537" s="117">
        <v>12.57</v>
      </c>
      <c r="F537" s="117"/>
    </row>
    <row r="538" spans="1:6" ht="12.75" customHeight="1" x14ac:dyDescent="0.3">
      <c r="A538" s="115"/>
      <c r="B538" s="112">
        <v>42518</v>
      </c>
      <c r="C538" s="116" t="s">
        <v>50</v>
      </c>
      <c r="D538" s="117"/>
      <c r="E538" s="117">
        <v>1.99</v>
      </c>
      <c r="F538" s="117"/>
    </row>
    <row r="539" spans="1:6" ht="12.75" customHeight="1" x14ac:dyDescent="0.3">
      <c r="A539" s="115"/>
      <c r="B539" s="112">
        <v>42518</v>
      </c>
      <c r="C539" s="116" t="s">
        <v>505</v>
      </c>
      <c r="D539" s="117"/>
      <c r="E539" s="117">
        <v>8.92</v>
      </c>
      <c r="F539" s="117"/>
    </row>
    <row r="540" spans="1:6" ht="12.75" customHeight="1" x14ac:dyDescent="0.3">
      <c r="A540" s="115"/>
      <c r="B540" s="112">
        <v>42519</v>
      </c>
      <c r="C540" s="116" t="s">
        <v>505</v>
      </c>
      <c r="D540" s="117"/>
      <c r="E540" s="117">
        <v>5.1100000000000003</v>
      </c>
      <c r="F540" s="117"/>
    </row>
    <row r="541" spans="1:6" ht="12.75" customHeight="1" x14ac:dyDescent="0.3">
      <c r="A541" s="115"/>
      <c r="B541" s="112">
        <v>42520</v>
      </c>
      <c r="C541" s="116" t="s">
        <v>393</v>
      </c>
      <c r="D541" s="117"/>
      <c r="E541" s="117">
        <v>13.51</v>
      </c>
      <c r="F541" s="117"/>
    </row>
    <row r="542" spans="1:6" ht="12.75" customHeight="1" x14ac:dyDescent="0.3">
      <c r="A542" s="115"/>
      <c r="B542" s="112">
        <v>42519</v>
      </c>
      <c r="C542" s="116" t="s">
        <v>40</v>
      </c>
      <c r="D542" s="117"/>
      <c r="E542" s="117">
        <v>13.63</v>
      </c>
      <c r="F542" s="117"/>
    </row>
    <row r="543" spans="1:6" ht="12.75" customHeight="1" x14ac:dyDescent="0.3">
      <c r="A543" s="115">
        <v>1074</v>
      </c>
      <c r="B543" s="112">
        <v>42519</v>
      </c>
      <c r="C543" s="116" t="s">
        <v>380</v>
      </c>
      <c r="D543" s="117"/>
      <c r="E543" s="117">
        <v>25</v>
      </c>
      <c r="F543" s="117"/>
    </row>
    <row r="544" spans="1:6" ht="12.75" customHeight="1" x14ac:dyDescent="0.3">
      <c r="A544" s="115"/>
      <c r="B544" s="112">
        <v>42517</v>
      </c>
      <c r="C544" s="116" t="s">
        <v>395</v>
      </c>
      <c r="D544" s="117"/>
      <c r="E544" s="117">
        <v>29.4</v>
      </c>
      <c r="F544" s="117"/>
    </row>
    <row r="545" spans="1:12" ht="12.75" customHeight="1" x14ac:dyDescent="0.3">
      <c r="A545" s="115"/>
      <c r="B545" s="112">
        <v>42517</v>
      </c>
      <c r="C545" s="116" t="s">
        <v>122</v>
      </c>
      <c r="D545" s="117"/>
      <c r="E545" s="117">
        <v>12.27</v>
      </c>
      <c r="F545" s="117"/>
    </row>
    <row r="546" spans="1:12" ht="12.75" customHeight="1" x14ac:dyDescent="0.3">
      <c r="A546" s="115">
        <v>1079</v>
      </c>
      <c r="B546" s="112">
        <v>42516</v>
      </c>
      <c r="C546" s="116" t="s">
        <v>380</v>
      </c>
      <c r="D546" s="117"/>
      <c r="E546" s="117">
        <v>15.5</v>
      </c>
      <c r="F546" s="117"/>
    </row>
    <row r="547" spans="1:12" ht="12.75" customHeight="1" x14ac:dyDescent="0.3">
      <c r="A547" s="115">
        <v>1082</v>
      </c>
      <c r="B547" s="112">
        <v>42520</v>
      </c>
      <c r="C547" s="116" t="s">
        <v>380</v>
      </c>
      <c r="D547" s="117"/>
      <c r="E547" s="117">
        <v>14</v>
      </c>
      <c r="F547" s="117"/>
    </row>
    <row r="548" spans="1:12" ht="12.75" customHeight="1" x14ac:dyDescent="0.3">
      <c r="A548" s="115"/>
      <c r="B548" s="112">
        <v>42521</v>
      </c>
      <c r="C548" s="116" t="s">
        <v>40</v>
      </c>
      <c r="D548" s="117"/>
      <c r="E548" s="117">
        <v>134.16999999999999</v>
      </c>
      <c r="F548" s="117"/>
    </row>
    <row r="549" spans="1:12" ht="12.75" customHeight="1" x14ac:dyDescent="0.3">
      <c r="A549" s="115"/>
      <c r="B549" s="112">
        <v>42521</v>
      </c>
      <c r="C549" s="116" t="s">
        <v>21</v>
      </c>
      <c r="D549" s="117"/>
      <c r="E549" s="117">
        <v>38.5</v>
      </c>
      <c r="F549" s="117"/>
    </row>
    <row r="550" spans="1:12" ht="12.75" customHeight="1" x14ac:dyDescent="0.3">
      <c r="A550" s="115"/>
      <c r="B550" s="112">
        <v>42521</v>
      </c>
      <c r="C550" s="116" t="s">
        <v>8</v>
      </c>
      <c r="D550" s="117"/>
      <c r="E550" s="117">
        <v>5.41</v>
      </c>
      <c r="F550" s="117"/>
    </row>
    <row r="551" spans="1:12" ht="12.75" customHeight="1" x14ac:dyDescent="0.3">
      <c r="A551" s="115"/>
      <c r="B551" s="112">
        <v>42521</v>
      </c>
      <c r="C551" s="116" t="s">
        <v>397</v>
      </c>
      <c r="D551" s="117"/>
      <c r="E551" s="117">
        <v>40</v>
      </c>
      <c r="F551" s="117"/>
    </row>
    <row r="552" spans="1:12" ht="12.75" customHeight="1" x14ac:dyDescent="0.3">
      <c r="A552" s="115"/>
      <c r="B552" s="112">
        <v>42521</v>
      </c>
      <c r="C552" s="116" t="s">
        <v>50</v>
      </c>
      <c r="D552" s="117"/>
      <c r="E552" s="117">
        <v>8.3800000000000008</v>
      </c>
      <c r="F552" s="117"/>
    </row>
    <row r="553" spans="1:12" ht="12.75" customHeight="1" x14ac:dyDescent="0.3">
      <c r="A553" s="115"/>
      <c r="B553" s="112">
        <v>42521</v>
      </c>
      <c r="C553" s="116" t="s">
        <v>122</v>
      </c>
      <c r="D553" s="117"/>
      <c r="E553" s="117">
        <v>4.99</v>
      </c>
      <c r="F553" s="117"/>
    </row>
    <row r="554" spans="1:12" s="116" customFormat="1" ht="12.75" customHeight="1" x14ac:dyDescent="0.3">
      <c r="A554" s="115"/>
      <c r="B554" s="112">
        <v>42522</v>
      </c>
      <c r="C554" s="116" t="s">
        <v>8</v>
      </c>
      <c r="D554" s="117"/>
      <c r="E554" s="117">
        <v>7.56</v>
      </c>
      <c r="F554" s="117"/>
      <c r="G554" s="110"/>
      <c r="H554" s="117"/>
      <c r="I554" s="117"/>
      <c r="J554" s="161"/>
      <c r="L554" s="110"/>
    </row>
    <row r="555" spans="1:12" s="116" customFormat="1" ht="12.75" customHeight="1" x14ac:dyDescent="0.3">
      <c r="A555" s="115"/>
      <c r="B555" s="112">
        <v>42522</v>
      </c>
      <c r="C555" s="116" t="s">
        <v>505</v>
      </c>
      <c r="D555" s="117"/>
      <c r="E555" s="117">
        <v>20.9</v>
      </c>
      <c r="F555" s="117"/>
      <c r="G555" s="110"/>
      <c r="H555" s="117"/>
      <c r="I555" s="117"/>
      <c r="J555" s="161"/>
      <c r="L555" s="110"/>
    </row>
    <row r="556" spans="1:12" s="116" customFormat="1" ht="12.75" customHeight="1" x14ac:dyDescent="0.3">
      <c r="A556" s="115"/>
      <c r="B556" s="112">
        <v>42522</v>
      </c>
      <c r="C556" s="116" t="s">
        <v>83</v>
      </c>
      <c r="D556" s="117"/>
      <c r="E556" s="117">
        <v>80</v>
      </c>
      <c r="F556" s="117"/>
      <c r="G556" s="110"/>
      <c r="H556" s="117"/>
      <c r="I556" s="117"/>
      <c r="J556" s="161"/>
      <c r="L556" s="110"/>
    </row>
    <row r="557" spans="1:12" s="116" customFormat="1" ht="12.75" customHeight="1" x14ac:dyDescent="0.3">
      <c r="A557" s="115"/>
      <c r="B557" s="112">
        <v>42523</v>
      </c>
      <c r="C557" s="116" t="s">
        <v>81</v>
      </c>
      <c r="D557" s="117"/>
      <c r="E557" s="117">
        <v>17.38</v>
      </c>
      <c r="F557" s="117"/>
      <c r="G557" s="110"/>
      <c r="H557" s="117"/>
      <c r="I557" s="117"/>
      <c r="J557" s="161"/>
      <c r="L557" s="110"/>
    </row>
    <row r="558" spans="1:12" s="116" customFormat="1" ht="12.75" customHeight="1" x14ac:dyDescent="0.3">
      <c r="A558" s="115"/>
      <c r="B558" s="112">
        <v>42522</v>
      </c>
      <c r="C558" s="116" t="s">
        <v>112</v>
      </c>
      <c r="D558" s="117"/>
      <c r="E558" s="117">
        <v>1.19</v>
      </c>
      <c r="F558" s="117"/>
      <c r="G558" s="110"/>
      <c r="H558" s="117"/>
      <c r="I558" s="117"/>
      <c r="J558" s="161"/>
      <c r="L558" s="110"/>
    </row>
    <row r="559" spans="1:12" s="116" customFormat="1" ht="12.75" customHeight="1" x14ac:dyDescent="0.3">
      <c r="A559" s="115"/>
      <c r="B559" s="112">
        <v>42522</v>
      </c>
      <c r="C559" s="116" t="s">
        <v>505</v>
      </c>
      <c r="D559" s="117"/>
      <c r="E559" s="117">
        <v>12.49</v>
      </c>
      <c r="F559" s="117"/>
      <c r="G559" s="110"/>
      <c r="H559" s="117"/>
      <c r="I559" s="117"/>
      <c r="J559" s="161"/>
      <c r="L559" s="110"/>
    </row>
    <row r="560" spans="1:12" s="116" customFormat="1" ht="12.75" customHeight="1" x14ac:dyDescent="0.3">
      <c r="A560" s="115"/>
      <c r="B560" s="112">
        <v>42523</v>
      </c>
      <c r="C560" s="116" t="s">
        <v>31</v>
      </c>
      <c r="D560" s="117">
        <v>1959.64</v>
      </c>
      <c r="E560" s="117"/>
      <c r="F560" s="117"/>
      <c r="G560" s="110"/>
      <c r="H560" s="117"/>
      <c r="I560" s="117"/>
      <c r="J560" s="161"/>
      <c r="L560" s="110"/>
    </row>
    <row r="561" spans="1:12" s="116" customFormat="1" ht="12.75" customHeight="1" x14ac:dyDescent="0.3">
      <c r="A561" s="115"/>
      <c r="B561" s="112">
        <v>42523</v>
      </c>
      <c r="C561" s="116" t="s">
        <v>45</v>
      </c>
      <c r="D561" s="117"/>
      <c r="E561" s="117">
        <v>75</v>
      </c>
      <c r="F561" s="117"/>
      <c r="G561" s="110"/>
      <c r="H561" s="117"/>
      <c r="I561" s="117"/>
      <c r="J561" s="161"/>
      <c r="L561" s="110"/>
    </row>
    <row r="562" spans="1:12" s="116" customFormat="1" ht="12.75" customHeight="1" x14ac:dyDescent="0.3">
      <c r="A562" s="115"/>
      <c r="B562" s="112">
        <v>42523</v>
      </c>
      <c r="C562" s="116" t="s">
        <v>46</v>
      </c>
      <c r="D562" s="117"/>
      <c r="E562" s="117">
        <v>20</v>
      </c>
      <c r="F562" s="117"/>
      <c r="G562" s="110"/>
      <c r="H562" s="117"/>
      <c r="I562" s="117"/>
      <c r="J562" s="161"/>
      <c r="L562" s="110"/>
    </row>
    <row r="563" spans="1:12" s="116" customFormat="1" ht="12.75" customHeight="1" x14ac:dyDescent="0.3">
      <c r="A563" s="115"/>
      <c r="B563" s="112">
        <v>42523</v>
      </c>
      <c r="C563" s="116" t="s">
        <v>86</v>
      </c>
      <c r="D563" s="117"/>
      <c r="E563" s="117">
        <v>82.32</v>
      </c>
      <c r="F563" s="117"/>
      <c r="G563" s="110"/>
      <c r="H563" s="117"/>
      <c r="I563" s="117"/>
      <c r="J563" s="161"/>
      <c r="L563" s="110"/>
    </row>
    <row r="564" spans="1:12" s="116" customFormat="1" ht="12.75" customHeight="1" x14ac:dyDescent="0.3">
      <c r="A564" s="115"/>
      <c r="B564" s="112">
        <v>42523</v>
      </c>
      <c r="C564" s="116" t="s">
        <v>321</v>
      </c>
      <c r="D564" s="117"/>
      <c r="E564" s="117">
        <v>216.04</v>
      </c>
      <c r="F564" s="117"/>
      <c r="G564" s="110"/>
      <c r="H564" s="117"/>
      <c r="I564" s="117"/>
      <c r="J564" s="161"/>
      <c r="L564" s="110"/>
    </row>
    <row r="565" spans="1:12" s="116" customFormat="1" ht="12.75" customHeight="1" x14ac:dyDescent="0.3">
      <c r="A565" s="115"/>
      <c r="B565" s="112">
        <v>42523</v>
      </c>
      <c r="C565" s="116" t="s">
        <v>42</v>
      </c>
      <c r="D565" s="117"/>
      <c r="E565" s="117">
        <v>114.34</v>
      </c>
      <c r="F565" s="117"/>
      <c r="G565" s="110"/>
      <c r="H565" s="117"/>
      <c r="I565" s="117"/>
      <c r="J565" s="161"/>
      <c r="L565" s="110"/>
    </row>
    <row r="566" spans="1:12" s="116" customFormat="1" ht="12.75" customHeight="1" x14ac:dyDescent="0.3">
      <c r="A566" s="115"/>
      <c r="B566" s="112">
        <v>42524</v>
      </c>
      <c r="C566" s="116" t="s">
        <v>398</v>
      </c>
      <c r="D566" s="117"/>
      <c r="E566" s="117">
        <v>17</v>
      </c>
      <c r="F566" s="117"/>
      <c r="G566" s="110"/>
      <c r="H566" s="117"/>
      <c r="I566" s="117"/>
      <c r="J566" s="161"/>
      <c r="L566" s="110"/>
    </row>
    <row r="567" spans="1:12" s="116" customFormat="1" ht="12.75" customHeight="1" x14ac:dyDescent="0.3">
      <c r="A567" s="115"/>
      <c r="B567" s="112">
        <v>42525</v>
      </c>
      <c r="C567" s="116" t="s">
        <v>83</v>
      </c>
      <c r="D567" s="117"/>
      <c r="E567" s="117">
        <v>40</v>
      </c>
      <c r="F567" s="117"/>
      <c r="G567" s="110"/>
      <c r="H567" s="117"/>
      <c r="I567" s="117"/>
      <c r="J567" s="161"/>
      <c r="L567" s="110"/>
    </row>
    <row r="568" spans="1:12" s="116" customFormat="1" ht="12.75" customHeight="1" x14ac:dyDescent="0.3">
      <c r="A568" s="115"/>
      <c r="B568" s="112">
        <v>42525</v>
      </c>
      <c r="C568" s="116" t="s">
        <v>505</v>
      </c>
      <c r="D568" s="117"/>
      <c r="E568" s="117">
        <v>22.3</v>
      </c>
      <c r="F568" s="117"/>
      <c r="G568" s="110"/>
      <c r="H568" s="117"/>
      <c r="I568" s="117"/>
      <c r="J568" s="161"/>
      <c r="L568" s="110"/>
    </row>
    <row r="569" spans="1:12" s="116" customFormat="1" ht="12.75" customHeight="1" x14ac:dyDescent="0.3">
      <c r="A569" s="115"/>
      <c r="B569" s="112">
        <v>42525</v>
      </c>
      <c r="C569" s="116" t="s">
        <v>93</v>
      </c>
      <c r="D569" s="117"/>
      <c r="E569" s="117">
        <v>44.89</v>
      </c>
      <c r="F569" s="117"/>
      <c r="G569" s="110"/>
      <c r="H569" s="117"/>
      <c r="I569" s="117"/>
      <c r="J569" s="161"/>
      <c r="L569" s="110"/>
    </row>
    <row r="570" spans="1:12" s="116" customFormat="1" ht="12.75" customHeight="1" x14ac:dyDescent="0.3">
      <c r="A570" s="115"/>
      <c r="B570" s="112">
        <v>42524</v>
      </c>
      <c r="C570" s="116" t="s">
        <v>150</v>
      </c>
      <c r="D570" s="117"/>
      <c r="E570" s="117">
        <v>30.68</v>
      </c>
      <c r="F570" s="117"/>
      <c r="G570" s="110"/>
      <c r="H570" s="117"/>
      <c r="I570" s="117"/>
      <c r="J570" s="161"/>
      <c r="L570" s="110"/>
    </row>
    <row r="571" spans="1:12" s="116" customFormat="1" ht="12.75" customHeight="1" x14ac:dyDescent="0.3">
      <c r="A571" s="115"/>
      <c r="B571" s="112">
        <v>42525</v>
      </c>
      <c r="C571" s="116" t="s">
        <v>8</v>
      </c>
      <c r="D571" s="117"/>
      <c r="E571" s="117">
        <v>5.43</v>
      </c>
      <c r="F571" s="117"/>
      <c r="G571" s="110"/>
      <c r="H571" s="117"/>
      <c r="I571" s="117"/>
      <c r="J571" s="161"/>
      <c r="L571" s="110"/>
    </row>
    <row r="572" spans="1:12" s="116" customFormat="1" ht="12.75" customHeight="1" x14ac:dyDescent="0.3">
      <c r="A572" s="115"/>
      <c r="B572" s="112">
        <v>42525</v>
      </c>
      <c r="C572" s="116" t="s">
        <v>7</v>
      </c>
      <c r="D572" s="117"/>
      <c r="E572" s="117">
        <v>15.21</v>
      </c>
      <c r="F572" s="117"/>
      <c r="G572" s="110"/>
      <c r="H572" s="117"/>
      <c r="I572" s="117"/>
      <c r="J572" s="161"/>
      <c r="L572" s="110"/>
    </row>
    <row r="573" spans="1:12" s="116" customFormat="1" ht="12.75" customHeight="1" x14ac:dyDescent="0.3">
      <c r="A573" s="115"/>
      <c r="B573" s="112">
        <v>42525</v>
      </c>
      <c r="C573" s="116" t="s">
        <v>313</v>
      </c>
      <c r="D573" s="117"/>
      <c r="E573" s="117">
        <v>17.989999999999998</v>
      </c>
      <c r="F573" s="117"/>
      <c r="G573" s="110"/>
      <c r="H573" s="117"/>
      <c r="I573" s="117"/>
      <c r="J573" s="161"/>
      <c r="L573" s="110"/>
    </row>
    <row r="574" spans="1:12" s="116" customFormat="1" ht="12.75" customHeight="1" x14ac:dyDescent="0.3">
      <c r="A574" s="115"/>
      <c r="B574" s="112">
        <v>42525</v>
      </c>
      <c r="C574" s="116" t="s">
        <v>505</v>
      </c>
      <c r="D574" s="117"/>
      <c r="E574" s="117">
        <v>5.1100000000000003</v>
      </c>
      <c r="F574" s="117"/>
      <c r="G574" s="110"/>
      <c r="H574" s="117"/>
      <c r="I574" s="117"/>
      <c r="J574" s="161"/>
      <c r="L574" s="110"/>
    </row>
    <row r="575" spans="1:12" s="116" customFormat="1" ht="12.75" customHeight="1" x14ac:dyDescent="0.3">
      <c r="A575" s="115"/>
      <c r="B575" s="112">
        <v>42523</v>
      </c>
      <c r="C575" s="116" t="s">
        <v>91</v>
      </c>
      <c r="D575" s="117"/>
      <c r="E575" s="117">
        <v>36.79</v>
      </c>
      <c r="F575" s="117"/>
      <c r="G575" s="110"/>
      <c r="H575" s="117"/>
      <c r="I575" s="117"/>
      <c r="J575" s="161"/>
      <c r="L575" s="110"/>
    </row>
    <row r="576" spans="1:12" s="116" customFormat="1" ht="12.75" customHeight="1" x14ac:dyDescent="0.3">
      <c r="A576" s="115"/>
      <c r="B576" s="112">
        <v>42523</v>
      </c>
      <c r="C576" s="116" t="s">
        <v>52</v>
      </c>
      <c r="D576" s="117"/>
      <c r="E576" s="117">
        <v>27.94</v>
      </c>
      <c r="F576" s="117"/>
      <c r="G576" s="110"/>
      <c r="H576" s="117"/>
      <c r="I576" s="117"/>
      <c r="J576" s="161"/>
      <c r="L576" s="110"/>
    </row>
    <row r="577" spans="1:12" s="116" customFormat="1" ht="12.75" customHeight="1" x14ac:dyDescent="0.3">
      <c r="A577" s="115"/>
      <c r="B577" s="112">
        <v>42527</v>
      </c>
      <c r="C577" s="116" t="s">
        <v>93</v>
      </c>
      <c r="D577" s="117"/>
      <c r="E577" s="117">
        <v>9.5399999999999991</v>
      </c>
      <c r="F577" s="117"/>
      <c r="G577" s="110"/>
      <c r="H577" s="117"/>
      <c r="I577" s="117"/>
      <c r="J577" s="161"/>
      <c r="L577" s="110"/>
    </row>
    <row r="578" spans="1:12" s="116" customFormat="1" ht="12.75" customHeight="1" x14ac:dyDescent="0.3">
      <c r="A578" s="115"/>
      <c r="B578" s="112">
        <v>42528</v>
      </c>
      <c r="C578" s="116" t="s">
        <v>8</v>
      </c>
      <c r="D578" s="117"/>
      <c r="E578" s="117">
        <v>8.5299999999999994</v>
      </c>
      <c r="F578" s="117"/>
      <c r="G578" s="110"/>
      <c r="H578" s="117"/>
      <c r="I578" s="117"/>
      <c r="J578" s="161"/>
      <c r="L578" s="110"/>
    </row>
    <row r="579" spans="1:12" s="116" customFormat="1" ht="12.75" customHeight="1" x14ac:dyDescent="0.3">
      <c r="A579" s="115"/>
      <c r="B579" s="112">
        <v>42528</v>
      </c>
      <c r="C579" s="116" t="s">
        <v>399</v>
      </c>
      <c r="D579" s="117"/>
      <c r="E579" s="117">
        <v>30</v>
      </c>
      <c r="F579" s="117"/>
      <c r="G579" s="110"/>
      <c r="H579" s="117"/>
      <c r="I579" s="117"/>
      <c r="J579" s="161"/>
      <c r="L579" s="110"/>
    </row>
    <row r="580" spans="1:12" s="116" customFormat="1" ht="12.75" customHeight="1" x14ac:dyDescent="0.3">
      <c r="A580" s="115"/>
      <c r="B580" s="112">
        <v>42528</v>
      </c>
      <c r="C580" s="116" t="s">
        <v>8</v>
      </c>
      <c r="D580" s="117"/>
      <c r="E580" s="117">
        <v>6.07</v>
      </c>
      <c r="F580" s="117"/>
      <c r="G580" s="110"/>
      <c r="H580" s="117"/>
      <c r="I580" s="117"/>
      <c r="J580" s="161"/>
      <c r="L580" s="110"/>
    </row>
    <row r="581" spans="1:12" s="116" customFormat="1" ht="12.75" customHeight="1" x14ac:dyDescent="0.3">
      <c r="A581" s="115"/>
      <c r="B581" s="112">
        <v>42527</v>
      </c>
      <c r="C581" s="116" t="s">
        <v>40</v>
      </c>
      <c r="D581" s="117"/>
      <c r="E581" s="117">
        <v>93.57</v>
      </c>
      <c r="F581" s="117"/>
      <c r="G581" s="110"/>
      <c r="H581" s="117"/>
      <c r="I581" s="117"/>
      <c r="J581" s="161"/>
      <c r="L581" s="110"/>
    </row>
    <row r="582" spans="1:12" s="116" customFormat="1" ht="12.75" customHeight="1" x14ac:dyDescent="0.3">
      <c r="A582" s="115"/>
      <c r="B582" s="112">
        <v>42527</v>
      </c>
      <c r="C582" s="116" t="s">
        <v>8</v>
      </c>
      <c r="D582" s="117"/>
      <c r="E582" s="117">
        <v>4.6100000000000003</v>
      </c>
      <c r="F582" s="117"/>
      <c r="G582" s="110"/>
      <c r="H582" s="117"/>
      <c r="I582" s="117"/>
      <c r="J582" s="161"/>
      <c r="L582" s="110"/>
    </row>
    <row r="583" spans="1:12" s="116" customFormat="1" ht="12.75" customHeight="1" x14ac:dyDescent="0.3">
      <c r="A583" s="115"/>
      <c r="B583" s="112">
        <v>42527</v>
      </c>
      <c r="C583" s="116" t="s">
        <v>299</v>
      </c>
      <c r="D583" s="117"/>
      <c r="E583" s="117">
        <v>36.6</v>
      </c>
      <c r="F583" s="117"/>
      <c r="G583" s="110"/>
      <c r="H583" s="117"/>
      <c r="I583" s="117"/>
      <c r="J583" s="161"/>
      <c r="L583" s="110"/>
    </row>
    <row r="584" spans="1:12" s="116" customFormat="1" ht="12.75" customHeight="1" x14ac:dyDescent="0.3">
      <c r="A584" s="115"/>
      <c r="B584" s="112">
        <v>42531</v>
      </c>
      <c r="C584" s="116" t="s">
        <v>8</v>
      </c>
      <c r="D584" s="117"/>
      <c r="E584" s="117">
        <v>6.02</v>
      </c>
      <c r="F584" s="117"/>
      <c r="G584" s="110"/>
      <c r="H584" s="117"/>
      <c r="I584" s="117"/>
      <c r="J584" s="161"/>
      <c r="L584" s="110"/>
    </row>
    <row r="585" spans="1:12" s="116" customFormat="1" ht="12.75" customHeight="1" x14ac:dyDescent="0.3">
      <c r="A585" s="115"/>
      <c r="B585" s="112">
        <v>42529</v>
      </c>
      <c r="C585" s="116" t="s">
        <v>8</v>
      </c>
      <c r="D585" s="117"/>
      <c r="E585" s="117">
        <v>8.08</v>
      </c>
      <c r="F585" s="117"/>
      <c r="G585" s="110"/>
      <c r="H585" s="117"/>
      <c r="I585" s="117"/>
      <c r="J585" s="161"/>
      <c r="L585" s="110"/>
    </row>
    <row r="586" spans="1:12" s="116" customFormat="1" ht="12.75" customHeight="1" x14ac:dyDescent="0.3">
      <c r="A586" s="115"/>
      <c r="B586" s="112">
        <v>42529</v>
      </c>
      <c r="C586" s="116" t="s">
        <v>21</v>
      </c>
      <c r="D586" s="117"/>
      <c r="E586" s="117">
        <v>19.75</v>
      </c>
      <c r="F586" s="117"/>
      <c r="G586" s="110"/>
      <c r="H586" s="117"/>
      <c r="I586" s="117"/>
      <c r="J586" s="161"/>
      <c r="L586" s="110"/>
    </row>
    <row r="587" spans="1:12" s="116" customFormat="1" ht="12.75" customHeight="1" x14ac:dyDescent="0.3">
      <c r="A587" s="115"/>
      <c r="B587" s="112">
        <v>42529</v>
      </c>
      <c r="C587" s="116" t="s">
        <v>505</v>
      </c>
      <c r="D587" s="117"/>
      <c r="E587" s="117">
        <v>13.17</v>
      </c>
      <c r="F587" s="117"/>
      <c r="G587" s="110"/>
      <c r="H587" s="117"/>
      <c r="I587" s="117"/>
      <c r="J587" s="161"/>
      <c r="L587" s="110"/>
    </row>
    <row r="588" spans="1:12" s="116" customFormat="1" ht="12.75" customHeight="1" x14ac:dyDescent="0.3">
      <c r="A588" s="115"/>
      <c r="B588" s="112">
        <v>42531</v>
      </c>
      <c r="C588" s="116" t="s">
        <v>8</v>
      </c>
      <c r="D588" s="117"/>
      <c r="E588" s="117">
        <v>4.87</v>
      </c>
      <c r="F588" s="117"/>
      <c r="G588" s="110"/>
      <c r="H588" s="117"/>
      <c r="I588" s="117"/>
      <c r="J588" s="161"/>
      <c r="L588" s="110"/>
    </row>
    <row r="589" spans="1:12" s="116" customFormat="1" ht="12.75" customHeight="1" x14ac:dyDescent="0.3">
      <c r="A589" s="115"/>
      <c r="B589" s="112">
        <v>42531</v>
      </c>
      <c r="C589" s="116" t="s">
        <v>112</v>
      </c>
      <c r="D589" s="117"/>
      <c r="E589" s="117">
        <v>5.58</v>
      </c>
      <c r="F589" s="117"/>
      <c r="G589" s="110"/>
      <c r="H589" s="117"/>
      <c r="I589" s="117"/>
      <c r="J589" s="161"/>
      <c r="L589" s="110"/>
    </row>
    <row r="590" spans="1:12" s="116" customFormat="1" ht="12.75" customHeight="1" x14ac:dyDescent="0.3">
      <c r="A590" s="115"/>
      <c r="B590" s="112">
        <v>42531</v>
      </c>
      <c r="C590" s="116" t="s">
        <v>505</v>
      </c>
      <c r="D590" s="117"/>
      <c r="E590" s="117">
        <v>12.84</v>
      </c>
      <c r="F590" s="117"/>
      <c r="G590" s="110"/>
      <c r="H590" s="117"/>
      <c r="I590" s="117"/>
      <c r="J590" s="161"/>
      <c r="L590" s="110"/>
    </row>
    <row r="591" spans="1:12" s="116" customFormat="1" ht="12.75" customHeight="1" x14ac:dyDescent="0.3">
      <c r="A591" s="115"/>
      <c r="B591" s="112">
        <v>42530</v>
      </c>
      <c r="C591" s="116" t="s">
        <v>50</v>
      </c>
      <c r="D591" s="117"/>
      <c r="E591" s="117">
        <v>1.39</v>
      </c>
      <c r="F591" s="117"/>
      <c r="G591" s="110"/>
      <c r="H591" s="117"/>
      <c r="I591" s="117"/>
      <c r="J591" s="161"/>
      <c r="L591" s="110"/>
    </row>
    <row r="592" spans="1:12" s="116" customFormat="1" ht="12.75" customHeight="1" x14ac:dyDescent="0.3">
      <c r="A592" s="115"/>
      <c r="B592" s="112">
        <v>42530</v>
      </c>
      <c r="C592" s="116" t="s">
        <v>8</v>
      </c>
      <c r="D592" s="117"/>
      <c r="E592" s="117">
        <v>3.53</v>
      </c>
      <c r="F592" s="117"/>
      <c r="G592" s="110"/>
      <c r="H592" s="117"/>
      <c r="I592" s="117"/>
      <c r="J592" s="161"/>
      <c r="L592" s="110"/>
    </row>
    <row r="593" spans="1:12" s="116" customFormat="1" ht="12.75" customHeight="1" x14ac:dyDescent="0.3">
      <c r="A593" s="115"/>
      <c r="B593" s="112">
        <v>42531</v>
      </c>
      <c r="C593" s="116" t="s">
        <v>93</v>
      </c>
      <c r="D593" s="117"/>
      <c r="E593" s="117">
        <v>161.16</v>
      </c>
      <c r="F593" s="117"/>
      <c r="G593" s="110"/>
      <c r="H593" s="117"/>
      <c r="I593" s="117"/>
      <c r="J593" s="161"/>
      <c r="L593" s="110"/>
    </row>
    <row r="594" spans="1:12" s="116" customFormat="1" ht="12.75" customHeight="1" x14ac:dyDescent="0.3">
      <c r="A594" s="115"/>
      <c r="B594" s="112">
        <v>42532</v>
      </c>
      <c r="C594" s="116" t="s">
        <v>8</v>
      </c>
      <c r="D594" s="117"/>
      <c r="E594" s="117">
        <v>5.94</v>
      </c>
      <c r="F594" s="117"/>
      <c r="G594" s="110"/>
      <c r="H594" s="117"/>
      <c r="I594" s="117"/>
      <c r="J594" s="161"/>
      <c r="L594" s="110"/>
    </row>
    <row r="595" spans="1:12" s="116" customFormat="1" ht="12.75" customHeight="1" x14ac:dyDescent="0.3">
      <c r="A595" s="115"/>
      <c r="B595" s="112">
        <v>42532</v>
      </c>
      <c r="C595" s="116" t="s">
        <v>8</v>
      </c>
      <c r="D595" s="117"/>
      <c r="E595" s="117">
        <v>1.72</v>
      </c>
      <c r="F595" s="117"/>
      <c r="G595" s="110"/>
      <c r="H595" s="117"/>
      <c r="I595" s="117"/>
      <c r="J595" s="161"/>
      <c r="L595" s="110"/>
    </row>
    <row r="596" spans="1:12" s="116" customFormat="1" ht="12.75" customHeight="1" x14ac:dyDescent="0.3">
      <c r="A596" s="115"/>
      <c r="B596" s="112">
        <v>42532</v>
      </c>
      <c r="C596" s="116" t="s">
        <v>344</v>
      </c>
      <c r="D596" s="117"/>
      <c r="E596" s="117">
        <v>18.97</v>
      </c>
      <c r="F596" s="117"/>
      <c r="G596" s="110"/>
      <c r="H596" s="117"/>
      <c r="I596" s="117"/>
      <c r="J596" s="161"/>
      <c r="L596" s="110"/>
    </row>
    <row r="597" spans="1:12" s="116" customFormat="1" ht="12.75" customHeight="1" x14ac:dyDescent="0.3">
      <c r="A597" s="115"/>
      <c r="B597" s="112">
        <v>42532</v>
      </c>
      <c r="C597" s="116" t="s">
        <v>50</v>
      </c>
      <c r="D597" s="117"/>
      <c r="E597" s="117">
        <v>2.75</v>
      </c>
      <c r="F597" s="117"/>
      <c r="G597" s="110"/>
      <c r="H597" s="117"/>
      <c r="I597" s="117"/>
      <c r="J597" s="161"/>
      <c r="L597" s="110"/>
    </row>
    <row r="598" spans="1:12" s="116" customFormat="1" ht="12.75" customHeight="1" x14ac:dyDescent="0.3">
      <c r="A598" s="115"/>
      <c r="B598" s="112">
        <v>42532</v>
      </c>
      <c r="C598" s="116" t="s">
        <v>93</v>
      </c>
      <c r="D598" s="117"/>
      <c r="E598" s="117">
        <v>14.27</v>
      </c>
      <c r="F598" s="117"/>
      <c r="G598" s="110"/>
      <c r="H598" s="117"/>
      <c r="I598" s="117"/>
      <c r="J598" s="161"/>
      <c r="L598" s="110"/>
    </row>
    <row r="599" spans="1:12" s="116" customFormat="1" ht="12.75" customHeight="1" x14ac:dyDescent="0.3">
      <c r="A599" s="115"/>
      <c r="B599" s="112">
        <v>42532</v>
      </c>
      <c r="C599" s="116" t="s">
        <v>93</v>
      </c>
      <c r="D599" s="117"/>
      <c r="E599" s="117">
        <v>30.82</v>
      </c>
      <c r="F599" s="117"/>
      <c r="G599" s="110"/>
      <c r="H599" s="117"/>
      <c r="I599" s="117"/>
      <c r="J599" s="161"/>
      <c r="L599" s="110"/>
    </row>
    <row r="600" spans="1:12" s="116" customFormat="1" ht="12.75" customHeight="1" x14ac:dyDescent="0.3">
      <c r="A600" s="115"/>
      <c r="B600" s="112">
        <v>42532</v>
      </c>
      <c r="C600" s="116" t="s">
        <v>71</v>
      </c>
      <c r="D600" s="117"/>
      <c r="E600" s="117">
        <v>38.909999999999997</v>
      </c>
      <c r="F600" s="117"/>
      <c r="G600" s="110"/>
      <c r="H600" s="117"/>
      <c r="I600" s="117"/>
      <c r="J600" s="161"/>
      <c r="L600" s="110"/>
    </row>
    <row r="601" spans="1:12" s="116" customFormat="1" ht="12.75" customHeight="1" x14ac:dyDescent="0.3">
      <c r="A601" s="115"/>
      <c r="B601" s="112">
        <v>42532</v>
      </c>
      <c r="C601" s="116" t="s">
        <v>7</v>
      </c>
      <c r="D601" s="117"/>
      <c r="E601" s="117">
        <v>10.85</v>
      </c>
      <c r="F601" s="117"/>
      <c r="G601" s="110"/>
      <c r="H601" s="117"/>
      <c r="I601" s="117"/>
      <c r="J601" s="161"/>
      <c r="L601" s="110"/>
    </row>
    <row r="602" spans="1:12" s="116" customFormat="1" ht="12.75" customHeight="1" x14ac:dyDescent="0.3">
      <c r="A602" s="115"/>
      <c r="B602" s="112">
        <v>42532</v>
      </c>
      <c r="C602" s="116" t="s">
        <v>40</v>
      </c>
      <c r="D602" s="117"/>
      <c r="E602" s="117">
        <v>18.97</v>
      </c>
      <c r="F602" s="117"/>
      <c r="G602" s="110"/>
      <c r="H602" s="117"/>
      <c r="I602" s="117"/>
      <c r="J602" s="161"/>
      <c r="L602" s="110"/>
    </row>
    <row r="603" spans="1:12" s="116" customFormat="1" ht="12.75" customHeight="1" x14ac:dyDescent="0.3">
      <c r="A603" s="115"/>
      <c r="B603" s="112">
        <v>42533</v>
      </c>
      <c r="C603" s="116" t="s">
        <v>114</v>
      </c>
      <c r="D603" s="117"/>
      <c r="E603" s="117">
        <v>8.26</v>
      </c>
      <c r="F603" s="117"/>
      <c r="G603" s="110"/>
      <c r="H603" s="117"/>
      <c r="I603" s="117"/>
      <c r="J603" s="161"/>
      <c r="L603" s="110"/>
    </row>
    <row r="604" spans="1:12" s="116" customFormat="1" ht="12.75" customHeight="1" x14ac:dyDescent="0.3">
      <c r="A604" s="115"/>
      <c r="B604" s="112">
        <v>42533</v>
      </c>
      <c r="C604" s="116" t="s">
        <v>93</v>
      </c>
      <c r="D604" s="117"/>
      <c r="E604" s="117">
        <v>10.88</v>
      </c>
      <c r="F604" s="117"/>
      <c r="G604" s="110"/>
      <c r="H604" s="117"/>
      <c r="I604" s="117"/>
      <c r="J604" s="161"/>
      <c r="L604" s="110"/>
    </row>
    <row r="605" spans="1:12" s="116" customFormat="1" ht="12.75" customHeight="1" x14ac:dyDescent="0.3">
      <c r="A605" s="115"/>
      <c r="B605" s="112">
        <v>42533</v>
      </c>
      <c r="C605" s="117" t="s">
        <v>392</v>
      </c>
      <c r="D605" s="117">
        <v>11</v>
      </c>
      <c r="E605" s="117"/>
      <c r="F605" s="117"/>
      <c r="G605" s="110"/>
      <c r="H605" s="117"/>
      <c r="I605" s="117"/>
      <c r="J605" s="161"/>
      <c r="L605" s="110"/>
    </row>
    <row r="606" spans="1:12" s="116" customFormat="1" ht="12.75" customHeight="1" x14ac:dyDescent="0.3">
      <c r="A606" s="115"/>
      <c r="B606" s="112">
        <v>42533</v>
      </c>
      <c r="C606" s="117" t="s">
        <v>392</v>
      </c>
      <c r="D606" s="117">
        <v>30</v>
      </c>
      <c r="E606" s="117"/>
      <c r="F606" s="117"/>
      <c r="G606" s="110"/>
      <c r="H606" s="117"/>
      <c r="I606" s="117"/>
      <c r="J606" s="161"/>
      <c r="L606" s="110"/>
    </row>
    <row r="607" spans="1:12" s="116" customFormat="1" ht="12.75" customHeight="1" x14ac:dyDescent="0.3">
      <c r="A607" s="115"/>
      <c r="B607" s="112">
        <v>42533</v>
      </c>
      <c r="C607" s="116" t="s">
        <v>326</v>
      </c>
      <c r="D607" s="117"/>
      <c r="E607" s="117">
        <v>29.99</v>
      </c>
      <c r="F607" s="117"/>
      <c r="G607" s="110"/>
      <c r="H607" s="117"/>
      <c r="I607" s="117"/>
      <c r="J607" s="161"/>
      <c r="L607" s="110"/>
    </row>
    <row r="608" spans="1:12" s="116" customFormat="1" ht="12.75" customHeight="1" x14ac:dyDescent="0.3">
      <c r="A608" s="115"/>
      <c r="B608" s="112">
        <v>42534</v>
      </c>
      <c r="C608" s="116" t="s">
        <v>152</v>
      </c>
      <c r="D608" s="117"/>
      <c r="E608" s="117">
        <v>22.84</v>
      </c>
      <c r="F608" s="117"/>
      <c r="G608" s="110"/>
      <c r="H608" s="117"/>
      <c r="I608" s="117"/>
      <c r="J608" s="161"/>
      <c r="L608" s="110"/>
    </row>
    <row r="609" spans="1:12" s="116" customFormat="1" ht="12.75" customHeight="1" x14ac:dyDescent="0.3">
      <c r="A609" s="115"/>
      <c r="B609" s="112">
        <v>42533</v>
      </c>
      <c r="C609" s="116" t="s">
        <v>40</v>
      </c>
      <c r="D609" s="117"/>
      <c r="E609" s="117">
        <v>302.38</v>
      </c>
      <c r="F609" s="117"/>
      <c r="G609" s="110"/>
      <c r="H609" s="117"/>
      <c r="I609" s="117"/>
      <c r="J609" s="161"/>
      <c r="L609" s="110"/>
    </row>
    <row r="610" spans="1:12" s="116" customFormat="1" ht="12.75" customHeight="1" x14ac:dyDescent="0.3">
      <c r="A610" s="115"/>
      <c r="B610" s="112">
        <v>42533</v>
      </c>
      <c r="C610" s="116" t="s">
        <v>426</v>
      </c>
      <c r="D610" s="117"/>
      <c r="E610" s="117">
        <v>7.95</v>
      </c>
      <c r="F610" s="117"/>
      <c r="G610" s="110"/>
      <c r="H610" s="117"/>
      <c r="I610" s="117"/>
      <c r="J610" s="161"/>
      <c r="L610" s="110"/>
    </row>
    <row r="611" spans="1:12" s="116" customFormat="1" ht="12.75" customHeight="1" x14ac:dyDescent="0.3">
      <c r="A611" s="115"/>
      <c r="B611" s="112">
        <v>42531</v>
      </c>
      <c r="C611" s="116" t="s">
        <v>402</v>
      </c>
      <c r="D611" s="117">
        <v>7500</v>
      </c>
      <c r="E611" s="117"/>
      <c r="F611" s="117"/>
      <c r="G611" s="110"/>
      <c r="H611" s="117"/>
      <c r="I611" s="117"/>
      <c r="J611" s="161"/>
      <c r="L611" s="110"/>
    </row>
    <row r="612" spans="1:12" s="116" customFormat="1" ht="12.75" customHeight="1" x14ac:dyDescent="0.3">
      <c r="A612" s="115"/>
      <c r="B612" s="112">
        <v>42513</v>
      </c>
      <c r="C612" s="116" t="s">
        <v>264</v>
      </c>
      <c r="D612" s="117"/>
      <c r="E612" s="117">
        <v>125</v>
      </c>
      <c r="F612" s="117"/>
      <c r="G612" s="110"/>
      <c r="H612" s="117"/>
      <c r="I612" s="117"/>
      <c r="J612" s="161"/>
      <c r="L612" s="110"/>
    </row>
    <row r="613" spans="1:12" s="116" customFormat="1" ht="12.75" customHeight="1" x14ac:dyDescent="0.3">
      <c r="A613" s="115"/>
      <c r="B613" s="112">
        <v>42531</v>
      </c>
      <c r="C613" s="116" t="s">
        <v>122</v>
      </c>
      <c r="D613" s="117"/>
      <c r="E613" s="117">
        <v>11.97</v>
      </c>
      <c r="F613" s="117"/>
      <c r="G613" s="110"/>
      <c r="H613" s="117"/>
      <c r="I613" s="117"/>
      <c r="J613" s="161"/>
      <c r="L613" s="110"/>
    </row>
    <row r="614" spans="1:12" s="116" customFormat="1" ht="12.75" customHeight="1" x14ac:dyDescent="0.3">
      <c r="A614" s="115"/>
      <c r="B614" s="112">
        <v>42528</v>
      </c>
      <c r="C614" s="116" t="s">
        <v>52</v>
      </c>
      <c r="D614" s="117"/>
      <c r="E614" s="117">
        <v>20.45</v>
      </c>
      <c r="F614" s="117"/>
      <c r="G614" s="110"/>
      <c r="H614" s="117"/>
      <c r="I614" s="117"/>
      <c r="J614" s="161"/>
      <c r="L614" s="110"/>
    </row>
    <row r="615" spans="1:12" s="116" customFormat="1" ht="12.75" customHeight="1" x14ac:dyDescent="0.3">
      <c r="A615" s="115"/>
      <c r="B615" s="112">
        <v>42534</v>
      </c>
      <c r="C615" s="117" t="s">
        <v>392</v>
      </c>
      <c r="D615" s="117">
        <v>125</v>
      </c>
      <c r="E615" s="117"/>
      <c r="F615" s="117"/>
      <c r="G615" s="110"/>
      <c r="H615" s="117"/>
      <c r="I615" s="117"/>
      <c r="J615" s="161"/>
      <c r="L615" s="110"/>
    </row>
    <row r="616" spans="1:12" s="116" customFormat="1" ht="12.75" customHeight="1" x14ac:dyDescent="0.3">
      <c r="A616" s="115"/>
      <c r="B616" s="112">
        <v>42532</v>
      </c>
      <c r="C616" s="116" t="s">
        <v>8</v>
      </c>
      <c r="D616" s="117"/>
      <c r="E616" s="117">
        <v>11.34</v>
      </c>
      <c r="F616" s="117"/>
      <c r="G616" s="110"/>
      <c r="H616" s="117"/>
      <c r="I616" s="117"/>
      <c r="J616" s="161"/>
      <c r="L616" s="110"/>
    </row>
    <row r="617" spans="1:12" s="116" customFormat="1" ht="12.75" customHeight="1" x14ac:dyDescent="0.3">
      <c r="A617" s="115"/>
      <c r="B617" s="112">
        <v>42534</v>
      </c>
      <c r="C617" s="116" t="s">
        <v>8</v>
      </c>
      <c r="D617" s="117"/>
      <c r="E617" s="117">
        <v>4.6100000000000003</v>
      </c>
      <c r="F617" s="117"/>
      <c r="G617" s="110"/>
      <c r="H617" s="117"/>
      <c r="I617" s="117"/>
      <c r="J617" s="161"/>
      <c r="L617" s="110"/>
    </row>
    <row r="618" spans="1:12" s="116" customFormat="1" ht="12.75" customHeight="1" x14ac:dyDescent="0.3">
      <c r="A618" s="115"/>
      <c r="B618" s="112">
        <v>42534</v>
      </c>
      <c r="C618" s="116" t="s">
        <v>505</v>
      </c>
      <c r="D618" s="117"/>
      <c r="E618" s="117">
        <v>18.93</v>
      </c>
      <c r="F618" s="117"/>
      <c r="G618" s="110"/>
      <c r="H618" s="117"/>
      <c r="I618" s="117"/>
      <c r="J618" s="161"/>
      <c r="L618" s="110"/>
    </row>
    <row r="619" spans="1:12" s="116" customFormat="1" ht="12.75" customHeight="1" x14ac:dyDescent="0.3">
      <c r="A619" s="115"/>
      <c r="B619" s="112">
        <v>42534</v>
      </c>
      <c r="C619" s="116" t="s">
        <v>56</v>
      </c>
      <c r="D619" s="117"/>
      <c r="E619" s="117">
        <v>46.04</v>
      </c>
      <c r="F619" s="117"/>
      <c r="G619" s="110"/>
      <c r="H619" s="117"/>
      <c r="I619" s="117"/>
      <c r="J619" s="161"/>
      <c r="L619" s="110"/>
    </row>
    <row r="620" spans="1:12" s="116" customFormat="1" ht="12.75" customHeight="1" x14ac:dyDescent="0.3">
      <c r="A620" s="115"/>
      <c r="B620" s="112">
        <v>42535</v>
      </c>
      <c r="C620" s="116" t="s">
        <v>21</v>
      </c>
      <c r="D620" s="117"/>
      <c r="E620" s="117">
        <v>8.35</v>
      </c>
      <c r="F620" s="117"/>
      <c r="G620" s="110"/>
      <c r="H620" s="117"/>
      <c r="I620" s="117"/>
      <c r="J620" s="161"/>
      <c r="L620" s="110"/>
    </row>
    <row r="621" spans="1:12" s="116" customFormat="1" ht="12.75" customHeight="1" x14ac:dyDescent="0.3">
      <c r="A621" s="115"/>
      <c r="B621" s="112">
        <v>42535</v>
      </c>
      <c r="C621" s="116" t="s">
        <v>50</v>
      </c>
      <c r="D621" s="117"/>
      <c r="E621" s="117">
        <v>38.67</v>
      </c>
      <c r="F621" s="117"/>
      <c r="G621" s="110"/>
      <c r="H621" s="117"/>
      <c r="I621" s="117"/>
      <c r="J621" s="161"/>
      <c r="L621" s="110"/>
    </row>
    <row r="622" spans="1:12" s="116" customFormat="1" ht="12.75" customHeight="1" x14ac:dyDescent="0.3">
      <c r="A622" s="115"/>
      <c r="B622" s="112">
        <v>42535</v>
      </c>
      <c r="C622" s="116" t="s">
        <v>50</v>
      </c>
      <c r="D622" s="117"/>
      <c r="E622" s="117">
        <v>6.5</v>
      </c>
      <c r="F622" s="117"/>
      <c r="G622" s="110"/>
      <c r="H622" s="117"/>
      <c r="I622" s="117"/>
      <c r="J622" s="161"/>
      <c r="L622" s="110"/>
    </row>
    <row r="623" spans="1:12" s="116" customFormat="1" ht="12.75" customHeight="1" x14ac:dyDescent="0.3">
      <c r="A623" s="115"/>
      <c r="B623" s="112">
        <v>42535</v>
      </c>
      <c r="C623" s="116" t="s">
        <v>146</v>
      </c>
      <c r="D623" s="117">
        <v>790.5</v>
      </c>
      <c r="E623" s="117"/>
      <c r="F623" s="117"/>
      <c r="G623" s="110"/>
      <c r="H623" s="117"/>
      <c r="I623" s="117"/>
      <c r="J623" s="161"/>
      <c r="L623" s="110"/>
    </row>
    <row r="624" spans="1:12" s="116" customFormat="1" ht="12.75" customHeight="1" x14ac:dyDescent="0.3">
      <c r="A624" s="115"/>
      <c r="B624" s="112">
        <v>42537</v>
      </c>
      <c r="C624" s="116" t="s">
        <v>505</v>
      </c>
      <c r="D624" s="117"/>
      <c r="E624" s="117">
        <v>6.3</v>
      </c>
      <c r="F624" s="117"/>
      <c r="G624" s="110"/>
      <c r="H624" s="117"/>
      <c r="I624" s="117"/>
      <c r="J624" s="161"/>
      <c r="L624" s="110"/>
    </row>
    <row r="625" spans="1:12" s="116" customFormat="1" ht="12.75" customHeight="1" x14ac:dyDescent="0.3">
      <c r="A625" s="115"/>
      <c r="B625" s="112">
        <v>42537</v>
      </c>
      <c r="C625" s="116" t="s">
        <v>150</v>
      </c>
      <c r="D625" s="117"/>
      <c r="E625" s="117">
        <v>27.47</v>
      </c>
      <c r="F625" s="117"/>
      <c r="G625" s="110"/>
      <c r="H625" s="117"/>
      <c r="I625" s="117"/>
      <c r="J625" s="161"/>
      <c r="L625" s="110"/>
    </row>
    <row r="626" spans="1:12" s="116" customFormat="1" ht="12.75" customHeight="1" x14ac:dyDescent="0.3">
      <c r="A626" s="115"/>
      <c r="B626" s="112">
        <v>42538</v>
      </c>
      <c r="C626" s="116" t="s">
        <v>59</v>
      </c>
      <c r="D626" s="117"/>
      <c r="E626" s="117">
        <v>15</v>
      </c>
      <c r="F626" s="117"/>
      <c r="G626" s="110"/>
      <c r="H626" s="117"/>
      <c r="I626" s="117"/>
      <c r="J626" s="161"/>
      <c r="L626" s="110"/>
    </row>
    <row r="627" spans="1:12" s="116" customFormat="1" ht="12.75" customHeight="1" x14ac:dyDescent="0.3">
      <c r="A627" s="115"/>
      <c r="B627" s="112">
        <v>42538</v>
      </c>
      <c r="C627" s="116" t="s">
        <v>386</v>
      </c>
      <c r="D627" s="117"/>
      <c r="E627" s="117">
        <v>175</v>
      </c>
      <c r="F627" s="117"/>
      <c r="G627" s="110"/>
      <c r="H627" s="117"/>
      <c r="I627" s="117"/>
      <c r="J627" s="161"/>
      <c r="L627" s="110"/>
    </row>
    <row r="628" spans="1:12" s="116" customFormat="1" ht="12.75" customHeight="1" x14ac:dyDescent="0.3">
      <c r="A628" s="115"/>
      <c r="B628" s="112">
        <v>42538</v>
      </c>
      <c r="C628" s="117" t="s">
        <v>75</v>
      </c>
      <c r="D628" s="117">
        <v>175</v>
      </c>
      <c r="E628" s="117"/>
      <c r="F628" s="117"/>
      <c r="G628" s="110"/>
      <c r="H628" s="117"/>
      <c r="I628" s="117"/>
      <c r="J628" s="161"/>
      <c r="L628" s="110"/>
    </row>
    <row r="629" spans="1:12" s="116" customFormat="1" ht="12.75" customHeight="1" x14ac:dyDescent="0.3">
      <c r="A629" s="115">
        <v>1083</v>
      </c>
      <c r="B629" s="112">
        <v>42537</v>
      </c>
      <c r="D629" s="117"/>
      <c r="E629" s="117">
        <v>5.4</v>
      </c>
      <c r="F629" s="117"/>
      <c r="G629" s="110"/>
      <c r="H629" s="117"/>
      <c r="I629" s="117"/>
      <c r="J629" s="161"/>
      <c r="L629" s="110"/>
    </row>
    <row r="630" spans="1:12" s="116" customFormat="1" ht="12.75" customHeight="1" x14ac:dyDescent="0.3">
      <c r="A630" s="115"/>
      <c r="B630" s="112">
        <v>42538</v>
      </c>
      <c r="C630" s="116" t="s">
        <v>83</v>
      </c>
      <c r="D630" s="117"/>
      <c r="E630" s="117">
        <v>60</v>
      </c>
      <c r="F630" s="117"/>
      <c r="G630" s="110"/>
      <c r="H630" s="117"/>
      <c r="I630" s="117"/>
      <c r="J630" s="161"/>
      <c r="L630" s="110"/>
    </row>
    <row r="631" spans="1:12" s="116" customFormat="1" ht="12.75" customHeight="1" x14ac:dyDescent="0.3">
      <c r="A631" s="115"/>
      <c r="B631" s="112">
        <v>42538</v>
      </c>
      <c r="C631" s="116" t="s">
        <v>31</v>
      </c>
      <c r="D631" s="117">
        <v>1959.65</v>
      </c>
      <c r="E631" s="117"/>
      <c r="F631" s="117"/>
      <c r="G631" s="110"/>
      <c r="H631" s="117"/>
      <c r="I631" s="117"/>
      <c r="J631" s="161"/>
      <c r="L631" s="110"/>
    </row>
    <row r="632" spans="1:12" s="116" customFormat="1" ht="12.75" customHeight="1" x14ac:dyDescent="0.3">
      <c r="A632" s="115"/>
      <c r="B632" s="112">
        <v>42537</v>
      </c>
      <c r="C632" s="116" t="s">
        <v>286</v>
      </c>
      <c r="D632" s="117"/>
      <c r="E632" s="117">
        <v>18</v>
      </c>
      <c r="F632" s="117"/>
      <c r="G632" s="110"/>
      <c r="H632" s="117"/>
      <c r="I632" s="117"/>
      <c r="J632" s="161"/>
      <c r="L632" s="110"/>
    </row>
    <row r="633" spans="1:12" s="116" customFormat="1" ht="12.75" customHeight="1" x14ac:dyDescent="0.3">
      <c r="A633" s="115"/>
      <c r="B633" s="112">
        <v>42537</v>
      </c>
      <c r="C633" s="116" t="s">
        <v>374</v>
      </c>
      <c r="D633" s="117"/>
      <c r="E633" s="117">
        <v>66</v>
      </c>
      <c r="F633" s="117"/>
      <c r="G633" s="110"/>
      <c r="H633" s="117"/>
      <c r="I633" s="117"/>
      <c r="J633" s="161"/>
      <c r="L633" s="110"/>
    </row>
    <row r="634" spans="1:12" s="116" customFormat="1" ht="12.75" customHeight="1" x14ac:dyDescent="0.3">
      <c r="A634" s="115"/>
      <c r="B634" s="112">
        <v>42535</v>
      </c>
      <c r="C634" s="116" t="s">
        <v>122</v>
      </c>
      <c r="D634" s="117"/>
      <c r="E634" s="117">
        <v>3.98</v>
      </c>
      <c r="F634" s="117"/>
      <c r="G634" s="110"/>
      <c r="H634" s="117"/>
      <c r="I634" s="117"/>
      <c r="J634" s="161"/>
      <c r="L634" s="110"/>
    </row>
    <row r="635" spans="1:12" s="116" customFormat="1" ht="12.75" customHeight="1" x14ac:dyDescent="0.3">
      <c r="A635" s="115">
        <v>1108</v>
      </c>
      <c r="B635" s="112">
        <v>42527</v>
      </c>
      <c r="C635" s="116" t="s">
        <v>380</v>
      </c>
      <c r="D635" s="117"/>
      <c r="E635" s="117">
        <v>23</v>
      </c>
      <c r="F635" s="117"/>
      <c r="G635" s="110"/>
      <c r="H635" s="117"/>
      <c r="I635" s="117"/>
      <c r="J635" s="161"/>
      <c r="L635" s="110"/>
    </row>
    <row r="636" spans="1:12" s="116" customFormat="1" ht="12.75" customHeight="1" x14ac:dyDescent="0.3">
      <c r="A636" s="115"/>
      <c r="B636" s="112">
        <v>42527</v>
      </c>
      <c r="C636" s="116" t="s">
        <v>8</v>
      </c>
      <c r="D636" s="117"/>
      <c r="E636" s="117">
        <v>9.57</v>
      </c>
      <c r="F636" s="117"/>
      <c r="G636" s="110"/>
      <c r="H636" s="117"/>
      <c r="I636" s="117"/>
      <c r="J636" s="161"/>
      <c r="L636" s="110"/>
    </row>
    <row r="637" spans="1:12" s="116" customFormat="1" ht="12.75" customHeight="1" x14ac:dyDescent="0.3">
      <c r="A637" s="115"/>
      <c r="B637" s="112">
        <v>42546</v>
      </c>
      <c r="C637" s="116" t="s">
        <v>87</v>
      </c>
      <c r="D637" s="117"/>
      <c r="E637" s="117">
        <v>124.6</v>
      </c>
      <c r="F637" s="117"/>
      <c r="G637" s="110"/>
      <c r="H637" s="117"/>
      <c r="I637" s="117"/>
      <c r="J637" s="161"/>
      <c r="L637" s="110"/>
    </row>
    <row r="638" spans="1:12" s="116" customFormat="1" ht="12.75" customHeight="1" x14ac:dyDescent="0.3">
      <c r="A638" s="115"/>
      <c r="B638" s="112">
        <v>42539</v>
      </c>
      <c r="C638" s="116" t="s">
        <v>8</v>
      </c>
      <c r="D638" s="117"/>
      <c r="E638" s="117">
        <v>5.0599999999999996</v>
      </c>
      <c r="F638" s="117"/>
      <c r="G638" s="110"/>
      <c r="H638" s="117"/>
      <c r="I638" s="117"/>
      <c r="J638" s="161"/>
      <c r="L638" s="110"/>
    </row>
    <row r="639" spans="1:12" s="116" customFormat="1" ht="12.75" customHeight="1" x14ac:dyDescent="0.3">
      <c r="A639" s="115"/>
      <c r="B639" s="112">
        <v>42539</v>
      </c>
      <c r="C639" s="116" t="s">
        <v>405</v>
      </c>
      <c r="D639" s="117"/>
      <c r="E639" s="117">
        <v>11.85</v>
      </c>
      <c r="F639" s="117"/>
      <c r="G639" s="110"/>
      <c r="H639" s="117"/>
      <c r="I639" s="117"/>
      <c r="J639" s="161"/>
      <c r="L639" s="110"/>
    </row>
    <row r="640" spans="1:12" s="116" customFormat="1" ht="12.75" customHeight="1" x14ac:dyDescent="0.3">
      <c r="A640" s="115"/>
      <c r="B640" s="112">
        <v>42539</v>
      </c>
      <c r="C640" s="116" t="s">
        <v>406</v>
      </c>
      <c r="D640" s="117"/>
      <c r="E640" s="117">
        <v>21.84</v>
      </c>
      <c r="F640" s="117"/>
      <c r="G640" s="110"/>
      <c r="H640" s="117"/>
      <c r="I640" s="117"/>
      <c r="J640" s="161"/>
      <c r="L640" s="110"/>
    </row>
    <row r="641" spans="1:12" s="116" customFormat="1" ht="12.75" customHeight="1" x14ac:dyDescent="0.3">
      <c r="A641" s="115"/>
      <c r="B641" s="112">
        <v>42539</v>
      </c>
      <c r="C641" s="116" t="s">
        <v>40</v>
      </c>
      <c r="D641" s="117"/>
      <c r="E641" s="117">
        <v>66.08</v>
      </c>
      <c r="F641" s="117"/>
      <c r="G641" s="110"/>
      <c r="H641" s="117"/>
      <c r="I641" s="117"/>
      <c r="J641" s="161"/>
      <c r="L641" s="110"/>
    </row>
    <row r="642" spans="1:12" s="116" customFormat="1" ht="12.75" customHeight="1" x14ac:dyDescent="0.3">
      <c r="A642" s="115"/>
      <c r="B642" s="112">
        <v>42540</v>
      </c>
      <c r="C642" s="116" t="s">
        <v>8</v>
      </c>
      <c r="D642" s="117"/>
      <c r="E642" s="117">
        <v>11.42</v>
      </c>
      <c r="F642" s="117"/>
      <c r="G642" s="110"/>
      <c r="H642" s="117"/>
      <c r="I642" s="117"/>
      <c r="J642" s="161"/>
      <c r="L642" s="110"/>
    </row>
    <row r="643" spans="1:12" s="116" customFormat="1" ht="12.75" customHeight="1" x14ac:dyDescent="0.3">
      <c r="A643" s="115"/>
      <c r="B643" s="112">
        <v>42539</v>
      </c>
      <c r="C643" s="116" t="s">
        <v>8</v>
      </c>
      <c r="D643" s="117"/>
      <c r="E643" s="117">
        <v>7.21</v>
      </c>
      <c r="F643" s="117"/>
      <c r="G643" s="110"/>
      <c r="H643" s="117"/>
      <c r="I643" s="117"/>
      <c r="J643" s="161"/>
      <c r="L643" s="110"/>
    </row>
    <row r="644" spans="1:12" s="116" customFormat="1" ht="12.75" customHeight="1" x14ac:dyDescent="0.3">
      <c r="A644" s="115"/>
      <c r="B644" s="112">
        <v>42540</v>
      </c>
      <c r="C644" s="116" t="s">
        <v>7</v>
      </c>
      <c r="D644" s="117"/>
      <c r="E644" s="117">
        <v>7.9</v>
      </c>
      <c r="F644" s="117"/>
      <c r="G644" s="110"/>
      <c r="H644" s="117"/>
      <c r="I644" s="117"/>
      <c r="J644" s="161"/>
      <c r="L644" s="110"/>
    </row>
    <row r="645" spans="1:12" s="116" customFormat="1" ht="12.75" customHeight="1" x14ac:dyDescent="0.3">
      <c r="A645" s="115"/>
      <c r="B645" s="112">
        <v>42541</v>
      </c>
      <c r="C645" s="116" t="s">
        <v>40</v>
      </c>
      <c r="D645" s="117"/>
      <c r="E645" s="117">
        <v>75.45</v>
      </c>
      <c r="F645" s="117"/>
      <c r="G645" s="110"/>
      <c r="H645" s="117"/>
      <c r="I645" s="117"/>
      <c r="J645" s="161"/>
      <c r="L645" s="110"/>
    </row>
    <row r="646" spans="1:12" s="116" customFormat="1" ht="12.75" customHeight="1" x14ac:dyDescent="0.3">
      <c r="A646" s="115"/>
      <c r="B646" s="112">
        <v>42541</v>
      </c>
      <c r="C646" s="116" t="s">
        <v>505</v>
      </c>
      <c r="D646" s="117"/>
      <c r="E646" s="117">
        <v>11.1</v>
      </c>
      <c r="F646" s="117"/>
      <c r="G646" s="110"/>
      <c r="H646" s="117"/>
      <c r="I646" s="117"/>
      <c r="J646" s="161"/>
      <c r="L646" s="110"/>
    </row>
    <row r="647" spans="1:12" s="116" customFormat="1" ht="12.75" customHeight="1" x14ac:dyDescent="0.3">
      <c r="A647" s="115"/>
      <c r="B647" s="112">
        <v>42541</v>
      </c>
      <c r="C647" s="116" t="s">
        <v>505</v>
      </c>
      <c r="D647" s="117"/>
      <c r="E647" s="117">
        <v>1.84</v>
      </c>
      <c r="F647" s="117"/>
      <c r="G647" s="110"/>
      <c r="H647" s="117"/>
      <c r="I647" s="117"/>
      <c r="J647" s="161"/>
      <c r="L647" s="110"/>
    </row>
    <row r="648" spans="1:12" s="116" customFormat="1" ht="12.75" customHeight="1" x14ac:dyDescent="0.3">
      <c r="A648" s="115"/>
      <c r="B648" s="112">
        <v>42543</v>
      </c>
      <c r="C648" s="116" t="s">
        <v>93</v>
      </c>
      <c r="D648" s="117"/>
      <c r="E648" s="117">
        <v>20.14</v>
      </c>
      <c r="F648" s="117"/>
      <c r="G648" s="110"/>
      <c r="H648" s="117"/>
      <c r="I648" s="117"/>
      <c r="J648" s="161"/>
      <c r="L648" s="110"/>
    </row>
    <row r="649" spans="1:12" s="116" customFormat="1" ht="12.75" customHeight="1" x14ac:dyDescent="0.3">
      <c r="A649" s="115"/>
      <c r="B649" s="112">
        <v>42543</v>
      </c>
      <c r="C649" s="116" t="s">
        <v>407</v>
      </c>
      <c r="D649" s="117"/>
      <c r="E649" s="117">
        <v>34.65</v>
      </c>
      <c r="F649" s="117"/>
      <c r="G649" s="110"/>
      <c r="H649" s="117"/>
      <c r="I649" s="117"/>
      <c r="J649" s="161"/>
      <c r="L649" s="110"/>
    </row>
    <row r="650" spans="1:12" s="116" customFormat="1" ht="12.75" customHeight="1" x14ac:dyDescent="0.3">
      <c r="A650" s="115"/>
      <c r="B650" s="112">
        <v>42544</v>
      </c>
      <c r="C650" s="116" t="s">
        <v>8</v>
      </c>
      <c r="D650" s="117"/>
      <c r="E650" s="117">
        <v>5.92</v>
      </c>
      <c r="F650" s="117"/>
      <c r="G650" s="110"/>
      <c r="H650" s="117"/>
      <c r="I650" s="117"/>
      <c r="J650" s="161"/>
      <c r="L650" s="110"/>
    </row>
    <row r="651" spans="1:12" s="116" customFormat="1" ht="12.75" customHeight="1" x14ac:dyDescent="0.3">
      <c r="A651" s="115"/>
      <c r="B651" s="112">
        <v>42544</v>
      </c>
      <c r="C651" s="116" t="s">
        <v>50</v>
      </c>
      <c r="D651" s="117"/>
      <c r="E651" s="117">
        <v>5.69</v>
      </c>
      <c r="F651" s="117"/>
      <c r="G651" s="110"/>
      <c r="H651" s="117"/>
      <c r="I651" s="117"/>
      <c r="J651" s="161"/>
      <c r="L651" s="110"/>
    </row>
    <row r="652" spans="1:12" s="116" customFormat="1" ht="12.75" customHeight="1" x14ac:dyDescent="0.3">
      <c r="A652" s="115"/>
      <c r="B652" s="112">
        <v>42545</v>
      </c>
      <c r="C652" s="116" t="s">
        <v>408</v>
      </c>
      <c r="D652" s="117"/>
      <c r="E652" s="117">
        <v>4985.59</v>
      </c>
      <c r="F652" s="117"/>
      <c r="G652" s="110"/>
      <c r="H652" s="117"/>
      <c r="I652" s="117"/>
      <c r="J652" s="161"/>
      <c r="L652" s="110"/>
    </row>
    <row r="653" spans="1:12" s="116" customFormat="1" ht="12.75" customHeight="1" x14ac:dyDescent="0.3">
      <c r="A653" s="115"/>
      <c r="B653" s="112">
        <v>42542</v>
      </c>
      <c r="C653" s="116" t="s">
        <v>7</v>
      </c>
      <c r="D653" s="117"/>
      <c r="E653" s="117">
        <v>9.27</v>
      </c>
      <c r="F653" s="117"/>
      <c r="G653" s="110"/>
      <c r="H653" s="117"/>
      <c r="I653" s="117"/>
      <c r="J653" s="161"/>
      <c r="L653" s="110"/>
    </row>
    <row r="654" spans="1:12" s="116" customFormat="1" ht="12.75" customHeight="1" x14ac:dyDescent="0.3">
      <c r="A654" s="115"/>
      <c r="B654" s="112">
        <v>42543</v>
      </c>
      <c r="C654" s="116" t="s">
        <v>40</v>
      </c>
      <c r="D654" s="117"/>
      <c r="E654" s="117">
        <v>69.66</v>
      </c>
      <c r="F654" s="117"/>
      <c r="G654" s="110"/>
      <c r="H654" s="117"/>
      <c r="I654" s="117"/>
      <c r="J654" s="161"/>
      <c r="L654" s="110"/>
    </row>
    <row r="655" spans="1:12" s="116" customFormat="1" ht="12.75" customHeight="1" x14ac:dyDescent="0.3">
      <c r="A655" s="115"/>
      <c r="B655" s="112">
        <v>42543</v>
      </c>
      <c r="C655" s="116" t="s">
        <v>148</v>
      </c>
      <c r="D655" s="117"/>
      <c r="E655" s="117">
        <v>34.96</v>
      </c>
      <c r="F655" s="117"/>
      <c r="G655" s="110"/>
      <c r="H655" s="117"/>
      <c r="I655" s="117"/>
      <c r="J655" s="161"/>
      <c r="L655" s="110"/>
    </row>
    <row r="656" spans="1:12" s="116" customFormat="1" ht="12.75" customHeight="1" x14ac:dyDescent="0.3">
      <c r="A656" s="115"/>
      <c r="B656" s="112">
        <v>42545</v>
      </c>
      <c r="C656" s="116" t="s">
        <v>8</v>
      </c>
      <c r="D656" s="117"/>
      <c r="E656" s="117">
        <v>5.97</v>
      </c>
      <c r="F656" s="117"/>
      <c r="G656" s="110"/>
      <c r="H656" s="117"/>
      <c r="I656" s="117"/>
      <c r="J656" s="161"/>
      <c r="L656" s="110"/>
    </row>
    <row r="657" spans="1:12" s="116" customFormat="1" ht="12.75" customHeight="1" x14ac:dyDescent="0.3">
      <c r="A657" s="115"/>
      <c r="B657" s="112">
        <v>42545</v>
      </c>
      <c r="C657" s="116" t="s">
        <v>93</v>
      </c>
      <c r="D657" s="117"/>
      <c r="E657" s="117">
        <v>104.53</v>
      </c>
      <c r="F657" s="117"/>
      <c r="G657" s="110"/>
      <c r="H657" s="117"/>
      <c r="I657" s="117"/>
      <c r="J657" s="161"/>
      <c r="L657" s="110"/>
    </row>
    <row r="658" spans="1:12" s="116" customFormat="1" ht="12.75" customHeight="1" x14ac:dyDescent="0.3">
      <c r="A658" s="115"/>
      <c r="B658" s="112">
        <v>42545</v>
      </c>
      <c r="C658" s="116" t="s">
        <v>409</v>
      </c>
      <c r="D658" s="117"/>
      <c r="E658" s="117">
        <v>218.96</v>
      </c>
      <c r="F658" s="117"/>
      <c r="G658" s="110"/>
      <c r="H658" s="117"/>
      <c r="I658" s="117"/>
      <c r="J658" s="161"/>
      <c r="L658" s="110"/>
    </row>
    <row r="659" spans="1:12" s="116" customFormat="1" ht="12.75" customHeight="1" x14ac:dyDescent="0.3">
      <c r="A659" s="115"/>
      <c r="B659" s="112">
        <v>42545</v>
      </c>
      <c r="C659" s="116" t="s">
        <v>409</v>
      </c>
      <c r="D659" s="117"/>
      <c r="E659" s="117">
        <v>134.09</v>
      </c>
      <c r="F659" s="117"/>
      <c r="G659" s="110"/>
      <c r="H659" s="117"/>
      <c r="I659" s="117"/>
      <c r="J659" s="161"/>
      <c r="L659" s="110"/>
    </row>
    <row r="660" spans="1:12" s="116" customFormat="1" ht="12.75" customHeight="1" x14ac:dyDescent="0.3">
      <c r="A660" s="115"/>
      <c r="B660" s="112">
        <v>42545</v>
      </c>
      <c r="C660" s="116" t="s">
        <v>92</v>
      </c>
      <c r="D660" s="117"/>
      <c r="E660" s="117">
        <v>118.36</v>
      </c>
      <c r="F660" s="117"/>
      <c r="G660" s="110"/>
      <c r="H660" s="117"/>
      <c r="I660" s="117"/>
      <c r="J660" s="161"/>
      <c r="L660" s="110"/>
    </row>
    <row r="661" spans="1:12" s="116" customFormat="1" ht="12.75" customHeight="1" x14ac:dyDescent="0.3">
      <c r="A661" s="115"/>
      <c r="B661" s="112">
        <v>42545</v>
      </c>
      <c r="C661" s="116" t="s">
        <v>410</v>
      </c>
      <c r="D661" s="117"/>
      <c r="E661" s="117">
        <v>23.32</v>
      </c>
      <c r="F661" s="117"/>
      <c r="G661" s="110"/>
      <c r="H661" s="117"/>
      <c r="I661" s="117"/>
      <c r="J661" s="161"/>
      <c r="L661" s="110"/>
    </row>
    <row r="662" spans="1:12" s="116" customFormat="1" ht="12.75" customHeight="1" x14ac:dyDescent="0.3">
      <c r="A662" s="115"/>
      <c r="B662" s="112">
        <v>42545</v>
      </c>
      <c r="C662" s="116" t="s">
        <v>505</v>
      </c>
      <c r="D662" s="117"/>
      <c r="E662" s="117">
        <v>10.1</v>
      </c>
      <c r="F662" s="117"/>
      <c r="G662" s="110"/>
      <c r="H662" s="117"/>
      <c r="I662" s="117"/>
      <c r="J662" s="161"/>
      <c r="L662" s="110"/>
    </row>
    <row r="663" spans="1:12" s="116" customFormat="1" ht="12.75" customHeight="1" x14ac:dyDescent="0.3">
      <c r="A663" s="115">
        <v>1084</v>
      </c>
      <c r="B663" s="112">
        <v>42522</v>
      </c>
      <c r="C663" s="116" t="s">
        <v>411</v>
      </c>
      <c r="D663" s="117"/>
      <c r="E663" s="117">
        <v>40</v>
      </c>
      <c r="F663" s="117"/>
      <c r="G663" s="110"/>
      <c r="H663" s="117"/>
      <c r="I663" s="117"/>
      <c r="J663" s="161"/>
      <c r="L663" s="110"/>
    </row>
    <row r="664" spans="1:12" s="116" customFormat="1" ht="12.75" customHeight="1" x14ac:dyDescent="0.3">
      <c r="A664" s="115"/>
      <c r="B664" s="112">
        <v>42545</v>
      </c>
      <c r="C664" s="116" t="s">
        <v>93</v>
      </c>
      <c r="D664" s="117"/>
      <c r="E664" s="117">
        <v>185.86</v>
      </c>
      <c r="F664" s="117"/>
      <c r="G664" s="110"/>
      <c r="H664" s="117"/>
      <c r="I664" s="117"/>
      <c r="J664" s="161"/>
      <c r="L664" s="110"/>
    </row>
    <row r="665" spans="1:12" s="116" customFormat="1" ht="12.75" customHeight="1" x14ac:dyDescent="0.3">
      <c r="A665" s="115"/>
      <c r="B665" s="112">
        <v>42544</v>
      </c>
      <c r="C665" s="116" t="s">
        <v>50</v>
      </c>
      <c r="D665" s="117"/>
      <c r="E665" s="117">
        <v>5.69</v>
      </c>
      <c r="F665" s="117"/>
      <c r="G665" s="110"/>
      <c r="H665" s="117"/>
      <c r="I665" s="117"/>
      <c r="J665" s="161"/>
      <c r="L665" s="110"/>
    </row>
    <row r="666" spans="1:12" s="116" customFormat="1" ht="12.75" customHeight="1" x14ac:dyDescent="0.3">
      <c r="A666" s="115"/>
      <c r="B666" s="112">
        <v>42544</v>
      </c>
      <c r="C666" s="116" t="s">
        <v>102</v>
      </c>
      <c r="D666" s="117"/>
      <c r="E666" s="117">
        <v>15.14</v>
      </c>
      <c r="F666" s="117"/>
      <c r="G666" s="110"/>
      <c r="H666" s="117"/>
      <c r="I666" s="117"/>
      <c r="J666" s="161"/>
      <c r="L666" s="110"/>
    </row>
    <row r="667" spans="1:12" s="116" customFormat="1" ht="12.75" customHeight="1" x14ac:dyDescent="0.3">
      <c r="A667" s="115">
        <v>1112</v>
      </c>
      <c r="B667" s="112">
        <v>42541</v>
      </c>
      <c r="C667" s="116" t="s">
        <v>380</v>
      </c>
      <c r="D667" s="117"/>
      <c r="E667" s="117">
        <v>15</v>
      </c>
      <c r="F667" s="117"/>
      <c r="G667" s="110"/>
      <c r="H667" s="117"/>
      <c r="I667" s="117"/>
      <c r="J667" s="161"/>
      <c r="L667" s="110"/>
    </row>
    <row r="668" spans="1:12" s="116" customFormat="1" ht="12.75" customHeight="1" x14ac:dyDescent="0.3">
      <c r="A668" s="115"/>
      <c r="B668" s="112">
        <v>42541</v>
      </c>
      <c r="C668" s="116" t="s">
        <v>412</v>
      </c>
      <c r="D668" s="117"/>
      <c r="E668" s="117">
        <v>11.18</v>
      </c>
      <c r="F668" s="117"/>
      <c r="G668" s="110"/>
      <c r="H668" s="117"/>
      <c r="I668" s="117"/>
      <c r="J668" s="161"/>
      <c r="L668" s="110"/>
    </row>
    <row r="669" spans="1:12" s="116" customFormat="1" ht="12.75" customHeight="1" x14ac:dyDescent="0.3">
      <c r="A669" s="115"/>
      <c r="B669" s="112">
        <v>42541</v>
      </c>
      <c r="C669" s="116" t="s">
        <v>413</v>
      </c>
      <c r="D669" s="117"/>
      <c r="E669" s="117">
        <v>26.35</v>
      </c>
      <c r="F669" s="117"/>
      <c r="G669" s="110"/>
      <c r="H669" s="117"/>
      <c r="I669" s="117"/>
      <c r="J669" s="161"/>
      <c r="L669" s="110"/>
    </row>
    <row r="670" spans="1:12" s="116" customFormat="1" ht="12.75" customHeight="1" x14ac:dyDescent="0.3">
      <c r="A670" s="115"/>
      <c r="B670" s="112">
        <v>42541</v>
      </c>
      <c r="C670" s="116" t="s">
        <v>122</v>
      </c>
      <c r="D670" s="117"/>
      <c r="E670" s="117">
        <v>11.96</v>
      </c>
      <c r="F670" s="117"/>
      <c r="G670" s="110"/>
      <c r="H670" s="117"/>
      <c r="I670" s="117"/>
      <c r="J670" s="161"/>
      <c r="L670" s="110"/>
    </row>
    <row r="671" spans="1:12" s="116" customFormat="1" ht="12.75" customHeight="1" x14ac:dyDescent="0.3">
      <c r="A671" s="115"/>
      <c r="B671" s="112">
        <v>42546</v>
      </c>
      <c r="C671" s="116" t="s">
        <v>40</v>
      </c>
      <c r="D671" s="117"/>
      <c r="E671" s="117">
        <v>65.13</v>
      </c>
      <c r="F671" s="117"/>
      <c r="G671" s="110"/>
      <c r="H671" s="117"/>
      <c r="I671" s="117"/>
      <c r="J671" s="161"/>
      <c r="L671" s="110"/>
    </row>
    <row r="672" spans="1:12" s="116" customFormat="1" ht="12.75" customHeight="1" x14ac:dyDescent="0.3">
      <c r="A672" s="115"/>
      <c r="B672" s="112">
        <v>42545</v>
      </c>
      <c r="C672" s="116" t="s">
        <v>8</v>
      </c>
      <c r="D672" s="117"/>
      <c r="E672" s="117">
        <v>4.96</v>
      </c>
      <c r="F672" s="117"/>
      <c r="G672" s="110"/>
      <c r="H672" s="117"/>
      <c r="I672" s="117"/>
      <c r="J672" s="161"/>
      <c r="L672" s="110"/>
    </row>
    <row r="673" spans="1:12" s="116" customFormat="1" ht="12.75" customHeight="1" x14ac:dyDescent="0.3">
      <c r="A673" s="115"/>
      <c r="B673" s="112">
        <v>42544</v>
      </c>
      <c r="C673" s="116" t="s">
        <v>8</v>
      </c>
      <c r="D673" s="117"/>
      <c r="E673" s="117">
        <v>3.79</v>
      </c>
      <c r="F673" s="117"/>
      <c r="G673" s="110"/>
      <c r="H673" s="117"/>
      <c r="I673" s="117"/>
      <c r="J673" s="161"/>
      <c r="L673" s="110"/>
    </row>
    <row r="674" spans="1:12" s="116" customFormat="1" ht="12.75" customHeight="1" x14ac:dyDescent="0.3">
      <c r="A674" s="115"/>
      <c r="B674" s="112">
        <v>42544</v>
      </c>
      <c r="C674" s="116" t="s">
        <v>8</v>
      </c>
      <c r="D674" s="117"/>
      <c r="E674" s="117">
        <v>7.21</v>
      </c>
      <c r="F674" s="117"/>
      <c r="G674" s="110"/>
      <c r="H674" s="117"/>
      <c r="I674" s="117"/>
      <c r="J674" s="161"/>
      <c r="L674" s="110"/>
    </row>
    <row r="675" spans="1:12" s="116" customFormat="1" ht="12.75" customHeight="1" x14ac:dyDescent="0.3">
      <c r="A675" s="115"/>
      <c r="B675" s="112">
        <v>42546</v>
      </c>
      <c r="C675" s="116" t="s">
        <v>414</v>
      </c>
      <c r="D675" s="117"/>
      <c r="E675" s="117">
        <v>5.99</v>
      </c>
      <c r="F675" s="117"/>
      <c r="G675" s="110"/>
      <c r="H675" s="117"/>
      <c r="I675" s="117"/>
      <c r="J675" s="161"/>
      <c r="L675" s="110"/>
    </row>
    <row r="676" spans="1:12" s="116" customFormat="1" ht="12.75" customHeight="1" x14ac:dyDescent="0.3">
      <c r="A676" s="115"/>
      <c r="B676" s="112">
        <v>42547</v>
      </c>
      <c r="C676" s="116" t="s">
        <v>505</v>
      </c>
      <c r="D676" s="117"/>
      <c r="E676" s="117">
        <v>17.55</v>
      </c>
      <c r="F676" s="117"/>
      <c r="G676" s="110"/>
      <c r="H676" s="117"/>
      <c r="I676" s="117"/>
      <c r="J676" s="161"/>
      <c r="L676" s="110"/>
    </row>
    <row r="677" spans="1:12" s="116" customFormat="1" ht="12.75" customHeight="1" x14ac:dyDescent="0.3">
      <c r="A677" s="115"/>
      <c r="B677" s="112">
        <v>42546</v>
      </c>
      <c r="C677" s="116" t="s">
        <v>7</v>
      </c>
      <c r="D677" s="117"/>
      <c r="E677" s="117">
        <v>25.05</v>
      </c>
      <c r="F677" s="117"/>
      <c r="G677" s="110"/>
      <c r="H677" s="117"/>
      <c r="I677" s="117"/>
      <c r="J677" s="161"/>
      <c r="L677" s="110"/>
    </row>
    <row r="678" spans="1:12" s="116" customFormat="1" ht="12.75" customHeight="1" x14ac:dyDescent="0.3">
      <c r="A678" s="115"/>
      <c r="B678" s="112">
        <v>42546</v>
      </c>
      <c r="C678" s="116" t="s">
        <v>8</v>
      </c>
      <c r="D678" s="117"/>
      <c r="E678" s="117">
        <v>5.41</v>
      </c>
      <c r="F678" s="117"/>
      <c r="G678" s="110"/>
      <c r="H678" s="117"/>
      <c r="I678" s="117"/>
      <c r="J678" s="161"/>
      <c r="L678" s="110"/>
    </row>
    <row r="679" spans="1:12" s="116" customFormat="1" ht="12.75" customHeight="1" x14ac:dyDescent="0.3">
      <c r="A679" s="115"/>
      <c r="B679" s="112">
        <v>42546</v>
      </c>
      <c r="C679" s="116" t="s">
        <v>50</v>
      </c>
      <c r="D679" s="117"/>
      <c r="E679" s="117">
        <v>22.95</v>
      </c>
      <c r="F679" s="117"/>
      <c r="G679" s="110"/>
      <c r="H679" s="117"/>
      <c r="I679" s="117"/>
      <c r="J679" s="161"/>
      <c r="L679" s="110"/>
    </row>
    <row r="680" spans="1:12" s="116" customFormat="1" ht="12.75" customHeight="1" x14ac:dyDescent="0.3">
      <c r="A680" s="115"/>
      <c r="B680" s="112">
        <v>42546</v>
      </c>
      <c r="C680" s="116" t="s">
        <v>50</v>
      </c>
      <c r="D680" s="117"/>
      <c r="E680" s="117">
        <v>4.68</v>
      </c>
      <c r="F680" s="117"/>
      <c r="G680" s="110"/>
      <c r="H680" s="117"/>
      <c r="I680" s="117"/>
      <c r="J680" s="161"/>
      <c r="L680" s="110"/>
    </row>
    <row r="681" spans="1:12" s="116" customFormat="1" ht="12.75" customHeight="1" x14ac:dyDescent="0.3">
      <c r="A681" s="115"/>
      <c r="B681" s="112">
        <v>42546</v>
      </c>
      <c r="C681" s="116" t="s">
        <v>415</v>
      </c>
      <c r="D681" s="117"/>
      <c r="E681" s="117">
        <v>323.74</v>
      </c>
      <c r="F681" s="117"/>
      <c r="G681" s="110"/>
      <c r="H681" s="117"/>
      <c r="I681" s="117"/>
      <c r="J681" s="161"/>
      <c r="L681" s="110"/>
    </row>
    <row r="682" spans="1:12" s="116" customFormat="1" ht="12.75" customHeight="1" x14ac:dyDescent="0.3">
      <c r="A682" s="115"/>
      <c r="B682" s="112">
        <v>42546</v>
      </c>
      <c r="C682" s="116" t="s">
        <v>409</v>
      </c>
      <c r="D682" s="117"/>
      <c r="E682" s="117">
        <v>166.56</v>
      </c>
      <c r="F682" s="117"/>
      <c r="G682" s="110"/>
      <c r="H682" s="117"/>
      <c r="I682" s="117"/>
      <c r="J682" s="161"/>
      <c r="L682" s="110"/>
    </row>
    <row r="683" spans="1:12" s="116" customFormat="1" ht="12.75" customHeight="1" x14ac:dyDescent="0.3">
      <c r="A683" s="115"/>
      <c r="B683" s="112">
        <v>42546</v>
      </c>
      <c r="C683" s="116" t="s">
        <v>409</v>
      </c>
      <c r="D683" s="117"/>
      <c r="E683" s="117">
        <v>10.53</v>
      </c>
      <c r="F683" s="117"/>
      <c r="G683" s="110"/>
      <c r="H683" s="117"/>
      <c r="I683" s="117"/>
      <c r="J683" s="161"/>
      <c r="L683" s="110"/>
    </row>
    <row r="684" spans="1:12" s="116" customFormat="1" ht="12.75" customHeight="1" x14ac:dyDescent="0.3">
      <c r="A684" s="115"/>
      <c r="B684" s="112">
        <v>42546</v>
      </c>
      <c r="C684" s="116" t="s">
        <v>72</v>
      </c>
      <c r="D684" s="117"/>
      <c r="E684" s="117">
        <v>96.24</v>
      </c>
      <c r="F684" s="117"/>
      <c r="G684" s="110"/>
      <c r="H684" s="117"/>
      <c r="I684" s="117"/>
      <c r="J684" s="161"/>
      <c r="L684" s="110"/>
    </row>
    <row r="685" spans="1:12" s="116" customFormat="1" ht="12.75" customHeight="1" x14ac:dyDescent="0.3">
      <c r="A685" s="115"/>
      <c r="B685" s="112">
        <v>42547</v>
      </c>
      <c r="C685" s="116" t="s">
        <v>122</v>
      </c>
      <c r="D685" s="117"/>
      <c r="E685" s="117">
        <v>10.98</v>
      </c>
      <c r="F685" s="117"/>
      <c r="G685" s="110"/>
      <c r="H685" s="117"/>
      <c r="I685" s="117"/>
      <c r="J685" s="161"/>
      <c r="L685" s="110"/>
    </row>
    <row r="686" spans="1:12" s="116" customFormat="1" ht="12.75" customHeight="1" x14ac:dyDescent="0.3">
      <c r="A686" s="115"/>
      <c r="B686" s="112">
        <v>42548</v>
      </c>
      <c r="C686" s="116" t="s">
        <v>328</v>
      </c>
      <c r="D686" s="117"/>
      <c r="E686" s="117">
        <v>7.85</v>
      </c>
      <c r="F686" s="117"/>
      <c r="G686" s="110"/>
      <c r="H686" s="117"/>
      <c r="I686" s="117"/>
      <c r="J686" s="161"/>
      <c r="L686" s="110"/>
    </row>
    <row r="687" spans="1:12" s="116" customFormat="1" ht="12.75" customHeight="1" x14ac:dyDescent="0.3">
      <c r="A687" s="115"/>
      <c r="B687" s="112">
        <v>42548</v>
      </c>
      <c r="C687" s="116" t="s">
        <v>72</v>
      </c>
      <c r="D687" s="117"/>
      <c r="E687" s="117">
        <v>60.21</v>
      </c>
      <c r="F687" s="117"/>
      <c r="G687" s="110"/>
      <c r="H687" s="117"/>
      <c r="I687" s="117"/>
      <c r="J687" s="161"/>
      <c r="L687" s="110"/>
    </row>
    <row r="688" spans="1:12" s="116" customFormat="1" ht="12.75" customHeight="1" x14ac:dyDescent="0.3">
      <c r="A688" s="115"/>
      <c r="B688" s="112">
        <v>42548</v>
      </c>
      <c r="C688" s="116" t="s">
        <v>130</v>
      </c>
      <c r="D688" s="117"/>
      <c r="E688" s="117">
        <v>10.32</v>
      </c>
      <c r="F688" s="117"/>
      <c r="G688" s="110"/>
      <c r="H688" s="117"/>
      <c r="I688" s="117"/>
      <c r="J688" s="161"/>
      <c r="L688" s="110"/>
    </row>
    <row r="689" spans="1:12" s="116" customFormat="1" ht="12.75" customHeight="1" x14ac:dyDescent="0.3">
      <c r="A689" s="115"/>
      <c r="B689" s="112">
        <v>42548</v>
      </c>
      <c r="C689" s="116" t="s">
        <v>8</v>
      </c>
      <c r="D689" s="117"/>
      <c r="E689" s="117">
        <v>20.329999999999998</v>
      </c>
      <c r="F689" s="117"/>
      <c r="G689" s="110"/>
      <c r="H689" s="117"/>
      <c r="I689" s="117"/>
      <c r="J689" s="161"/>
      <c r="L689" s="110"/>
    </row>
    <row r="690" spans="1:12" s="116" customFormat="1" ht="12.75" customHeight="1" x14ac:dyDescent="0.3">
      <c r="A690" s="115"/>
      <c r="B690" s="112">
        <v>42548</v>
      </c>
      <c r="C690" s="116" t="s">
        <v>40</v>
      </c>
      <c r="D690" s="117"/>
      <c r="E690" s="117">
        <v>49.44</v>
      </c>
      <c r="F690" s="117"/>
      <c r="G690" s="110"/>
      <c r="H690" s="117"/>
      <c r="I690" s="117"/>
      <c r="J690" s="161"/>
      <c r="L690" s="110"/>
    </row>
    <row r="691" spans="1:12" s="116" customFormat="1" ht="12.75" customHeight="1" x14ac:dyDescent="0.3">
      <c r="A691" s="115"/>
      <c r="B691" s="112">
        <v>42548</v>
      </c>
      <c r="C691" s="116" t="s">
        <v>93</v>
      </c>
      <c r="D691" s="117"/>
      <c r="E691" s="117">
        <v>136.12</v>
      </c>
      <c r="F691" s="117"/>
      <c r="G691" s="110"/>
      <c r="H691" s="117"/>
      <c r="I691" s="117"/>
      <c r="J691" s="161"/>
      <c r="L691" s="110"/>
    </row>
    <row r="692" spans="1:12" s="116" customFormat="1" ht="12.75" customHeight="1" x14ac:dyDescent="0.3">
      <c r="A692" s="115"/>
      <c r="B692" s="112">
        <v>42548</v>
      </c>
      <c r="C692" s="116" t="s">
        <v>152</v>
      </c>
      <c r="D692" s="117"/>
      <c r="E692" s="117">
        <v>34.71</v>
      </c>
      <c r="F692" s="117"/>
      <c r="G692" s="110"/>
      <c r="H692" s="117"/>
      <c r="I692" s="117"/>
      <c r="J692" s="161"/>
      <c r="L692" s="110"/>
    </row>
    <row r="693" spans="1:12" s="116" customFormat="1" ht="12.75" customHeight="1" x14ac:dyDescent="0.3">
      <c r="A693" s="115"/>
      <c r="B693" s="112">
        <v>42548</v>
      </c>
      <c r="C693" s="116" t="s">
        <v>93</v>
      </c>
      <c r="D693" s="117"/>
      <c r="E693" s="117">
        <v>181.56</v>
      </c>
      <c r="F693" s="117"/>
      <c r="G693" s="110"/>
      <c r="H693" s="117"/>
      <c r="I693" s="117"/>
      <c r="J693" s="161"/>
      <c r="L693" s="110"/>
    </row>
    <row r="694" spans="1:12" s="116" customFormat="1" ht="12.75" customHeight="1" x14ac:dyDescent="0.3">
      <c r="A694" s="115"/>
      <c r="B694" s="112">
        <v>42548</v>
      </c>
      <c r="C694" s="116" t="s">
        <v>52</v>
      </c>
      <c r="D694" s="117"/>
      <c r="E694" s="117">
        <v>4.58</v>
      </c>
      <c r="F694" s="117"/>
      <c r="G694" s="110"/>
      <c r="H694" s="117"/>
      <c r="I694" s="117"/>
      <c r="J694" s="161"/>
      <c r="L694" s="110"/>
    </row>
    <row r="695" spans="1:12" s="116" customFormat="1" ht="12.75" customHeight="1" x14ac:dyDescent="0.3">
      <c r="A695" s="115"/>
      <c r="B695" s="112">
        <v>42548</v>
      </c>
      <c r="C695" s="117" t="s">
        <v>392</v>
      </c>
      <c r="D695" s="117">
        <v>50</v>
      </c>
      <c r="E695" s="117"/>
      <c r="F695" s="117"/>
      <c r="G695" s="110"/>
      <c r="H695" s="117"/>
      <c r="I695" s="117"/>
      <c r="J695" s="161"/>
      <c r="L695" s="110"/>
    </row>
    <row r="696" spans="1:12" s="116" customFormat="1" ht="12.75" customHeight="1" x14ac:dyDescent="0.3">
      <c r="A696" s="115"/>
      <c r="B696" s="112">
        <v>42550</v>
      </c>
      <c r="C696" s="116" t="s">
        <v>93</v>
      </c>
      <c r="D696" s="117"/>
      <c r="E696" s="117">
        <v>116.74</v>
      </c>
      <c r="F696" s="117"/>
      <c r="G696" s="110"/>
      <c r="H696" s="117"/>
      <c r="I696" s="117"/>
      <c r="J696" s="161"/>
      <c r="L696" s="110"/>
    </row>
    <row r="697" spans="1:12" s="116" customFormat="1" ht="12.75" customHeight="1" x14ac:dyDescent="0.3">
      <c r="A697" s="115"/>
      <c r="B697" s="112">
        <v>42550</v>
      </c>
      <c r="C697" s="116" t="s">
        <v>40</v>
      </c>
      <c r="D697" s="117"/>
      <c r="E697" s="117">
        <v>71.42</v>
      </c>
      <c r="F697" s="117"/>
      <c r="G697" s="110"/>
      <c r="H697" s="117"/>
      <c r="I697" s="117"/>
      <c r="J697" s="161"/>
      <c r="L697" s="110"/>
    </row>
    <row r="698" spans="1:12" s="116" customFormat="1" ht="12.75" customHeight="1" x14ac:dyDescent="0.3">
      <c r="A698" s="115"/>
      <c r="B698" s="112">
        <v>42551</v>
      </c>
      <c r="C698" s="116" t="s">
        <v>31</v>
      </c>
      <c r="D698" s="117">
        <v>1998.92</v>
      </c>
      <c r="E698" s="117"/>
      <c r="F698" s="117"/>
      <c r="G698" s="110"/>
      <c r="H698" s="117"/>
      <c r="I698" s="117"/>
      <c r="J698" s="161"/>
      <c r="L698" s="110"/>
    </row>
    <row r="699" spans="1:12" s="116" customFormat="1" ht="12.75" customHeight="1" x14ac:dyDescent="0.3">
      <c r="A699" s="115"/>
      <c r="B699" s="112">
        <v>42550</v>
      </c>
      <c r="C699" s="116" t="s">
        <v>8</v>
      </c>
      <c r="D699" s="117"/>
      <c r="E699" s="117">
        <v>12.47</v>
      </c>
      <c r="F699" s="117"/>
      <c r="G699" s="110"/>
      <c r="H699" s="117"/>
      <c r="I699" s="117"/>
      <c r="J699" s="161"/>
      <c r="L699" s="110"/>
    </row>
    <row r="700" spans="1:12" s="116" customFormat="1" ht="12.75" customHeight="1" x14ac:dyDescent="0.3">
      <c r="A700" s="115"/>
      <c r="B700" s="112">
        <v>42549</v>
      </c>
      <c r="C700" s="116" t="s">
        <v>40</v>
      </c>
      <c r="D700" s="117"/>
      <c r="E700" s="117">
        <v>40.65</v>
      </c>
      <c r="F700" s="117"/>
      <c r="G700" s="110"/>
      <c r="H700" s="117"/>
      <c r="I700" s="117"/>
      <c r="J700" s="161"/>
      <c r="L700" s="110"/>
    </row>
    <row r="701" spans="1:12" s="116" customFormat="1" ht="12.75" customHeight="1" x14ac:dyDescent="0.3">
      <c r="A701" s="115"/>
      <c r="B701" s="112">
        <v>42549</v>
      </c>
      <c r="C701" s="116" t="s">
        <v>7</v>
      </c>
      <c r="D701" s="117"/>
      <c r="E701" s="117">
        <v>15.21</v>
      </c>
      <c r="F701" s="117"/>
      <c r="G701" s="110"/>
      <c r="H701" s="117"/>
      <c r="I701" s="117"/>
      <c r="J701" s="161"/>
      <c r="L701" s="110"/>
    </row>
    <row r="702" spans="1:12" s="116" customFormat="1" ht="12.75" customHeight="1" x14ac:dyDescent="0.3">
      <c r="A702" s="115"/>
      <c r="B702" s="112">
        <v>42550</v>
      </c>
      <c r="C702" s="116" t="s">
        <v>89</v>
      </c>
      <c r="D702" s="117"/>
      <c r="E702" s="117">
        <v>540.67999999999995</v>
      </c>
      <c r="F702" s="117"/>
      <c r="G702" s="110"/>
      <c r="H702" s="117"/>
      <c r="I702" s="117"/>
      <c r="J702" s="161"/>
      <c r="L702" s="110"/>
    </row>
    <row r="703" spans="1:12" s="116" customFormat="1" ht="12.75" customHeight="1" x14ac:dyDescent="0.3">
      <c r="A703" s="115"/>
      <c r="B703" s="112">
        <v>42551</v>
      </c>
      <c r="C703" s="116" t="s">
        <v>90</v>
      </c>
      <c r="D703" s="117"/>
      <c r="E703" s="117">
        <v>800</v>
      </c>
      <c r="F703" s="117"/>
      <c r="G703" s="110"/>
      <c r="H703" s="117"/>
      <c r="I703" s="117"/>
      <c r="J703" s="161"/>
      <c r="L703" s="110"/>
    </row>
    <row r="704" spans="1:12" s="116" customFormat="1" ht="12.75" customHeight="1" x14ac:dyDescent="0.3">
      <c r="A704" s="115"/>
      <c r="B704" s="112">
        <v>42551</v>
      </c>
      <c r="C704" s="116" t="s">
        <v>234</v>
      </c>
      <c r="D704" s="117"/>
      <c r="E704" s="117">
        <v>239.65</v>
      </c>
      <c r="F704" s="117"/>
      <c r="G704" s="110"/>
      <c r="H704" s="117"/>
      <c r="I704" s="117"/>
      <c r="J704" s="161"/>
      <c r="L704" s="110"/>
    </row>
    <row r="705" spans="1:12" s="116" customFormat="1" ht="12.75" customHeight="1" x14ac:dyDescent="0.3">
      <c r="A705" s="115"/>
      <c r="B705" s="112">
        <v>42551</v>
      </c>
      <c r="C705" s="116" t="s">
        <v>505</v>
      </c>
      <c r="D705" s="117"/>
      <c r="E705" s="117">
        <v>13.25</v>
      </c>
      <c r="F705" s="117"/>
      <c r="G705" s="110"/>
      <c r="H705" s="117"/>
      <c r="I705" s="117"/>
      <c r="J705" s="161"/>
      <c r="L705" s="110"/>
    </row>
    <row r="706" spans="1:12" s="116" customFormat="1" ht="12.75" customHeight="1" x14ac:dyDescent="0.3">
      <c r="A706" s="115"/>
      <c r="B706" s="112">
        <v>42554</v>
      </c>
      <c r="C706" s="116" t="s">
        <v>40</v>
      </c>
      <c r="D706" s="117"/>
      <c r="E706" s="117">
        <v>34.43</v>
      </c>
      <c r="F706" s="117"/>
      <c r="G706" s="110"/>
      <c r="H706" s="117"/>
      <c r="I706" s="117"/>
      <c r="J706" s="161"/>
      <c r="L706" s="110"/>
    </row>
    <row r="707" spans="1:12" s="116" customFormat="1" ht="12.75" customHeight="1" x14ac:dyDescent="0.3">
      <c r="A707" s="115"/>
      <c r="B707" s="112">
        <v>42553</v>
      </c>
      <c r="C707" s="116" t="s">
        <v>21</v>
      </c>
      <c r="D707" s="117"/>
      <c r="E707" s="117">
        <v>15.25</v>
      </c>
      <c r="F707" s="117"/>
      <c r="G707" s="110"/>
      <c r="H707" s="117"/>
      <c r="I707" s="117"/>
      <c r="J707" s="161"/>
      <c r="L707" s="110"/>
    </row>
    <row r="708" spans="1:12" s="116" customFormat="1" ht="12.75" customHeight="1" x14ac:dyDescent="0.3">
      <c r="A708" s="115"/>
      <c r="B708" s="112">
        <v>42554</v>
      </c>
      <c r="C708" s="116" t="s">
        <v>8</v>
      </c>
      <c r="D708" s="117"/>
      <c r="E708" s="117">
        <v>8.85</v>
      </c>
      <c r="F708" s="117"/>
      <c r="G708" s="110"/>
      <c r="H708" s="117"/>
      <c r="I708" s="117"/>
      <c r="J708" s="161"/>
      <c r="L708" s="110"/>
    </row>
    <row r="709" spans="1:12" s="116" customFormat="1" ht="12.75" customHeight="1" x14ac:dyDescent="0.3">
      <c r="A709" s="115"/>
      <c r="B709" s="112">
        <v>42555</v>
      </c>
      <c r="C709" s="116" t="s">
        <v>50</v>
      </c>
      <c r="D709" s="117"/>
      <c r="E709" s="117">
        <v>1.49</v>
      </c>
      <c r="F709" s="117"/>
      <c r="G709" s="110"/>
      <c r="H709" s="117"/>
      <c r="I709" s="117"/>
      <c r="J709" s="161"/>
      <c r="L709" s="110"/>
    </row>
    <row r="710" spans="1:12" s="116" customFormat="1" ht="12.75" customHeight="1" x14ac:dyDescent="0.3">
      <c r="A710" s="115"/>
      <c r="B710" s="112">
        <v>42554</v>
      </c>
      <c r="C710" s="116" t="s">
        <v>8</v>
      </c>
      <c r="D710" s="117"/>
      <c r="E710" s="117">
        <v>5.43</v>
      </c>
      <c r="F710" s="117"/>
      <c r="G710" s="110"/>
      <c r="H710" s="117"/>
      <c r="I710" s="117"/>
      <c r="J710" s="161"/>
      <c r="L710" s="110"/>
    </row>
    <row r="711" spans="1:12" s="116" customFormat="1" ht="12.75" customHeight="1" x14ac:dyDescent="0.3">
      <c r="A711" s="115"/>
      <c r="B711" s="112">
        <v>42554</v>
      </c>
      <c r="C711" s="116" t="s">
        <v>505</v>
      </c>
      <c r="D711" s="117"/>
      <c r="E711" s="117">
        <v>16.87</v>
      </c>
      <c r="F711" s="117"/>
      <c r="G711" s="110"/>
      <c r="H711" s="117"/>
      <c r="I711" s="117"/>
      <c r="J711" s="161"/>
      <c r="L711" s="110"/>
    </row>
    <row r="712" spans="1:12" s="116" customFormat="1" ht="12.75" customHeight="1" x14ac:dyDescent="0.3">
      <c r="A712" s="115"/>
      <c r="B712" s="112">
        <v>42554</v>
      </c>
      <c r="C712" s="116" t="s">
        <v>93</v>
      </c>
      <c r="D712" s="117"/>
      <c r="E712" s="117">
        <v>92.12</v>
      </c>
      <c r="F712" s="117"/>
      <c r="G712" s="110"/>
      <c r="H712" s="117"/>
      <c r="I712" s="117"/>
      <c r="J712" s="161"/>
      <c r="L712" s="110"/>
    </row>
    <row r="713" spans="1:12" s="116" customFormat="1" ht="12.75" customHeight="1" x14ac:dyDescent="0.3">
      <c r="A713" s="115"/>
      <c r="B713" s="112">
        <v>42554</v>
      </c>
      <c r="C713" s="116" t="s">
        <v>417</v>
      </c>
      <c r="D713" s="117"/>
      <c r="E713" s="117">
        <v>619.99</v>
      </c>
      <c r="F713" s="117"/>
      <c r="G713" s="110"/>
      <c r="H713" s="117"/>
      <c r="I713" s="117"/>
      <c r="J713" s="161"/>
      <c r="L713" s="110"/>
    </row>
    <row r="714" spans="1:12" s="116" customFormat="1" ht="12.75" customHeight="1" x14ac:dyDescent="0.3">
      <c r="A714" s="115"/>
      <c r="B714" s="112">
        <v>42553</v>
      </c>
      <c r="C714" s="116" t="s">
        <v>8</v>
      </c>
      <c r="D714" s="117"/>
      <c r="E714" s="117">
        <v>1.08</v>
      </c>
      <c r="F714" s="117"/>
      <c r="G714" s="110"/>
      <c r="H714" s="117"/>
      <c r="I714" s="117"/>
      <c r="J714" s="161"/>
      <c r="L714" s="110"/>
    </row>
    <row r="715" spans="1:12" s="116" customFormat="1" ht="12.75" customHeight="1" x14ac:dyDescent="0.3">
      <c r="A715" s="115"/>
      <c r="B715" s="112">
        <v>42553</v>
      </c>
      <c r="C715" s="116" t="s">
        <v>425</v>
      </c>
      <c r="D715" s="117"/>
      <c r="E715" s="117">
        <v>9.58</v>
      </c>
      <c r="F715" s="117"/>
      <c r="G715" s="110"/>
      <c r="H715" s="117"/>
      <c r="I715" s="117"/>
      <c r="J715" s="161"/>
      <c r="L715" s="110"/>
    </row>
    <row r="716" spans="1:12" s="116" customFormat="1" ht="12.75" customHeight="1" x14ac:dyDescent="0.3">
      <c r="A716" s="115"/>
      <c r="B716" s="112">
        <v>42554</v>
      </c>
      <c r="C716" s="116" t="s">
        <v>150</v>
      </c>
      <c r="D716" s="117"/>
      <c r="E716" s="117">
        <v>20.059999999999999</v>
      </c>
      <c r="F716" s="117"/>
      <c r="G716" s="110"/>
      <c r="H716" s="117"/>
      <c r="I716" s="117"/>
      <c r="J716" s="161"/>
      <c r="L716" s="110"/>
    </row>
    <row r="717" spans="1:12" s="116" customFormat="1" ht="12.75" customHeight="1" x14ac:dyDescent="0.3">
      <c r="A717" s="115"/>
      <c r="B717" s="112">
        <v>42553</v>
      </c>
      <c r="C717" s="116" t="s">
        <v>505</v>
      </c>
      <c r="D717" s="117"/>
      <c r="E717" s="117">
        <v>5.44</v>
      </c>
      <c r="F717" s="117"/>
      <c r="G717" s="110"/>
      <c r="H717" s="117"/>
      <c r="I717" s="117"/>
      <c r="J717" s="161"/>
      <c r="L717" s="110"/>
    </row>
    <row r="718" spans="1:12" s="116" customFormat="1" ht="12.75" customHeight="1" x14ac:dyDescent="0.3">
      <c r="A718" s="115"/>
      <c r="B718" s="112">
        <v>42552</v>
      </c>
      <c r="C718" s="116" t="s">
        <v>7</v>
      </c>
      <c r="D718" s="117"/>
      <c r="E718" s="117">
        <v>15.21</v>
      </c>
      <c r="F718" s="117"/>
      <c r="G718" s="110"/>
      <c r="H718" s="117"/>
      <c r="I718" s="117"/>
      <c r="J718" s="161"/>
      <c r="L718" s="110"/>
    </row>
    <row r="719" spans="1:12" s="116" customFormat="1" ht="12.75" customHeight="1" x14ac:dyDescent="0.3">
      <c r="A719" s="115"/>
      <c r="B719" s="112">
        <v>42553</v>
      </c>
      <c r="C719" s="116" t="s">
        <v>93</v>
      </c>
      <c r="D719" s="117"/>
      <c r="E719" s="117">
        <v>22.77</v>
      </c>
      <c r="F719" s="117"/>
      <c r="G719" s="110"/>
      <c r="H719" s="117"/>
      <c r="I719" s="117"/>
      <c r="J719" s="161"/>
      <c r="L719" s="110"/>
    </row>
    <row r="720" spans="1:12" s="116" customFormat="1" ht="12.75" customHeight="1" x14ac:dyDescent="0.3">
      <c r="A720" s="115"/>
      <c r="B720" s="112">
        <v>42553</v>
      </c>
      <c r="C720" s="117" t="s">
        <v>392</v>
      </c>
      <c r="D720" s="117">
        <v>140</v>
      </c>
      <c r="E720" s="117"/>
      <c r="F720" s="117"/>
      <c r="G720" s="110"/>
      <c r="H720" s="117"/>
      <c r="I720" s="117"/>
      <c r="J720" s="161"/>
      <c r="L720" s="110"/>
    </row>
    <row r="721" spans="1:12" s="116" customFormat="1" ht="12.75" customHeight="1" x14ac:dyDescent="0.3">
      <c r="A721" s="115"/>
      <c r="B721" s="112">
        <v>42553</v>
      </c>
      <c r="C721" s="116" t="s">
        <v>83</v>
      </c>
      <c r="D721" s="117"/>
      <c r="E721" s="117">
        <v>140</v>
      </c>
      <c r="F721" s="117"/>
      <c r="G721" s="110"/>
      <c r="H721" s="117"/>
      <c r="I721" s="117"/>
      <c r="J721" s="161"/>
      <c r="L721" s="110"/>
    </row>
    <row r="722" spans="1:12" s="116" customFormat="1" ht="12.75" customHeight="1" x14ac:dyDescent="0.3">
      <c r="A722" s="115"/>
      <c r="B722" s="112">
        <v>42552</v>
      </c>
      <c r="C722" s="116" t="s">
        <v>409</v>
      </c>
      <c r="D722" s="117"/>
      <c r="E722" s="117">
        <v>16.170000000000002</v>
      </c>
      <c r="F722" s="117"/>
      <c r="G722" s="110"/>
      <c r="H722" s="117"/>
      <c r="I722" s="117"/>
      <c r="J722" s="161"/>
      <c r="L722" s="110"/>
    </row>
    <row r="723" spans="1:12" s="116" customFormat="1" ht="12.75" customHeight="1" x14ac:dyDescent="0.3">
      <c r="A723" s="115"/>
      <c r="B723" s="112">
        <v>42553</v>
      </c>
      <c r="C723" s="116" t="s">
        <v>56</v>
      </c>
      <c r="D723" s="117"/>
      <c r="E723" s="117">
        <v>34.049999999999997</v>
      </c>
      <c r="F723" s="117"/>
      <c r="G723" s="110"/>
      <c r="H723" s="117"/>
      <c r="I723" s="117"/>
      <c r="J723" s="161"/>
      <c r="L723" s="110"/>
    </row>
    <row r="724" spans="1:12" s="116" customFormat="1" ht="12.75" customHeight="1" x14ac:dyDescent="0.3">
      <c r="A724" s="115"/>
      <c r="B724" s="112">
        <v>42554</v>
      </c>
      <c r="C724" s="116" t="s">
        <v>148</v>
      </c>
      <c r="D724" s="117"/>
      <c r="E724" s="117">
        <v>100.98</v>
      </c>
      <c r="F724" s="117"/>
      <c r="G724" s="110"/>
      <c r="H724" s="117"/>
      <c r="I724" s="117"/>
      <c r="J724" s="161"/>
      <c r="L724" s="110"/>
    </row>
    <row r="725" spans="1:12" s="116" customFormat="1" ht="12.75" customHeight="1" x14ac:dyDescent="0.3">
      <c r="A725" s="115"/>
      <c r="B725" s="112">
        <v>42555</v>
      </c>
      <c r="C725" s="116" t="s">
        <v>8</v>
      </c>
      <c r="D725" s="117"/>
      <c r="E725" s="117">
        <v>9.73</v>
      </c>
      <c r="F725" s="117"/>
      <c r="G725" s="110"/>
      <c r="H725" s="117"/>
      <c r="I725" s="117"/>
      <c r="J725" s="161"/>
      <c r="L725" s="110"/>
    </row>
    <row r="726" spans="1:12" s="116" customFormat="1" ht="12.75" customHeight="1" x14ac:dyDescent="0.3">
      <c r="A726" s="115"/>
      <c r="B726" s="112">
        <v>42555</v>
      </c>
      <c r="C726" s="116" t="s">
        <v>8</v>
      </c>
      <c r="D726" s="117"/>
      <c r="E726" s="117">
        <v>5.61</v>
      </c>
      <c r="F726" s="117"/>
      <c r="G726" s="110"/>
      <c r="H726" s="117"/>
      <c r="I726" s="117"/>
      <c r="J726" s="161"/>
      <c r="L726" s="110"/>
    </row>
    <row r="727" spans="1:12" s="116" customFormat="1" ht="12.75" customHeight="1" x14ac:dyDescent="0.3">
      <c r="A727" s="115"/>
      <c r="B727" s="112">
        <v>42556</v>
      </c>
      <c r="C727" s="116" t="s">
        <v>50</v>
      </c>
      <c r="D727" s="117"/>
      <c r="E727" s="117">
        <v>35.299999999999997</v>
      </c>
      <c r="F727" s="117"/>
      <c r="G727" s="110"/>
      <c r="H727" s="117"/>
      <c r="I727" s="117"/>
      <c r="J727" s="161"/>
      <c r="L727" s="110"/>
    </row>
    <row r="728" spans="1:12" s="116" customFormat="1" ht="12.75" customHeight="1" x14ac:dyDescent="0.3">
      <c r="A728" s="115"/>
      <c r="B728" s="112">
        <v>42556</v>
      </c>
      <c r="C728" s="116" t="s">
        <v>93</v>
      </c>
      <c r="D728" s="117"/>
      <c r="E728" s="117">
        <v>369.25</v>
      </c>
      <c r="F728" s="117"/>
      <c r="G728" s="110"/>
      <c r="H728" s="117"/>
      <c r="I728" s="117"/>
      <c r="J728" s="161"/>
      <c r="L728" s="110"/>
    </row>
    <row r="729" spans="1:12" s="116" customFormat="1" ht="12.75" customHeight="1" x14ac:dyDescent="0.3">
      <c r="A729" s="115"/>
      <c r="B729" s="112">
        <v>42556</v>
      </c>
      <c r="C729" s="116" t="s">
        <v>16</v>
      </c>
      <c r="D729" s="117"/>
      <c r="E729" s="117">
        <v>117.96</v>
      </c>
      <c r="F729" s="117"/>
      <c r="G729" s="110"/>
      <c r="H729" s="117"/>
      <c r="I729" s="117"/>
      <c r="J729" s="161"/>
      <c r="L729" s="110"/>
    </row>
    <row r="730" spans="1:12" s="116" customFormat="1" ht="12.75" customHeight="1" x14ac:dyDescent="0.3">
      <c r="A730" s="115"/>
      <c r="B730" s="112">
        <v>42556</v>
      </c>
      <c r="C730" s="116" t="s">
        <v>505</v>
      </c>
      <c r="D730" s="117"/>
      <c r="E730" s="117">
        <v>10.41</v>
      </c>
      <c r="F730" s="117"/>
      <c r="G730" s="110"/>
      <c r="H730" s="117"/>
      <c r="I730" s="117"/>
      <c r="J730" s="161"/>
      <c r="L730" s="110"/>
    </row>
    <row r="731" spans="1:12" s="116" customFormat="1" ht="12.75" customHeight="1" x14ac:dyDescent="0.3">
      <c r="A731" s="115"/>
      <c r="B731" s="112">
        <v>42556</v>
      </c>
      <c r="C731" s="117" t="s">
        <v>392</v>
      </c>
      <c r="D731" s="117">
        <v>100</v>
      </c>
      <c r="E731" s="117"/>
      <c r="F731" s="117"/>
      <c r="G731" s="110"/>
      <c r="H731" s="117"/>
      <c r="I731" s="117"/>
      <c r="J731" s="161"/>
      <c r="L731" s="110"/>
    </row>
    <row r="732" spans="1:12" s="116" customFormat="1" ht="12.75" customHeight="1" x14ac:dyDescent="0.3">
      <c r="A732" s="115"/>
      <c r="B732" s="112">
        <v>42556</v>
      </c>
      <c r="C732" s="116" t="s">
        <v>93</v>
      </c>
      <c r="D732" s="117"/>
      <c r="E732" s="117">
        <v>99</v>
      </c>
      <c r="F732" s="117"/>
      <c r="G732" s="110"/>
      <c r="H732" s="117"/>
      <c r="I732" s="117"/>
      <c r="J732" s="161"/>
      <c r="L732" s="110"/>
    </row>
    <row r="733" spans="1:12" s="116" customFormat="1" ht="12.75" customHeight="1" x14ac:dyDescent="0.3">
      <c r="A733" s="115"/>
      <c r="B733" s="112">
        <v>42556</v>
      </c>
      <c r="C733" s="116" t="s">
        <v>8</v>
      </c>
      <c r="D733" s="117"/>
      <c r="E733" s="117">
        <v>8.9600000000000009</v>
      </c>
      <c r="F733" s="117"/>
      <c r="G733" s="110"/>
      <c r="H733" s="117"/>
      <c r="I733" s="117"/>
      <c r="J733" s="161"/>
      <c r="L733" s="110"/>
    </row>
    <row r="734" spans="1:12" s="116" customFormat="1" ht="12.75" customHeight="1" x14ac:dyDescent="0.3">
      <c r="A734" s="115"/>
      <c r="B734" s="112">
        <v>42556</v>
      </c>
      <c r="C734" s="116" t="s">
        <v>8</v>
      </c>
      <c r="D734" s="117"/>
      <c r="E734" s="117">
        <v>5.97</v>
      </c>
      <c r="F734" s="117"/>
      <c r="G734" s="110"/>
      <c r="H734" s="117"/>
      <c r="I734" s="117"/>
      <c r="J734" s="161"/>
      <c r="L734" s="110"/>
    </row>
    <row r="735" spans="1:12" s="116" customFormat="1" ht="12.75" customHeight="1" x14ac:dyDescent="0.3">
      <c r="A735" s="115"/>
      <c r="B735" s="112">
        <v>42556</v>
      </c>
      <c r="C735" s="116" t="s">
        <v>134</v>
      </c>
      <c r="D735" s="117"/>
      <c r="E735" s="117">
        <v>62.93</v>
      </c>
      <c r="F735" s="117"/>
      <c r="G735" s="110"/>
      <c r="H735" s="117"/>
      <c r="I735" s="117"/>
      <c r="J735" s="161"/>
      <c r="L735" s="110"/>
    </row>
    <row r="736" spans="1:12" s="116" customFormat="1" ht="12.75" customHeight="1" x14ac:dyDescent="0.3">
      <c r="A736" s="115">
        <v>111</v>
      </c>
      <c r="B736" s="112">
        <v>42532</v>
      </c>
      <c r="D736" s="117"/>
      <c r="E736" s="117">
        <v>28.45</v>
      </c>
      <c r="F736" s="117"/>
      <c r="G736" s="110"/>
      <c r="H736" s="117"/>
      <c r="I736" s="117"/>
      <c r="J736" s="161"/>
      <c r="L736" s="110"/>
    </row>
    <row r="737" spans="1:12" s="116" customFormat="1" ht="12.75" customHeight="1" x14ac:dyDescent="0.3">
      <c r="A737" s="115"/>
      <c r="B737" s="112">
        <v>42556</v>
      </c>
      <c r="C737" s="116" t="s">
        <v>8</v>
      </c>
      <c r="D737" s="117"/>
      <c r="E737" s="117">
        <v>4.01</v>
      </c>
      <c r="F737" s="117"/>
      <c r="G737" s="110"/>
      <c r="H737" s="117"/>
      <c r="I737" s="117"/>
      <c r="J737" s="161"/>
      <c r="L737" s="110"/>
    </row>
    <row r="738" spans="1:12" s="116" customFormat="1" ht="12.75" customHeight="1" x14ac:dyDescent="0.3">
      <c r="A738" s="115"/>
      <c r="B738" s="112">
        <v>42556</v>
      </c>
      <c r="C738" s="116" t="s">
        <v>162</v>
      </c>
      <c r="D738" s="117"/>
      <c r="E738" s="117">
        <v>21.21</v>
      </c>
      <c r="F738" s="117"/>
      <c r="G738" s="110"/>
      <c r="H738" s="117"/>
      <c r="I738" s="117"/>
      <c r="J738" s="161"/>
      <c r="L738" s="110"/>
    </row>
    <row r="739" spans="1:12" s="116" customFormat="1" ht="12.75" customHeight="1" x14ac:dyDescent="0.3">
      <c r="A739" s="115"/>
      <c r="B739" s="112">
        <v>42556</v>
      </c>
      <c r="C739" s="116" t="s">
        <v>50</v>
      </c>
      <c r="D739" s="117"/>
      <c r="E739" s="117">
        <v>1.99</v>
      </c>
      <c r="F739" s="117"/>
      <c r="G739" s="110"/>
      <c r="H739" s="117"/>
      <c r="I739" s="117"/>
      <c r="J739" s="161"/>
      <c r="L739" s="110"/>
    </row>
    <row r="740" spans="1:12" s="116" customFormat="1" ht="12.75" customHeight="1" x14ac:dyDescent="0.3">
      <c r="A740" s="115"/>
      <c r="B740" s="112">
        <v>42558</v>
      </c>
      <c r="C740" s="116" t="s">
        <v>505</v>
      </c>
      <c r="D740" s="117"/>
      <c r="E740" s="117">
        <v>9.14</v>
      </c>
      <c r="F740" s="117"/>
      <c r="G740" s="110"/>
      <c r="H740" s="117"/>
      <c r="I740" s="117"/>
      <c r="J740" s="161"/>
      <c r="L740" s="110"/>
    </row>
    <row r="741" spans="1:12" s="116" customFormat="1" ht="12.75" customHeight="1" x14ac:dyDescent="0.3">
      <c r="A741" s="115"/>
      <c r="B741" s="112">
        <v>42558</v>
      </c>
      <c r="C741" s="116" t="s">
        <v>8</v>
      </c>
      <c r="D741" s="117"/>
      <c r="E741" s="117">
        <v>10.029999999999999</v>
      </c>
      <c r="F741" s="117"/>
      <c r="G741" s="110"/>
      <c r="H741" s="117"/>
      <c r="I741" s="117"/>
      <c r="J741" s="161"/>
      <c r="L741" s="110"/>
    </row>
    <row r="742" spans="1:12" s="116" customFormat="1" ht="12.75" customHeight="1" x14ac:dyDescent="0.3">
      <c r="A742" s="115"/>
      <c r="B742" s="112">
        <v>42558</v>
      </c>
      <c r="C742" s="116" t="s">
        <v>40</v>
      </c>
      <c r="D742" s="117"/>
      <c r="E742" s="117">
        <v>33.369999999999997</v>
      </c>
      <c r="F742" s="117"/>
      <c r="G742" s="110"/>
      <c r="H742" s="117"/>
      <c r="I742" s="117"/>
      <c r="J742" s="161"/>
      <c r="L742" s="110"/>
    </row>
    <row r="743" spans="1:12" s="116" customFormat="1" ht="12.75" customHeight="1" x14ac:dyDescent="0.3">
      <c r="A743" s="115"/>
      <c r="B743" s="112">
        <v>42558</v>
      </c>
      <c r="C743" s="116" t="s">
        <v>40</v>
      </c>
      <c r="D743" s="117"/>
      <c r="E743" s="117">
        <v>111.64</v>
      </c>
      <c r="F743" s="117"/>
      <c r="G743" s="110"/>
      <c r="H743" s="117"/>
      <c r="I743" s="117"/>
      <c r="J743" s="161"/>
      <c r="L743" s="110"/>
    </row>
    <row r="744" spans="1:12" s="116" customFormat="1" ht="12.75" customHeight="1" x14ac:dyDescent="0.3">
      <c r="A744" s="115"/>
      <c r="B744" s="112">
        <v>42560</v>
      </c>
      <c r="C744" s="116" t="s">
        <v>7</v>
      </c>
      <c r="D744" s="117"/>
      <c r="E744" s="117">
        <v>10.85</v>
      </c>
      <c r="F744" s="117"/>
      <c r="G744" s="110"/>
      <c r="H744" s="117"/>
      <c r="I744" s="117"/>
      <c r="J744" s="161"/>
      <c r="L744" s="110"/>
    </row>
    <row r="745" spans="1:12" s="116" customFormat="1" ht="12.75" customHeight="1" x14ac:dyDescent="0.3">
      <c r="A745" s="115"/>
      <c r="B745" s="112">
        <v>42560</v>
      </c>
      <c r="C745" s="116" t="s">
        <v>40</v>
      </c>
      <c r="D745" s="117"/>
      <c r="E745" s="117">
        <v>9.52</v>
      </c>
      <c r="F745" s="117"/>
      <c r="G745" s="110"/>
      <c r="H745" s="117"/>
      <c r="I745" s="117"/>
      <c r="J745" s="161"/>
      <c r="L745" s="110"/>
    </row>
    <row r="746" spans="1:12" s="116" customFormat="1" ht="12.75" customHeight="1" x14ac:dyDescent="0.3">
      <c r="A746" s="115"/>
      <c r="B746" s="112">
        <v>42560</v>
      </c>
      <c r="C746" s="116" t="s">
        <v>505</v>
      </c>
      <c r="D746" s="117"/>
      <c r="E746" s="117">
        <v>16.09</v>
      </c>
      <c r="F746" s="117"/>
      <c r="G746" s="110"/>
      <c r="H746" s="117"/>
      <c r="I746" s="117"/>
      <c r="J746" s="161"/>
      <c r="L746" s="110"/>
    </row>
    <row r="747" spans="1:12" s="116" customFormat="1" ht="12.75" customHeight="1" x14ac:dyDescent="0.3">
      <c r="A747" s="115"/>
      <c r="B747" s="112">
        <v>42560</v>
      </c>
      <c r="C747" s="116" t="s">
        <v>53</v>
      </c>
      <c r="D747" s="117"/>
      <c r="E747" s="117">
        <v>57.44</v>
      </c>
      <c r="F747" s="117"/>
      <c r="G747" s="110"/>
      <c r="H747" s="117"/>
      <c r="I747" s="117"/>
      <c r="J747" s="161"/>
      <c r="L747" s="110"/>
    </row>
    <row r="748" spans="1:12" s="116" customFormat="1" ht="12.75" customHeight="1" x14ac:dyDescent="0.3">
      <c r="A748" s="115"/>
      <c r="B748" s="112">
        <v>42561</v>
      </c>
      <c r="C748" s="116" t="s">
        <v>50</v>
      </c>
      <c r="D748" s="117"/>
      <c r="E748" s="117">
        <v>21.39</v>
      </c>
      <c r="F748" s="117"/>
      <c r="G748" s="110"/>
      <c r="H748" s="117"/>
      <c r="I748" s="117"/>
      <c r="J748" s="161"/>
      <c r="L748" s="110"/>
    </row>
    <row r="749" spans="1:12" s="116" customFormat="1" ht="12.75" customHeight="1" x14ac:dyDescent="0.3">
      <c r="A749" s="115"/>
      <c r="B749" s="112">
        <v>42561</v>
      </c>
      <c r="C749" s="116" t="s">
        <v>330</v>
      </c>
      <c r="D749" s="117"/>
      <c r="E749" s="117">
        <v>13.35</v>
      </c>
      <c r="F749" s="117"/>
      <c r="G749" s="110"/>
      <c r="H749" s="117"/>
      <c r="I749" s="117"/>
      <c r="J749" s="161"/>
      <c r="L749" s="110"/>
    </row>
    <row r="750" spans="1:12" s="116" customFormat="1" ht="12.75" customHeight="1" x14ac:dyDescent="0.3">
      <c r="A750" s="115"/>
      <c r="B750" s="112">
        <v>42561</v>
      </c>
      <c r="C750" s="116" t="s">
        <v>40</v>
      </c>
      <c r="D750" s="117"/>
      <c r="E750" s="117">
        <v>13.45</v>
      </c>
      <c r="F750" s="117"/>
      <c r="G750" s="110"/>
      <c r="H750" s="117"/>
      <c r="I750" s="117"/>
      <c r="J750" s="161"/>
      <c r="L750" s="110"/>
    </row>
    <row r="751" spans="1:12" s="116" customFormat="1" ht="12.75" customHeight="1" x14ac:dyDescent="0.3">
      <c r="A751" s="115"/>
      <c r="B751" s="112">
        <v>42562</v>
      </c>
      <c r="C751" s="116" t="s">
        <v>505</v>
      </c>
      <c r="D751" s="117"/>
      <c r="E751" s="117">
        <v>10.88</v>
      </c>
      <c r="F751" s="117"/>
      <c r="G751" s="110"/>
      <c r="H751" s="117"/>
      <c r="I751" s="117"/>
      <c r="J751" s="161"/>
      <c r="L751" s="110"/>
    </row>
    <row r="752" spans="1:12" s="116" customFormat="1" ht="12.75" customHeight="1" x14ac:dyDescent="0.3">
      <c r="A752" s="115"/>
      <c r="B752" s="112">
        <v>42562</v>
      </c>
      <c r="C752" s="116" t="s">
        <v>40</v>
      </c>
      <c r="D752" s="117"/>
      <c r="E752" s="117">
        <v>56.94</v>
      </c>
      <c r="F752" s="117"/>
      <c r="G752" s="110"/>
      <c r="H752" s="117"/>
      <c r="I752" s="117"/>
      <c r="J752" s="161"/>
      <c r="L752" s="110"/>
    </row>
    <row r="753" spans="1:12" s="116" customFormat="1" ht="12.75" customHeight="1" x14ac:dyDescent="0.3">
      <c r="A753" s="115"/>
      <c r="B753" s="112">
        <v>42563</v>
      </c>
      <c r="C753" s="116" t="s">
        <v>8</v>
      </c>
      <c r="D753" s="117"/>
      <c r="E753" s="117">
        <v>6.49</v>
      </c>
      <c r="F753" s="117"/>
      <c r="G753" s="110"/>
      <c r="H753" s="117"/>
      <c r="I753" s="117"/>
      <c r="J753" s="161"/>
      <c r="L753" s="110"/>
    </row>
    <row r="754" spans="1:12" s="116" customFormat="1" ht="12.75" customHeight="1" x14ac:dyDescent="0.3">
      <c r="A754" s="115"/>
      <c r="B754" s="112">
        <v>42563</v>
      </c>
      <c r="C754" s="116" t="s">
        <v>425</v>
      </c>
      <c r="D754" s="117"/>
      <c r="E754" s="117">
        <v>26.35</v>
      </c>
      <c r="F754" s="117"/>
      <c r="G754" s="110"/>
      <c r="H754" s="117"/>
      <c r="I754" s="117"/>
      <c r="J754" s="161"/>
      <c r="L754" s="110"/>
    </row>
    <row r="755" spans="1:12" s="116" customFormat="1" ht="12.75" customHeight="1" x14ac:dyDescent="0.3">
      <c r="A755" s="115"/>
      <c r="B755" s="112">
        <v>42563</v>
      </c>
      <c r="C755" s="116" t="s">
        <v>505</v>
      </c>
      <c r="D755" s="117"/>
      <c r="E755" s="117">
        <v>5.44</v>
      </c>
      <c r="F755" s="117"/>
      <c r="G755" s="110"/>
      <c r="H755" s="117"/>
      <c r="I755" s="117"/>
      <c r="J755" s="161"/>
      <c r="L755" s="110"/>
    </row>
    <row r="756" spans="1:12" s="116" customFormat="1" ht="12.75" customHeight="1" x14ac:dyDescent="0.3">
      <c r="A756" s="115"/>
      <c r="B756" s="112">
        <v>42564</v>
      </c>
      <c r="C756" s="116" t="s">
        <v>8</v>
      </c>
      <c r="D756" s="117"/>
      <c r="E756" s="117">
        <v>8.2100000000000009</v>
      </c>
      <c r="F756" s="117"/>
      <c r="G756" s="110"/>
      <c r="H756" s="117"/>
      <c r="I756" s="117"/>
      <c r="J756" s="161"/>
      <c r="L756" s="110"/>
    </row>
    <row r="757" spans="1:12" s="116" customFormat="1" ht="12.75" customHeight="1" x14ac:dyDescent="0.3">
      <c r="A757" s="115"/>
      <c r="B757" s="112">
        <v>42562</v>
      </c>
      <c r="C757" s="116" t="s">
        <v>40</v>
      </c>
      <c r="D757" s="117"/>
      <c r="E757" s="117">
        <v>1.79</v>
      </c>
      <c r="F757" s="117"/>
      <c r="G757" s="110"/>
      <c r="H757" s="117"/>
      <c r="I757" s="117"/>
      <c r="J757" s="161"/>
      <c r="L757" s="110"/>
    </row>
    <row r="758" spans="1:12" s="116" customFormat="1" ht="12.75" customHeight="1" x14ac:dyDescent="0.3">
      <c r="A758" s="115"/>
      <c r="B758" s="112">
        <v>42564</v>
      </c>
      <c r="C758" s="116" t="s">
        <v>505</v>
      </c>
      <c r="D758" s="117"/>
      <c r="E758" s="117">
        <v>18.5</v>
      </c>
      <c r="F758" s="117"/>
      <c r="G758" s="110"/>
      <c r="H758" s="117"/>
      <c r="I758" s="117"/>
      <c r="J758" s="161"/>
      <c r="L758" s="110"/>
    </row>
    <row r="759" spans="1:12" s="116" customFormat="1" ht="12.75" customHeight="1" x14ac:dyDescent="0.3">
      <c r="A759" s="115"/>
      <c r="B759" s="112">
        <v>42564</v>
      </c>
      <c r="C759" s="116" t="s">
        <v>59</v>
      </c>
      <c r="D759" s="117"/>
      <c r="E759" s="117">
        <v>10.5</v>
      </c>
      <c r="F759" s="117"/>
      <c r="G759" s="110"/>
      <c r="H759" s="117"/>
      <c r="I759" s="117"/>
      <c r="J759" s="161"/>
      <c r="L759" s="110"/>
    </row>
    <row r="760" spans="1:12" s="116" customFormat="1" ht="12.75" customHeight="1" x14ac:dyDescent="0.3">
      <c r="A760" s="115"/>
      <c r="B760" s="112">
        <v>42565</v>
      </c>
      <c r="C760" s="116" t="s">
        <v>8</v>
      </c>
      <c r="D760" s="117"/>
      <c r="E760" s="117">
        <v>6.47</v>
      </c>
      <c r="F760" s="117"/>
      <c r="G760" s="110"/>
      <c r="H760" s="117"/>
      <c r="I760" s="117"/>
      <c r="J760" s="161"/>
      <c r="L760" s="110"/>
    </row>
    <row r="761" spans="1:12" s="116" customFormat="1" ht="12.75" customHeight="1" x14ac:dyDescent="0.3">
      <c r="A761" s="115"/>
      <c r="B761" s="112">
        <v>42565</v>
      </c>
      <c r="C761" s="116" t="s">
        <v>31</v>
      </c>
      <c r="D761" s="117">
        <v>1895.04</v>
      </c>
      <c r="E761" s="117"/>
      <c r="F761" s="117"/>
      <c r="G761" s="110"/>
      <c r="H761" s="117"/>
      <c r="I761" s="117"/>
      <c r="J761" s="161"/>
      <c r="L761" s="110"/>
    </row>
    <row r="762" spans="1:12" s="116" customFormat="1" ht="12.75" customHeight="1" x14ac:dyDescent="0.3">
      <c r="A762" s="115"/>
      <c r="B762" s="112">
        <v>42565</v>
      </c>
      <c r="C762" s="116" t="s">
        <v>409</v>
      </c>
      <c r="D762" s="117"/>
      <c r="E762" s="117">
        <v>330.78</v>
      </c>
      <c r="F762" s="117"/>
      <c r="G762" s="110"/>
      <c r="H762" s="117"/>
      <c r="I762" s="117"/>
      <c r="J762" s="161"/>
      <c r="L762" s="110"/>
    </row>
    <row r="763" spans="1:12" s="116" customFormat="1" ht="12.75" customHeight="1" x14ac:dyDescent="0.3">
      <c r="A763" s="115"/>
      <c r="B763" s="112">
        <v>42565</v>
      </c>
      <c r="C763" s="116" t="s">
        <v>93</v>
      </c>
      <c r="D763" s="117"/>
      <c r="E763" s="117">
        <v>26.24</v>
      </c>
      <c r="F763" s="117"/>
      <c r="G763" s="110"/>
      <c r="H763" s="117"/>
      <c r="I763" s="117"/>
      <c r="J763" s="161"/>
      <c r="L763" s="110"/>
    </row>
    <row r="764" spans="1:12" s="116" customFormat="1" ht="12.75" customHeight="1" x14ac:dyDescent="0.3">
      <c r="A764" s="115"/>
      <c r="B764" s="112">
        <v>42565</v>
      </c>
      <c r="C764" s="116" t="s">
        <v>8</v>
      </c>
      <c r="D764" s="117"/>
      <c r="E764" s="117">
        <v>5.17</v>
      </c>
      <c r="F764" s="117"/>
      <c r="G764" s="110"/>
      <c r="H764" s="117"/>
      <c r="I764" s="117"/>
      <c r="J764" s="161"/>
      <c r="L764" s="110"/>
    </row>
    <row r="765" spans="1:12" s="116" customFormat="1" ht="12.75" customHeight="1" x14ac:dyDescent="0.3">
      <c r="A765" s="115"/>
      <c r="B765" s="112">
        <v>42562</v>
      </c>
      <c r="C765" s="116" t="s">
        <v>8</v>
      </c>
      <c r="D765" s="117"/>
      <c r="E765" s="117">
        <v>15.32</v>
      </c>
      <c r="F765" s="117"/>
      <c r="G765" s="110"/>
      <c r="H765" s="117"/>
      <c r="I765" s="117"/>
      <c r="J765" s="161"/>
      <c r="L765" s="110"/>
    </row>
    <row r="766" spans="1:12" s="116" customFormat="1" ht="12.75" customHeight="1" x14ac:dyDescent="0.3">
      <c r="A766" s="115"/>
      <c r="B766" s="112">
        <v>42563</v>
      </c>
      <c r="C766" s="116" t="s">
        <v>8</v>
      </c>
      <c r="D766" s="117"/>
      <c r="E766" s="117">
        <v>3.47</v>
      </c>
      <c r="F766" s="117"/>
      <c r="G766" s="110"/>
      <c r="H766" s="117"/>
      <c r="I766" s="117"/>
      <c r="J766" s="161"/>
      <c r="L766" s="110"/>
    </row>
    <row r="767" spans="1:12" s="116" customFormat="1" ht="12.75" customHeight="1" x14ac:dyDescent="0.3">
      <c r="A767" s="115"/>
      <c r="B767" s="112">
        <v>42561</v>
      </c>
      <c r="C767" s="116" t="s">
        <v>95</v>
      </c>
      <c r="D767" s="117"/>
      <c r="E767" s="117">
        <v>42.85</v>
      </c>
      <c r="F767" s="117"/>
      <c r="G767" s="110"/>
      <c r="H767" s="117"/>
      <c r="I767" s="117"/>
      <c r="J767" s="161"/>
      <c r="L767" s="110"/>
    </row>
    <row r="768" spans="1:12" s="116" customFormat="1" ht="12.75" customHeight="1" x14ac:dyDescent="0.3">
      <c r="A768" s="115"/>
      <c r="B768" s="112">
        <v>42565</v>
      </c>
      <c r="C768" s="116" t="s">
        <v>130</v>
      </c>
      <c r="D768" s="117"/>
      <c r="E768" s="117">
        <v>25.2</v>
      </c>
      <c r="F768" s="117"/>
      <c r="G768" s="110"/>
      <c r="H768" s="117"/>
      <c r="I768" s="117"/>
      <c r="J768" s="161"/>
      <c r="L768" s="110"/>
    </row>
    <row r="769" spans="1:12" s="116" customFormat="1" ht="12.75" customHeight="1" x14ac:dyDescent="0.3">
      <c r="A769" s="115"/>
      <c r="B769" s="112">
        <v>42565</v>
      </c>
      <c r="C769" s="116" t="s">
        <v>21</v>
      </c>
      <c r="D769" s="117"/>
      <c r="E769" s="117">
        <v>25.4</v>
      </c>
      <c r="F769" s="117"/>
      <c r="G769" s="110"/>
      <c r="H769" s="117"/>
      <c r="I769" s="117"/>
      <c r="J769" s="161"/>
      <c r="L769" s="110"/>
    </row>
    <row r="770" spans="1:12" s="116" customFormat="1" ht="12.75" customHeight="1" x14ac:dyDescent="0.3">
      <c r="A770" s="115"/>
      <c r="B770" s="112">
        <v>42561</v>
      </c>
      <c r="C770" s="116" t="s">
        <v>83</v>
      </c>
      <c r="D770" s="117"/>
      <c r="E770" s="117">
        <v>41.75</v>
      </c>
      <c r="F770" s="117"/>
      <c r="G770" s="110"/>
      <c r="H770" s="117"/>
      <c r="I770" s="117"/>
      <c r="J770" s="161"/>
      <c r="L770" s="110"/>
    </row>
    <row r="771" spans="1:12" s="116" customFormat="1" ht="12.75" customHeight="1" x14ac:dyDescent="0.3">
      <c r="A771" s="115"/>
      <c r="B771" s="112">
        <v>42565</v>
      </c>
      <c r="C771" s="116" t="s">
        <v>40</v>
      </c>
      <c r="D771" s="117"/>
      <c r="E771" s="117">
        <v>68.489999999999995</v>
      </c>
      <c r="F771" s="117"/>
      <c r="G771" s="110"/>
      <c r="H771" s="117"/>
      <c r="I771" s="117"/>
      <c r="J771" s="161"/>
      <c r="L771" s="110"/>
    </row>
    <row r="772" spans="1:12" s="116" customFormat="1" ht="12.75" customHeight="1" x14ac:dyDescent="0.3">
      <c r="A772" s="115"/>
      <c r="B772" s="112">
        <v>42564</v>
      </c>
      <c r="C772" s="116" t="s">
        <v>426</v>
      </c>
      <c r="D772" s="117"/>
      <c r="E772" s="117">
        <v>7.95</v>
      </c>
      <c r="F772" s="117"/>
      <c r="G772" s="110"/>
      <c r="H772" s="117"/>
      <c r="I772" s="117"/>
      <c r="J772" s="161"/>
      <c r="L772" s="110"/>
    </row>
    <row r="773" spans="1:12" s="116" customFormat="1" ht="12.75" customHeight="1" x14ac:dyDescent="0.3">
      <c r="A773" s="115"/>
      <c r="B773" s="112">
        <v>42566</v>
      </c>
      <c r="C773" s="116" t="s">
        <v>8</v>
      </c>
      <c r="D773" s="117"/>
      <c r="E773" s="117">
        <v>9.81</v>
      </c>
      <c r="F773" s="117"/>
      <c r="G773" s="110"/>
      <c r="H773" s="117"/>
      <c r="I773" s="117"/>
      <c r="J773" s="161"/>
      <c r="L773" s="110"/>
    </row>
    <row r="774" spans="1:12" s="116" customFormat="1" ht="12.75" customHeight="1" x14ac:dyDescent="0.3">
      <c r="A774" s="115"/>
      <c r="B774" s="112">
        <v>42566</v>
      </c>
      <c r="C774" s="116" t="s">
        <v>45</v>
      </c>
      <c r="D774" s="117"/>
      <c r="E774" s="117">
        <v>75</v>
      </c>
      <c r="F774" s="117"/>
      <c r="G774" s="110"/>
      <c r="H774" s="117"/>
      <c r="I774" s="117"/>
      <c r="J774" s="161"/>
      <c r="L774" s="110"/>
    </row>
    <row r="775" spans="1:12" s="116" customFormat="1" ht="12.75" customHeight="1" x14ac:dyDescent="0.3">
      <c r="A775" s="115"/>
      <c r="B775" s="112">
        <v>42564</v>
      </c>
      <c r="C775" s="116" t="s">
        <v>40</v>
      </c>
      <c r="D775" s="117"/>
      <c r="E775" s="117">
        <v>47.06</v>
      </c>
      <c r="F775" s="117"/>
      <c r="G775" s="110"/>
      <c r="H775" s="117"/>
      <c r="I775" s="117"/>
      <c r="J775" s="161"/>
      <c r="L775" s="110"/>
    </row>
    <row r="776" spans="1:12" s="116" customFormat="1" ht="12.75" customHeight="1" x14ac:dyDescent="0.3">
      <c r="A776" s="115" t="s">
        <v>427</v>
      </c>
      <c r="B776" s="112">
        <v>42564</v>
      </c>
      <c r="C776" s="116" t="s">
        <v>144</v>
      </c>
      <c r="D776" s="117"/>
      <c r="E776" s="117">
        <v>3</v>
      </c>
      <c r="F776" s="117"/>
      <c r="G776" s="110"/>
      <c r="H776" s="117"/>
      <c r="I776" s="117"/>
      <c r="J776" s="161"/>
      <c r="L776" s="110"/>
    </row>
    <row r="777" spans="1:12" s="116" customFormat="1" ht="12.75" customHeight="1" x14ac:dyDescent="0.3">
      <c r="A777" s="115"/>
      <c r="B777" s="112">
        <v>42565</v>
      </c>
      <c r="C777" s="117" t="s">
        <v>392</v>
      </c>
      <c r="D777" s="117">
        <v>125</v>
      </c>
      <c r="E777" s="117"/>
      <c r="F777" s="117"/>
      <c r="G777" s="110"/>
      <c r="H777" s="117"/>
      <c r="I777" s="117"/>
      <c r="J777" s="161"/>
      <c r="L777" s="110"/>
    </row>
    <row r="778" spans="1:12" s="116" customFormat="1" ht="12.75" customHeight="1" x14ac:dyDescent="0.3">
      <c r="A778" s="115"/>
      <c r="B778" s="112">
        <v>42565</v>
      </c>
      <c r="C778" s="116" t="s">
        <v>264</v>
      </c>
      <c r="D778" s="117"/>
      <c r="E778" s="117">
        <v>125</v>
      </c>
      <c r="F778" s="117"/>
      <c r="G778" s="110"/>
      <c r="H778" s="117"/>
      <c r="I778" s="117"/>
      <c r="J778" s="161"/>
      <c r="L778" s="110"/>
    </row>
    <row r="779" spans="1:12" s="116" customFormat="1" ht="12.75" customHeight="1" x14ac:dyDescent="0.3">
      <c r="A779" s="115"/>
      <c r="B779" s="112">
        <v>42562</v>
      </c>
      <c r="C779" s="116" t="s">
        <v>428</v>
      </c>
      <c r="D779" s="117"/>
      <c r="E779" s="117">
        <v>99</v>
      </c>
      <c r="F779" s="117"/>
      <c r="G779" s="110"/>
      <c r="H779" s="117"/>
      <c r="I779" s="117"/>
      <c r="J779" s="161"/>
      <c r="L779" s="110"/>
    </row>
    <row r="780" spans="1:12" s="116" customFormat="1" ht="12.75" customHeight="1" x14ac:dyDescent="0.3">
      <c r="A780" s="115"/>
      <c r="B780" s="112">
        <v>42559</v>
      </c>
      <c r="C780" s="116" t="s">
        <v>83</v>
      </c>
      <c r="D780" s="117"/>
      <c r="E780" s="117">
        <v>20</v>
      </c>
      <c r="F780" s="117"/>
      <c r="G780" s="110"/>
      <c r="H780" s="117"/>
      <c r="I780" s="117"/>
      <c r="J780" s="161"/>
      <c r="L780" s="110"/>
    </row>
    <row r="781" spans="1:12" s="116" customFormat="1" ht="12.75" customHeight="1" x14ac:dyDescent="0.3">
      <c r="A781" s="115"/>
      <c r="B781" s="112">
        <v>42566</v>
      </c>
      <c r="C781" s="116" t="s">
        <v>369</v>
      </c>
      <c r="D781" s="117"/>
      <c r="E781" s="117">
        <v>0.04</v>
      </c>
      <c r="F781" s="117"/>
      <c r="G781" s="110"/>
      <c r="H781" s="117"/>
      <c r="I781" s="117"/>
      <c r="J781" s="161"/>
      <c r="L781" s="110"/>
    </row>
    <row r="782" spans="1:12" s="116" customFormat="1" ht="12.75" customHeight="1" x14ac:dyDescent="0.3">
      <c r="A782" s="115"/>
      <c r="B782" s="112">
        <v>42566</v>
      </c>
      <c r="C782" s="116" t="s">
        <v>42</v>
      </c>
      <c r="D782" s="117"/>
      <c r="E782" s="117">
        <v>165.54</v>
      </c>
      <c r="F782" s="117"/>
      <c r="G782" s="110"/>
      <c r="H782" s="117"/>
      <c r="I782" s="117"/>
      <c r="J782" s="161"/>
      <c r="L782" s="110"/>
    </row>
    <row r="783" spans="1:12" s="116" customFormat="1" ht="12.75" customHeight="1" x14ac:dyDescent="0.3">
      <c r="A783" s="115"/>
      <c r="B783" s="112">
        <v>42566</v>
      </c>
      <c r="C783" s="117" t="s">
        <v>392</v>
      </c>
      <c r="D783" s="117">
        <v>100</v>
      </c>
      <c r="E783" s="117"/>
      <c r="F783" s="117"/>
      <c r="G783" s="110"/>
      <c r="H783" s="117"/>
      <c r="I783" s="117"/>
      <c r="J783" s="161"/>
      <c r="L783" s="110"/>
    </row>
    <row r="784" spans="1:12" s="116" customFormat="1" ht="12.75" customHeight="1" x14ac:dyDescent="0.3">
      <c r="A784" s="115">
        <v>1086</v>
      </c>
      <c r="B784" s="112">
        <v>42565</v>
      </c>
      <c r="C784" s="151" t="s">
        <v>380</v>
      </c>
      <c r="D784" s="117"/>
      <c r="E784" s="117">
        <v>20</v>
      </c>
      <c r="F784" s="117"/>
      <c r="G784" s="110"/>
      <c r="H784" s="117"/>
      <c r="I784" s="117"/>
      <c r="J784" s="161"/>
      <c r="L784" s="110"/>
    </row>
    <row r="785" spans="1:12" s="116" customFormat="1" ht="12.75" customHeight="1" x14ac:dyDescent="0.3">
      <c r="A785" s="115"/>
      <c r="B785" s="112">
        <v>42566</v>
      </c>
      <c r="C785" s="116" t="s">
        <v>102</v>
      </c>
      <c r="D785" s="117"/>
      <c r="E785" s="117">
        <v>11.96</v>
      </c>
      <c r="F785" s="117"/>
      <c r="G785" s="110"/>
      <c r="H785" s="117"/>
      <c r="I785" s="117"/>
      <c r="J785" s="161"/>
      <c r="L785" s="110"/>
    </row>
    <row r="786" spans="1:12" s="116" customFormat="1" ht="12.75" customHeight="1" x14ac:dyDescent="0.3">
      <c r="A786" s="115"/>
      <c r="B786" s="112">
        <v>42566</v>
      </c>
      <c r="C786" s="116" t="s">
        <v>52</v>
      </c>
      <c r="D786" s="117"/>
      <c r="E786" s="117">
        <v>36.5</v>
      </c>
      <c r="F786" s="117"/>
      <c r="G786" s="110"/>
      <c r="H786" s="117"/>
      <c r="I786" s="117"/>
      <c r="J786" s="161"/>
      <c r="L786" s="110"/>
    </row>
    <row r="787" spans="1:12" s="116" customFormat="1" ht="12.75" customHeight="1" x14ac:dyDescent="0.3">
      <c r="A787" s="115"/>
      <c r="B787" s="112">
        <v>42566</v>
      </c>
      <c r="C787" s="116" t="s">
        <v>357</v>
      </c>
      <c r="D787" s="117"/>
      <c r="E787" s="117">
        <v>36.47</v>
      </c>
      <c r="F787" s="117"/>
      <c r="G787" s="110"/>
      <c r="H787" s="117"/>
      <c r="I787" s="117"/>
      <c r="J787" s="161"/>
      <c r="L787" s="110"/>
    </row>
    <row r="788" spans="1:12" s="116" customFormat="1" ht="12.75" customHeight="1" x14ac:dyDescent="0.3">
      <c r="A788" s="115"/>
      <c r="B788" s="112">
        <v>42567</v>
      </c>
      <c r="C788" s="116" t="s">
        <v>50</v>
      </c>
      <c r="D788" s="117"/>
      <c r="E788" s="117">
        <v>2.48</v>
      </c>
      <c r="F788" s="117"/>
      <c r="G788" s="110"/>
      <c r="H788" s="117"/>
      <c r="I788" s="117"/>
      <c r="J788" s="161"/>
      <c r="L788" s="110"/>
    </row>
    <row r="789" spans="1:12" s="116" customFormat="1" ht="12.75" customHeight="1" x14ac:dyDescent="0.3">
      <c r="A789" s="115"/>
      <c r="B789" s="112">
        <v>42567</v>
      </c>
      <c r="C789" s="116" t="s">
        <v>7</v>
      </c>
      <c r="D789" s="117"/>
      <c r="E789" s="117">
        <v>18.2</v>
      </c>
      <c r="F789" s="117"/>
      <c r="G789" s="110"/>
      <c r="H789" s="117"/>
      <c r="I789" s="117"/>
      <c r="J789" s="161"/>
      <c r="L789" s="110"/>
    </row>
    <row r="790" spans="1:12" s="116" customFormat="1" ht="12.75" customHeight="1" x14ac:dyDescent="0.3">
      <c r="A790" s="115"/>
      <c r="B790" s="112">
        <v>42567</v>
      </c>
      <c r="C790" s="116" t="s">
        <v>159</v>
      </c>
      <c r="D790" s="117"/>
      <c r="E790" s="117">
        <v>26.35</v>
      </c>
      <c r="F790" s="117"/>
      <c r="G790" s="110"/>
      <c r="H790" s="117"/>
      <c r="I790" s="117"/>
      <c r="J790" s="161"/>
      <c r="L790" s="110"/>
    </row>
    <row r="791" spans="1:12" s="116" customFormat="1" ht="12.75" customHeight="1" x14ac:dyDescent="0.3">
      <c r="A791" s="115"/>
      <c r="B791" s="112">
        <v>42567</v>
      </c>
      <c r="C791" s="116" t="s">
        <v>83</v>
      </c>
      <c r="D791" s="117"/>
      <c r="E791" s="117">
        <v>40</v>
      </c>
      <c r="F791" s="117"/>
      <c r="G791" s="110"/>
      <c r="H791" s="117"/>
      <c r="I791" s="117"/>
      <c r="J791" s="161"/>
      <c r="L791" s="110"/>
    </row>
    <row r="792" spans="1:12" s="116" customFormat="1" ht="12.75" customHeight="1" x14ac:dyDescent="0.3">
      <c r="A792" s="115"/>
      <c r="B792" s="112">
        <v>42567</v>
      </c>
      <c r="C792" s="116" t="s">
        <v>102</v>
      </c>
      <c r="D792" s="117"/>
      <c r="E792" s="117">
        <v>13.67</v>
      </c>
      <c r="F792" s="117"/>
      <c r="G792" s="110"/>
      <c r="H792" s="117"/>
      <c r="I792" s="117"/>
      <c r="J792" s="161"/>
      <c r="L792" s="110"/>
    </row>
    <row r="793" spans="1:12" s="116" customFormat="1" ht="12.75" customHeight="1" x14ac:dyDescent="0.3">
      <c r="A793" s="115"/>
      <c r="B793" s="112">
        <v>42567</v>
      </c>
      <c r="C793" s="116" t="s">
        <v>505</v>
      </c>
      <c r="D793" s="117"/>
      <c r="E793" s="117">
        <v>5.1100000000000003</v>
      </c>
      <c r="F793" s="117"/>
      <c r="G793" s="110"/>
      <c r="H793" s="117"/>
      <c r="I793" s="117"/>
      <c r="J793" s="161"/>
      <c r="L793" s="110"/>
    </row>
    <row r="794" spans="1:12" s="116" customFormat="1" ht="12.75" customHeight="1" x14ac:dyDescent="0.3">
      <c r="A794" s="115"/>
      <c r="B794" s="112">
        <v>42567</v>
      </c>
      <c r="C794" s="116" t="s">
        <v>505</v>
      </c>
      <c r="D794" s="117"/>
      <c r="E794" s="117">
        <v>3.14</v>
      </c>
      <c r="F794" s="117"/>
      <c r="G794" s="110"/>
      <c r="H794" s="117"/>
      <c r="I794" s="117"/>
      <c r="J794" s="161"/>
      <c r="L794" s="110"/>
    </row>
    <row r="795" spans="1:12" s="116" customFormat="1" ht="12.75" customHeight="1" x14ac:dyDescent="0.3">
      <c r="A795" s="115"/>
      <c r="B795" s="112">
        <v>42568</v>
      </c>
      <c r="C795" s="116" t="s">
        <v>40</v>
      </c>
      <c r="D795" s="117"/>
      <c r="E795" s="117">
        <v>324.98</v>
      </c>
      <c r="F795" s="117"/>
      <c r="G795" s="110"/>
      <c r="H795" s="117"/>
      <c r="I795" s="117"/>
      <c r="J795" s="161"/>
      <c r="L795" s="110"/>
    </row>
    <row r="796" spans="1:12" s="116" customFormat="1" ht="12.75" customHeight="1" x14ac:dyDescent="0.3">
      <c r="A796" s="115"/>
      <c r="B796" s="112">
        <v>42568</v>
      </c>
      <c r="C796" s="116" t="s">
        <v>21</v>
      </c>
      <c r="D796" s="117"/>
      <c r="E796" s="117">
        <v>22.5</v>
      </c>
      <c r="F796" s="117"/>
      <c r="G796" s="110"/>
      <c r="H796" s="117"/>
      <c r="I796" s="117"/>
      <c r="J796" s="161"/>
      <c r="L796" s="110"/>
    </row>
    <row r="797" spans="1:12" s="116" customFormat="1" ht="12.75" customHeight="1" x14ac:dyDescent="0.3">
      <c r="A797" s="115"/>
      <c r="B797" s="112">
        <v>42568</v>
      </c>
      <c r="C797" s="116" t="s">
        <v>59</v>
      </c>
      <c r="D797" s="117"/>
      <c r="E797" s="117">
        <v>45.59</v>
      </c>
      <c r="F797" s="117"/>
      <c r="G797" s="110"/>
      <c r="H797" s="117"/>
      <c r="I797" s="117"/>
      <c r="J797" s="161"/>
      <c r="L797" s="110"/>
    </row>
    <row r="798" spans="1:12" s="116" customFormat="1" ht="12.75" customHeight="1" x14ac:dyDescent="0.3">
      <c r="A798" s="115"/>
      <c r="B798" s="112">
        <v>42568</v>
      </c>
      <c r="C798" s="116" t="s">
        <v>313</v>
      </c>
      <c r="D798" s="117"/>
      <c r="E798" s="117">
        <v>1.99</v>
      </c>
      <c r="F798" s="117"/>
      <c r="G798" s="110"/>
      <c r="H798" s="117"/>
      <c r="I798" s="117"/>
      <c r="J798" s="161"/>
      <c r="L798" s="110"/>
    </row>
    <row r="799" spans="1:12" s="116" customFormat="1" ht="12.75" customHeight="1" x14ac:dyDescent="0.3">
      <c r="A799" s="115"/>
      <c r="B799" s="112">
        <v>42569</v>
      </c>
      <c r="C799" s="116" t="s">
        <v>40</v>
      </c>
      <c r="D799" s="117"/>
      <c r="E799" s="117">
        <v>33.46</v>
      </c>
      <c r="F799" s="117"/>
      <c r="G799" s="110"/>
      <c r="H799" s="117"/>
      <c r="I799" s="117"/>
      <c r="J799" s="161"/>
      <c r="L799" s="110"/>
    </row>
    <row r="800" spans="1:12" s="116" customFormat="1" ht="12.75" customHeight="1" x14ac:dyDescent="0.3">
      <c r="A800" s="115"/>
      <c r="B800" s="112">
        <v>42569</v>
      </c>
      <c r="C800" s="116" t="s">
        <v>429</v>
      </c>
      <c r="D800" s="117"/>
      <c r="E800" s="117">
        <v>18.649999999999999</v>
      </c>
      <c r="F800" s="117"/>
      <c r="G800" s="110"/>
      <c r="H800" s="117"/>
      <c r="I800" s="117"/>
      <c r="J800" s="161"/>
      <c r="L800" s="110"/>
    </row>
    <row r="801" spans="1:12" s="116" customFormat="1" ht="12.75" customHeight="1" x14ac:dyDescent="0.3">
      <c r="A801" s="115"/>
      <c r="B801" s="112">
        <v>42569</v>
      </c>
      <c r="C801" s="116" t="s">
        <v>50</v>
      </c>
      <c r="D801" s="117"/>
      <c r="E801" s="117">
        <v>8.58</v>
      </c>
      <c r="F801" s="117"/>
      <c r="G801" s="110"/>
      <c r="H801" s="117"/>
      <c r="I801" s="117"/>
      <c r="J801" s="161"/>
      <c r="L801" s="110"/>
    </row>
    <row r="802" spans="1:12" s="116" customFormat="1" ht="12.75" customHeight="1" x14ac:dyDescent="0.3">
      <c r="A802" s="115"/>
      <c r="B802" s="112">
        <v>42569</v>
      </c>
      <c r="C802" s="116" t="s">
        <v>21</v>
      </c>
      <c r="D802" s="117"/>
      <c r="E802" s="117">
        <v>21.85</v>
      </c>
      <c r="F802" s="117"/>
      <c r="G802" s="110"/>
      <c r="H802" s="117"/>
      <c r="I802" s="117"/>
      <c r="J802" s="161"/>
      <c r="L802" s="110"/>
    </row>
    <row r="803" spans="1:12" s="116" customFormat="1" ht="12.75" customHeight="1" x14ac:dyDescent="0.3">
      <c r="A803" s="115"/>
      <c r="B803" s="112">
        <v>42569</v>
      </c>
      <c r="C803" s="116" t="s">
        <v>122</v>
      </c>
      <c r="D803" s="117"/>
      <c r="E803" s="117">
        <v>2.99</v>
      </c>
      <c r="F803" s="117"/>
      <c r="G803" s="110"/>
      <c r="H803" s="117"/>
      <c r="I803" s="117"/>
      <c r="J803" s="161"/>
      <c r="L803" s="110"/>
    </row>
    <row r="804" spans="1:12" s="116" customFormat="1" ht="12.75" customHeight="1" x14ac:dyDescent="0.3">
      <c r="A804" s="115"/>
      <c r="B804" s="112">
        <v>42571</v>
      </c>
      <c r="C804" s="116" t="s">
        <v>146</v>
      </c>
      <c r="D804" s="117">
        <v>790.5</v>
      </c>
      <c r="E804" s="117"/>
      <c r="F804" s="117"/>
      <c r="G804" s="110"/>
      <c r="H804" s="117"/>
      <c r="I804" s="117"/>
      <c r="J804" s="161"/>
      <c r="L804" s="110"/>
    </row>
    <row r="805" spans="1:12" s="116" customFormat="1" ht="12.75" customHeight="1" x14ac:dyDescent="0.3">
      <c r="A805" s="115"/>
      <c r="B805" s="112">
        <v>42571</v>
      </c>
      <c r="C805" s="116" t="s">
        <v>152</v>
      </c>
      <c r="D805" s="117"/>
      <c r="E805" s="117">
        <v>20.03</v>
      </c>
      <c r="F805" s="117"/>
      <c r="G805" s="110"/>
      <c r="H805" s="117"/>
      <c r="I805" s="117"/>
      <c r="J805" s="161"/>
      <c r="L805" s="110"/>
    </row>
    <row r="806" spans="1:12" s="116" customFormat="1" ht="12.75" customHeight="1" x14ac:dyDescent="0.3">
      <c r="A806" s="115"/>
      <c r="B806" s="112">
        <v>42571</v>
      </c>
      <c r="C806" s="116" t="s">
        <v>50</v>
      </c>
      <c r="D806" s="117"/>
      <c r="E806" s="117">
        <v>23.69</v>
      </c>
      <c r="F806" s="117"/>
      <c r="G806" s="110"/>
      <c r="H806" s="117"/>
      <c r="I806" s="117"/>
      <c r="J806" s="161"/>
      <c r="L806" s="110"/>
    </row>
    <row r="807" spans="1:12" s="116" customFormat="1" ht="12.75" customHeight="1" x14ac:dyDescent="0.3">
      <c r="A807" s="115"/>
      <c r="B807" s="112">
        <v>42571</v>
      </c>
      <c r="C807" s="116" t="s">
        <v>148</v>
      </c>
      <c r="D807" s="117"/>
      <c r="E807" s="117">
        <v>19.489999999999998</v>
      </c>
      <c r="F807" s="117"/>
      <c r="G807" s="110"/>
      <c r="H807" s="117"/>
      <c r="I807" s="117"/>
      <c r="J807" s="161"/>
      <c r="L807" s="110"/>
    </row>
    <row r="808" spans="1:12" s="116" customFormat="1" ht="12.75" customHeight="1" x14ac:dyDescent="0.3">
      <c r="A808" s="115"/>
      <c r="B808" s="112">
        <v>42571</v>
      </c>
      <c r="C808" s="116" t="s">
        <v>16</v>
      </c>
      <c r="D808" s="117"/>
      <c r="E808" s="117">
        <v>79.989999999999995</v>
      </c>
      <c r="F808" s="117"/>
      <c r="G808" s="110"/>
      <c r="H808" s="117"/>
      <c r="I808" s="117"/>
      <c r="J808" s="161"/>
      <c r="L808" s="110"/>
    </row>
    <row r="809" spans="1:12" s="116" customFormat="1" ht="12.75" customHeight="1" x14ac:dyDescent="0.3">
      <c r="A809" s="115"/>
      <c r="B809" s="112">
        <v>42571</v>
      </c>
      <c r="C809" s="116" t="s">
        <v>8</v>
      </c>
      <c r="D809" s="117"/>
      <c r="E809" s="117">
        <v>10.45</v>
      </c>
      <c r="F809" s="117"/>
      <c r="G809" s="110"/>
      <c r="H809" s="117"/>
      <c r="I809" s="117"/>
      <c r="J809" s="161"/>
      <c r="L809" s="110"/>
    </row>
    <row r="810" spans="1:12" s="116" customFormat="1" ht="12.75" customHeight="1" x14ac:dyDescent="0.3">
      <c r="A810" s="115"/>
      <c r="B810" s="112">
        <v>42571</v>
      </c>
      <c r="C810" s="116" t="s">
        <v>40</v>
      </c>
      <c r="D810" s="117"/>
      <c r="E810" s="117">
        <v>21.52</v>
      </c>
      <c r="F810" s="117"/>
      <c r="G810" s="110"/>
      <c r="H810" s="117"/>
      <c r="I810" s="117"/>
      <c r="J810" s="161"/>
      <c r="L810" s="110"/>
    </row>
    <row r="811" spans="1:12" s="116" customFormat="1" ht="12.75" customHeight="1" x14ac:dyDescent="0.3">
      <c r="A811" s="115"/>
      <c r="B811" s="112">
        <v>42571</v>
      </c>
      <c r="C811" s="117" t="s">
        <v>431</v>
      </c>
      <c r="D811" s="117">
        <v>0.04</v>
      </c>
      <c r="E811" s="117"/>
      <c r="F811" s="117"/>
      <c r="G811" s="110"/>
      <c r="H811" s="117"/>
      <c r="I811" s="117"/>
      <c r="J811" s="161"/>
      <c r="L811" s="110"/>
    </row>
    <row r="812" spans="1:12" s="116" customFormat="1" ht="12.75" customHeight="1" x14ac:dyDescent="0.3">
      <c r="A812" s="115"/>
      <c r="B812" s="112">
        <v>42572</v>
      </c>
      <c r="C812" s="116" t="s">
        <v>86</v>
      </c>
      <c r="D812" s="117"/>
      <c r="E812" s="117">
        <v>103.63</v>
      </c>
      <c r="F812" s="117"/>
      <c r="G812" s="110"/>
      <c r="H812" s="117"/>
      <c r="I812" s="117"/>
      <c r="J812" s="161"/>
      <c r="L812" s="110"/>
    </row>
    <row r="813" spans="1:12" s="116" customFormat="1" ht="12.75" customHeight="1" x14ac:dyDescent="0.3">
      <c r="A813" s="115"/>
      <c r="B813" s="112">
        <v>42572</v>
      </c>
      <c r="C813" s="116" t="s">
        <v>46</v>
      </c>
      <c r="D813" s="117"/>
      <c r="E813" s="117">
        <v>20</v>
      </c>
      <c r="F813" s="117"/>
      <c r="G813" s="110"/>
      <c r="H813" s="117"/>
      <c r="I813" s="117"/>
      <c r="J813" s="161"/>
      <c r="L813" s="110"/>
    </row>
    <row r="814" spans="1:12" s="116" customFormat="1" ht="12.75" customHeight="1" x14ac:dyDescent="0.3">
      <c r="A814" s="115"/>
      <c r="B814" s="112">
        <v>42572</v>
      </c>
      <c r="C814" s="116" t="s">
        <v>374</v>
      </c>
      <c r="D814" s="117"/>
      <c r="E814" s="117">
        <v>71</v>
      </c>
      <c r="F814" s="117"/>
      <c r="G814" s="110"/>
      <c r="H814" s="117"/>
      <c r="I814" s="117"/>
      <c r="J814" s="161"/>
      <c r="L814" s="110"/>
    </row>
    <row r="815" spans="1:12" s="116" customFormat="1" ht="12.75" customHeight="1" x14ac:dyDescent="0.3">
      <c r="A815" s="115"/>
      <c r="B815" s="112">
        <v>42576</v>
      </c>
      <c r="C815" s="116" t="s">
        <v>87</v>
      </c>
      <c r="D815" s="117"/>
      <c r="E815" s="117">
        <v>124.6</v>
      </c>
      <c r="F815" s="117"/>
      <c r="G815" s="110"/>
      <c r="H815" s="117"/>
      <c r="I815" s="117"/>
      <c r="J815" s="161"/>
      <c r="L815" s="110"/>
    </row>
    <row r="816" spans="1:12" s="116" customFormat="1" ht="12.75" customHeight="1" x14ac:dyDescent="0.3">
      <c r="A816" s="115"/>
      <c r="B816" s="112">
        <v>42573</v>
      </c>
      <c r="C816" s="116" t="s">
        <v>21</v>
      </c>
      <c r="D816" s="117"/>
      <c r="E816" s="117">
        <v>15.7</v>
      </c>
      <c r="F816" s="117"/>
      <c r="G816" s="110"/>
      <c r="H816" s="117"/>
      <c r="I816" s="117"/>
      <c r="J816" s="161"/>
      <c r="L816" s="110"/>
    </row>
    <row r="817" spans="1:12" s="116" customFormat="1" ht="12.75" customHeight="1" x14ac:dyDescent="0.3">
      <c r="A817" s="115"/>
      <c r="B817" s="112">
        <v>42573</v>
      </c>
      <c r="C817" s="116" t="s">
        <v>83</v>
      </c>
      <c r="D817" s="117"/>
      <c r="E817" s="117">
        <v>20</v>
      </c>
      <c r="F817" s="117"/>
      <c r="G817" s="110"/>
      <c r="H817" s="117"/>
      <c r="I817" s="117"/>
      <c r="J817" s="161"/>
      <c r="L817" s="110"/>
    </row>
    <row r="818" spans="1:12" s="116" customFormat="1" ht="12.75" customHeight="1" x14ac:dyDescent="0.3">
      <c r="A818" s="115"/>
      <c r="B818" s="112">
        <v>42573</v>
      </c>
      <c r="C818" s="116" t="s">
        <v>505</v>
      </c>
      <c r="D818" s="117"/>
      <c r="E818" s="117">
        <v>11.1</v>
      </c>
      <c r="F818" s="117"/>
      <c r="G818" s="110"/>
      <c r="H818" s="117"/>
      <c r="I818" s="117"/>
      <c r="J818" s="161"/>
      <c r="L818" s="110"/>
    </row>
    <row r="819" spans="1:12" s="116" customFormat="1" ht="12.75" customHeight="1" x14ac:dyDescent="0.3">
      <c r="A819" s="115"/>
      <c r="B819" s="112">
        <v>42571</v>
      </c>
      <c r="C819" s="116" t="s">
        <v>40</v>
      </c>
      <c r="D819" s="117"/>
      <c r="E819" s="117">
        <v>21.52</v>
      </c>
      <c r="F819" s="117"/>
      <c r="G819" s="110"/>
      <c r="H819" s="117"/>
      <c r="I819" s="117"/>
      <c r="J819" s="161"/>
      <c r="L819" s="110"/>
    </row>
    <row r="820" spans="1:12" s="116" customFormat="1" ht="12.75" customHeight="1" x14ac:dyDescent="0.3">
      <c r="A820" s="115"/>
      <c r="B820" s="112">
        <v>42573</v>
      </c>
      <c r="C820" s="116" t="s">
        <v>432</v>
      </c>
      <c r="D820" s="117"/>
      <c r="E820" s="117">
        <v>9.99</v>
      </c>
      <c r="F820" s="117"/>
      <c r="G820" s="110"/>
      <c r="H820" s="117"/>
      <c r="I820" s="117"/>
      <c r="J820" s="161"/>
      <c r="L820" s="110"/>
    </row>
    <row r="821" spans="1:12" s="116" customFormat="1" ht="12.75" customHeight="1" x14ac:dyDescent="0.3">
      <c r="A821" s="115"/>
      <c r="B821" s="112">
        <v>42575</v>
      </c>
      <c r="C821" s="116" t="s">
        <v>50</v>
      </c>
      <c r="D821" s="117"/>
      <c r="E821" s="117">
        <v>3.87</v>
      </c>
      <c r="F821" s="117"/>
      <c r="G821" s="110"/>
      <c r="H821" s="117"/>
      <c r="I821" s="117"/>
      <c r="J821" s="161"/>
      <c r="L821" s="110"/>
    </row>
    <row r="822" spans="1:12" s="116" customFormat="1" ht="12.75" customHeight="1" x14ac:dyDescent="0.3">
      <c r="A822" s="115"/>
      <c r="B822" s="112">
        <v>42575</v>
      </c>
      <c r="C822" s="116" t="s">
        <v>40</v>
      </c>
      <c r="D822" s="117"/>
      <c r="E822" s="117">
        <v>59.83</v>
      </c>
      <c r="F822" s="117"/>
      <c r="G822" s="110"/>
      <c r="H822" s="117"/>
      <c r="I822" s="117"/>
      <c r="J822" s="161"/>
      <c r="L822" s="110"/>
    </row>
    <row r="823" spans="1:12" s="116" customFormat="1" ht="12.75" customHeight="1" x14ac:dyDescent="0.3">
      <c r="A823" s="115"/>
      <c r="B823" s="112">
        <v>42575</v>
      </c>
      <c r="C823" s="116" t="s">
        <v>52</v>
      </c>
      <c r="D823" s="117"/>
      <c r="E823" s="117">
        <v>36.1</v>
      </c>
      <c r="F823" s="117"/>
      <c r="G823" s="110"/>
      <c r="H823" s="117"/>
      <c r="I823" s="117"/>
      <c r="J823" s="161"/>
      <c r="L823" s="110"/>
    </row>
    <row r="824" spans="1:12" s="116" customFormat="1" ht="12.75" customHeight="1" x14ac:dyDescent="0.3">
      <c r="A824" s="115"/>
      <c r="B824" s="112">
        <v>42575</v>
      </c>
      <c r="C824" s="116" t="s">
        <v>429</v>
      </c>
      <c r="D824" s="117"/>
      <c r="E824" s="117">
        <v>14.09</v>
      </c>
      <c r="F824" s="117"/>
      <c r="G824" s="110"/>
      <c r="H824" s="117"/>
      <c r="I824" s="117"/>
      <c r="J824" s="161"/>
      <c r="L824" s="110"/>
    </row>
    <row r="825" spans="1:12" s="116" customFormat="1" ht="12.75" customHeight="1" x14ac:dyDescent="0.3">
      <c r="A825" s="115"/>
      <c r="B825" s="112">
        <v>42574</v>
      </c>
      <c r="C825" s="116" t="s">
        <v>8</v>
      </c>
      <c r="D825" s="117"/>
      <c r="E825" s="117">
        <v>5.41</v>
      </c>
      <c r="F825" s="117"/>
      <c r="G825" s="110"/>
      <c r="H825" s="117"/>
      <c r="I825" s="117"/>
      <c r="J825" s="161"/>
      <c r="L825" s="110"/>
    </row>
    <row r="826" spans="1:12" s="116" customFormat="1" ht="12.75" customHeight="1" x14ac:dyDescent="0.3">
      <c r="A826" s="115"/>
      <c r="B826" s="112">
        <v>42574</v>
      </c>
      <c r="C826" s="116" t="s">
        <v>505</v>
      </c>
      <c r="D826" s="117"/>
      <c r="E826" s="117">
        <v>10.55</v>
      </c>
      <c r="F826" s="117"/>
      <c r="G826" s="110"/>
      <c r="H826" s="117"/>
      <c r="I826" s="117"/>
      <c r="J826" s="161"/>
      <c r="L826" s="110"/>
    </row>
    <row r="827" spans="1:12" s="116" customFormat="1" ht="12.75" customHeight="1" x14ac:dyDescent="0.3">
      <c r="A827" s="115"/>
      <c r="B827" s="112">
        <v>42577</v>
      </c>
      <c r="C827" s="116" t="s">
        <v>357</v>
      </c>
      <c r="D827" s="117"/>
      <c r="E827" s="117">
        <v>24.47</v>
      </c>
      <c r="F827" s="117"/>
      <c r="G827" s="110"/>
      <c r="H827" s="117"/>
      <c r="I827" s="117"/>
      <c r="J827" s="161"/>
      <c r="L827" s="110"/>
    </row>
    <row r="828" spans="1:12" s="116" customFormat="1" ht="12.75" customHeight="1" x14ac:dyDescent="0.3">
      <c r="A828" s="115"/>
      <c r="B828" s="112">
        <v>42574</v>
      </c>
      <c r="C828" s="116" t="s">
        <v>380</v>
      </c>
      <c r="D828" s="117"/>
      <c r="E828" s="117">
        <v>10.220000000000001</v>
      </c>
      <c r="F828" s="117"/>
      <c r="G828" s="110"/>
      <c r="H828" s="117"/>
      <c r="I828" s="117"/>
      <c r="J828" s="161"/>
      <c r="L828" s="110"/>
    </row>
    <row r="829" spans="1:12" s="116" customFormat="1" ht="12.75" customHeight="1" x14ac:dyDescent="0.3">
      <c r="A829" s="115"/>
      <c r="B829" s="112">
        <v>42574</v>
      </c>
      <c r="C829" s="116" t="s">
        <v>380</v>
      </c>
      <c r="D829" s="117"/>
      <c r="E829" s="117">
        <v>5.99</v>
      </c>
      <c r="F829" s="117"/>
      <c r="G829" s="110"/>
      <c r="H829" s="117"/>
      <c r="I829" s="117"/>
      <c r="J829" s="161"/>
      <c r="L829" s="110"/>
    </row>
    <row r="830" spans="1:12" s="116" customFormat="1" ht="12.75" customHeight="1" x14ac:dyDescent="0.3">
      <c r="A830" s="115"/>
      <c r="B830" s="112">
        <v>42577</v>
      </c>
      <c r="C830" s="116" t="s">
        <v>40</v>
      </c>
      <c r="D830" s="117"/>
      <c r="E830" s="117">
        <v>26.7</v>
      </c>
      <c r="F830" s="117"/>
      <c r="G830" s="110"/>
      <c r="H830" s="117"/>
      <c r="I830" s="117"/>
      <c r="J830" s="161"/>
      <c r="L830" s="110"/>
    </row>
    <row r="831" spans="1:12" s="116" customFormat="1" ht="12.75" customHeight="1" x14ac:dyDescent="0.3">
      <c r="A831" s="115"/>
      <c r="B831" s="112">
        <v>42577</v>
      </c>
      <c r="C831" s="116" t="s">
        <v>59</v>
      </c>
      <c r="D831" s="117"/>
      <c r="E831" s="117">
        <v>13.25</v>
      </c>
      <c r="F831" s="117"/>
      <c r="G831" s="110"/>
      <c r="H831" s="117"/>
      <c r="I831" s="117"/>
      <c r="J831" s="161"/>
      <c r="L831" s="110"/>
    </row>
    <row r="832" spans="1:12" s="116" customFormat="1" ht="12.75" customHeight="1" x14ac:dyDescent="0.3">
      <c r="A832" s="115"/>
      <c r="B832" s="112">
        <v>42577</v>
      </c>
      <c r="C832" s="116" t="s">
        <v>505</v>
      </c>
      <c r="D832" s="117"/>
      <c r="E832" s="117">
        <v>8.69</v>
      </c>
      <c r="F832" s="117"/>
      <c r="G832" s="110"/>
      <c r="H832" s="117"/>
      <c r="I832" s="117"/>
      <c r="J832" s="161"/>
      <c r="L832" s="110"/>
    </row>
    <row r="833" spans="1:12" s="116" customFormat="1" ht="12.75" customHeight="1" x14ac:dyDescent="0.3">
      <c r="A833" s="115"/>
      <c r="B833" s="112">
        <v>42578</v>
      </c>
      <c r="C833" s="116" t="s">
        <v>411</v>
      </c>
      <c r="D833" s="117"/>
      <c r="E833" s="117">
        <v>20.02</v>
      </c>
      <c r="F833" s="117"/>
      <c r="G833" s="110"/>
      <c r="H833" s="117"/>
      <c r="I833" s="117"/>
      <c r="J833" s="161"/>
      <c r="L833" s="110"/>
    </row>
    <row r="834" spans="1:12" s="116" customFormat="1" ht="12.75" customHeight="1" x14ac:dyDescent="0.3">
      <c r="A834" s="115"/>
      <c r="B834" s="112">
        <v>42578</v>
      </c>
      <c r="C834" s="116" t="s">
        <v>130</v>
      </c>
      <c r="D834" s="117"/>
      <c r="E834" s="117">
        <v>5.77</v>
      </c>
      <c r="F834" s="117"/>
      <c r="G834" s="110"/>
      <c r="H834" s="117"/>
      <c r="I834" s="117"/>
      <c r="J834" s="161"/>
      <c r="L834" s="110"/>
    </row>
    <row r="835" spans="1:12" s="116" customFormat="1" ht="12.75" customHeight="1" x14ac:dyDescent="0.3">
      <c r="A835" s="115"/>
      <c r="B835" s="112">
        <v>42578</v>
      </c>
      <c r="C835" s="116" t="s">
        <v>505</v>
      </c>
      <c r="D835" s="117"/>
      <c r="E835" s="117">
        <v>9.23</v>
      </c>
      <c r="F835" s="117"/>
      <c r="G835" s="110"/>
      <c r="H835" s="117"/>
      <c r="I835" s="117"/>
      <c r="J835" s="161"/>
      <c r="L835" s="110"/>
    </row>
    <row r="836" spans="1:12" s="116" customFormat="1" ht="12.75" customHeight="1" x14ac:dyDescent="0.3">
      <c r="A836" s="115"/>
      <c r="B836" s="112">
        <v>42578</v>
      </c>
      <c r="C836" s="116" t="s">
        <v>93</v>
      </c>
      <c r="D836" s="117"/>
      <c r="E836" s="117">
        <v>131.65</v>
      </c>
      <c r="F836" s="117"/>
      <c r="G836" s="110"/>
      <c r="H836" s="117"/>
      <c r="I836" s="117"/>
      <c r="J836" s="161"/>
      <c r="L836" s="110"/>
    </row>
    <row r="837" spans="1:12" s="116" customFormat="1" ht="12.75" customHeight="1" x14ac:dyDescent="0.3">
      <c r="A837" s="115"/>
      <c r="B837" s="112">
        <v>42578</v>
      </c>
      <c r="C837" s="116" t="s">
        <v>102</v>
      </c>
      <c r="D837" s="117"/>
      <c r="E837" s="117">
        <v>12.54</v>
      </c>
      <c r="F837" s="117"/>
      <c r="G837" s="110"/>
      <c r="H837" s="117"/>
      <c r="I837" s="117"/>
      <c r="J837" s="161"/>
      <c r="L837" s="110"/>
    </row>
    <row r="838" spans="1:12" s="116" customFormat="1" ht="12.75" customHeight="1" x14ac:dyDescent="0.3">
      <c r="A838" s="115"/>
      <c r="B838" s="112">
        <v>42579</v>
      </c>
      <c r="C838" s="116" t="s">
        <v>31</v>
      </c>
      <c r="D838" s="117">
        <v>1895.02</v>
      </c>
      <c r="E838" s="117"/>
      <c r="F838" s="117"/>
      <c r="G838" s="110"/>
      <c r="H838" s="117"/>
      <c r="I838" s="117"/>
      <c r="J838" s="161"/>
      <c r="L838" s="110"/>
    </row>
    <row r="839" spans="1:12" s="116" customFormat="1" ht="12.75" customHeight="1" x14ac:dyDescent="0.3">
      <c r="A839" s="115"/>
      <c r="B839" s="112">
        <v>42577</v>
      </c>
      <c r="C839" s="116" t="s">
        <v>122</v>
      </c>
      <c r="D839" s="117"/>
      <c r="E839" s="117">
        <v>13.97</v>
      </c>
      <c r="F839" s="117"/>
      <c r="G839" s="110"/>
      <c r="H839" s="117"/>
      <c r="I839" s="117"/>
      <c r="J839" s="161"/>
      <c r="L839" s="110"/>
    </row>
    <row r="840" spans="1:12" s="116" customFormat="1" ht="12.75" customHeight="1" x14ac:dyDescent="0.3">
      <c r="A840" s="115"/>
      <c r="B840" s="112">
        <v>42576</v>
      </c>
      <c r="C840" s="117" t="s">
        <v>392</v>
      </c>
      <c r="D840" s="117">
        <v>20</v>
      </c>
      <c r="E840" s="117"/>
      <c r="F840" s="117"/>
      <c r="G840" s="110"/>
      <c r="H840" s="117"/>
      <c r="I840" s="117"/>
      <c r="J840" s="161"/>
      <c r="L840" s="110"/>
    </row>
    <row r="841" spans="1:12" s="116" customFormat="1" ht="12.75" customHeight="1" x14ac:dyDescent="0.3">
      <c r="A841" s="115"/>
      <c r="B841" s="112">
        <v>42576</v>
      </c>
      <c r="C841" s="116" t="s">
        <v>286</v>
      </c>
      <c r="D841" s="117"/>
      <c r="E841" s="117">
        <v>18</v>
      </c>
      <c r="F841" s="117"/>
      <c r="G841" s="110"/>
      <c r="H841" s="117"/>
      <c r="I841" s="117"/>
      <c r="J841" s="161"/>
      <c r="L841" s="110"/>
    </row>
    <row r="842" spans="1:12" s="116" customFormat="1" ht="12.75" customHeight="1" x14ac:dyDescent="0.3">
      <c r="A842" s="115"/>
      <c r="B842" s="112">
        <v>42579</v>
      </c>
      <c r="C842" s="117" t="s">
        <v>431</v>
      </c>
      <c r="D842" s="117">
        <v>7.55</v>
      </c>
      <c r="E842" s="117"/>
      <c r="F842" s="117"/>
      <c r="G842" s="110"/>
      <c r="H842" s="117"/>
      <c r="I842" s="117"/>
      <c r="J842" s="161"/>
      <c r="L842" s="110"/>
    </row>
    <row r="843" spans="1:12" s="116" customFormat="1" ht="12.75" customHeight="1" x14ac:dyDescent="0.3">
      <c r="A843" s="115"/>
      <c r="B843" s="112">
        <v>42579</v>
      </c>
      <c r="C843" s="116" t="s">
        <v>89</v>
      </c>
      <c r="D843" s="117"/>
      <c r="E843" s="117">
        <v>540.67999999999995</v>
      </c>
      <c r="F843" s="117"/>
      <c r="G843" s="110"/>
      <c r="H843" s="117"/>
      <c r="I843" s="117"/>
      <c r="J843" s="161"/>
      <c r="L843" s="110"/>
    </row>
    <row r="844" spans="1:12" s="116" customFormat="1" ht="12.75" customHeight="1" x14ac:dyDescent="0.3">
      <c r="A844" s="115">
        <v>1114</v>
      </c>
      <c r="B844" s="112">
        <v>42579</v>
      </c>
      <c r="C844" s="116" t="s">
        <v>433</v>
      </c>
      <c r="D844" s="117"/>
      <c r="E844" s="117">
        <v>976.44</v>
      </c>
      <c r="F844" s="117"/>
      <c r="G844" s="110"/>
      <c r="H844" s="117"/>
      <c r="I844" s="117"/>
      <c r="J844" s="161"/>
      <c r="L844" s="110"/>
    </row>
    <row r="845" spans="1:12" s="116" customFormat="1" ht="12.75" customHeight="1" x14ac:dyDescent="0.3">
      <c r="A845" s="115"/>
      <c r="B845" s="112">
        <v>42579</v>
      </c>
      <c r="C845" s="116" t="s">
        <v>21</v>
      </c>
      <c r="D845" s="117"/>
      <c r="E845" s="117">
        <v>25.5</v>
      </c>
      <c r="F845" s="117"/>
      <c r="G845" s="110"/>
      <c r="H845" s="117"/>
      <c r="I845" s="117"/>
      <c r="J845" s="161"/>
      <c r="L845" s="110"/>
    </row>
    <row r="846" spans="1:12" s="116" customFormat="1" ht="12.75" customHeight="1" x14ac:dyDescent="0.3">
      <c r="A846" s="115"/>
      <c r="B846" s="112">
        <v>42581</v>
      </c>
      <c r="C846" s="116" t="s">
        <v>8</v>
      </c>
      <c r="D846" s="117"/>
      <c r="E846" s="117">
        <v>17.059999999999999</v>
      </c>
      <c r="F846" s="117"/>
      <c r="G846" s="110"/>
      <c r="H846" s="117"/>
      <c r="I846" s="117"/>
      <c r="J846" s="161"/>
      <c r="L846" s="110"/>
    </row>
    <row r="847" spans="1:12" s="116" customFormat="1" ht="12.75" customHeight="1" x14ac:dyDescent="0.3">
      <c r="A847" s="115"/>
      <c r="B847" s="112">
        <v>42581</v>
      </c>
      <c r="C847" s="116" t="s">
        <v>357</v>
      </c>
      <c r="D847" s="117"/>
      <c r="E847" s="117">
        <v>19.98</v>
      </c>
      <c r="F847" s="117"/>
      <c r="G847" s="110"/>
      <c r="H847" s="117"/>
      <c r="I847" s="117"/>
      <c r="J847" s="161"/>
      <c r="L847" s="110"/>
    </row>
    <row r="848" spans="1:12" s="116" customFormat="1" ht="12.75" customHeight="1" x14ac:dyDescent="0.3">
      <c r="A848" s="115"/>
      <c r="B848" s="112">
        <v>42582</v>
      </c>
      <c r="C848" s="116" t="s">
        <v>91</v>
      </c>
      <c r="D848" s="117"/>
      <c r="E848" s="117">
        <v>54.96</v>
      </c>
      <c r="F848" s="117"/>
      <c r="G848" s="110"/>
      <c r="H848" s="117"/>
      <c r="I848" s="117"/>
      <c r="J848" s="161"/>
      <c r="L848" s="110"/>
    </row>
    <row r="849" spans="1:12" s="116" customFormat="1" ht="12.75" customHeight="1" x14ac:dyDescent="0.3">
      <c r="A849" s="115"/>
      <c r="B849" s="112">
        <v>42582</v>
      </c>
      <c r="C849" s="116" t="s">
        <v>91</v>
      </c>
      <c r="D849" s="117"/>
      <c r="E849" s="117">
        <v>4.3600000000000003</v>
      </c>
      <c r="F849" s="117"/>
      <c r="G849" s="110"/>
      <c r="H849" s="117"/>
      <c r="I849" s="117"/>
      <c r="J849" s="161"/>
      <c r="L849" s="110"/>
    </row>
    <row r="850" spans="1:12" s="116" customFormat="1" ht="12.75" customHeight="1" x14ac:dyDescent="0.3">
      <c r="A850" s="115"/>
      <c r="B850" s="112">
        <v>42582</v>
      </c>
      <c r="C850" s="116" t="s">
        <v>74</v>
      </c>
      <c r="D850" s="117"/>
      <c r="E850" s="117">
        <v>26</v>
      </c>
      <c r="F850" s="117"/>
      <c r="G850" s="110"/>
      <c r="H850" s="117"/>
      <c r="I850" s="117"/>
      <c r="J850" s="161"/>
      <c r="L850" s="110"/>
    </row>
    <row r="851" spans="1:12" s="116" customFormat="1" ht="12.75" customHeight="1" x14ac:dyDescent="0.3">
      <c r="A851" s="115"/>
      <c r="B851" s="112">
        <v>42581</v>
      </c>
      <c r="C851" s="116" t="s">
        <v>7</v>
      </c>
      <c r="D851" s="117"/>
      <c r="E851" s="117">
        <v>18.2</v>
      </c>
      <c r="F851" s="117"/>
      <c r="G851" s="110"/>
      <c r="H851" s="117"/>
      <c r="I851" s="117"/>
      <c r="J851" s="161"/>
      <c r="L851" s="110"/>
    </row>
    <row r="852" spans="1:12" s="116" customFormat="1" ht="12.75" customHeight="1" x14ac:dyDescent="0.3">
      <c r="A852" s="115"/>
      <c r="B852" s="112">
        <v>42581</v>
      </c>
      <c r="C852" s="116" t="s">
        <v>435</v>
      </c>
      <c r="D852" s="117"/>
      <c r="E852" s="117">
        <v>19.97</v>
      </c>
      <c r="F852" s="117"/>
      <c r="G852" s="110"/>
      <c r="H852" s="117"/>
      <c r="I852" s="117"/>
      <c r="J852" s="161"/>
      <c r="L852" s="110"/>
    </row>
    <row r="853" spans="1:12" s="116" customFormat="1" ht="12.75" customHeight="1" x14ac:dyDescent="0.3">
      <c r="A853" s="115"/>
      <c r="B853" s="112">
        <v>42581</v>
      </c>
      <c r="C853" s="116" t="s">
        <v>8</v>
      </c>
      <c r="D853" s="117"/>
      <c r="E853" s="117">
        <v>2.16</v>
      </c>
      <c r="F853" s="117"/>
      <c r="G853" s="110"/>
      <c r="H853" s="117"/>
      <c r="I853" s="117"/>
      <c r="J853" s="161"/>
      <c r="L853" s="110"/>
    </row>
    <row r="854" spans="1:12" s="116" customFormat="1" ht="12.75" customHeight="1" x14ac:dyDescent="0.3">
      <c r="A854" s="115"/>
      <c r="B854" s="112">
        <v>42582</v>
      </c>
      <c r="C854" s="116" t="s">
        <v>40</v>
      </c>
      <c r="D854" s="117"/>
      <c r="E854" s="117">
        <v>58.38</v>
      </c>
      <c r="F854" s="117"/>
      <c r="G854" s="110"/>
      <c r="H854" s="117"/>
      <c r="I854" s="117"/>
      <c r="J854" s="161"/>
      <c r="L854" s="110"/>
    </row>
    <row r="855" spans="1:12" s="116" customFormat="1" ht="12.75" customHeight="1" x14ac:dyDescent="0.3">
      <c r="A855" s="115"/>
      <c r="B855" s="112">
        <v>42583</v>
      </c>
      <c r="C855" s="116" t="s">
        <v>8</v>
      </c>
      <c r="D855" s="117"/>
      <c r="E855" s="117">
        <v>5.91</v>
      </c>
      <c r="F855" s="117"/>
      <c r="G855" s="110"/>
      <c r="H855" s="117"/>
      <c r="I855" s="117"/>
      <c r="J855" s="161"/>
      <c r="L855" s="110"/>
    </row>
    <row r="856" spans="1:12" s="116" customFormat="1" ht="12.75" customHeight="1" x14ac:dyDescent="0.3">
      <c r="A856" s="115"/>
      <c r="B856" s="112">
        <v>42580</v>
      </c>
      <c r="C856" s="116" t="s">
        <v>7</v>
      </c>
      <c r="D856" s="117"/>
      <c r="E856" s="117">
        <v>28.59</v>
      </c>
      <c r="F856" s="117"/>
      <c r="G856" s="110"/>
      <c r="H856" s="117"/>
      <c r="I856" s="117"/>
      <c r="J856" s="161"/>
      <c r="L856" s="110"/>
    </row>
    <row r="857" spans="1:12" s="116" customFormat="1" ht="12.75" customHeight="1" x14ac:dyDescent="0.3">
      <c r="A857" s="115">
        <v>1087</v>
      </c>
      <c r="B857" s="112">
        <v>42580</v>
      </c>
      <c r="C857" s="116" t="s">
        <v>264</v>
      </c>
      <c r="D857" s="117"/>
      <c r="E857" s="117">
        <v>45</v>
      </c>
      <c r="F857" s="117"/>
      <c r="G857" s="110"/>
      <c r="H857" s="117"/>
      <c r="I857" s="117"/>
      <c r="J857" s="161"/>
      <c r="L857" s="110"/>
    </row>
    <row r="858" spans="1:12" s="116" customFormat="1" ht="12.75" customHeight="1" x14ac:dyDescent="0.3">
      <c r="A858" s="115"/>
      <c r="B858" s="112">
        <v>42576</v>
      </c>
      <c r="C858" s="117" t="s">
        <v>392</v>
      </c>
      <c r="D858" s="117">
        <v>45</v>
      </c>
      <c r="E858" s="117"/>
      <c r="F858" s="117"/>
      <c r="G858" s="110"/>
      <c r="H858" s="117"/>
      <c r="I858" s="117"/>
      <c r="J858" s="161"/>
      <c r="L858" s="110"/>
    </row>
    <row r="859" spans="1:12" s="116" customFormat="1" ht="12.75" customHeight="1" x14ac:dyDescent="0.3">
      <c r="A859" s="115"/>
      <c r="B859" s="112">
        <v>42583</v>
      </c>
      <c r="C859" s="116" t="s">
        <v>380</v>
      </c>
      <c r="D859" s="117"/>
      <c r="E859" s="117">
        <v>11.44</v>
      </c>
      <c r="F859" s="117"/>
      <c r="G859" s="110"/>
      <c r="H859" s="117"/>
      <c r="I859" s="117"/>
      <c r="J859" s="161"/>
      <c r="L859" s="110"/>
    </row>
    <row r="860" spans="1:12" s="116" customFormat="1" ht="12.75" customHeight="1" x14ac:dyDescent="0.3">
      <c r="A860" s="115"/>
      <c r="B860" s="112">
        <v>42583</v>
      </c>
      <c r="C860" s="116" t="s">
        <v>52</v>
      </c>
      <c r="D860" s="117"/>
      <c r="E860" s="117">
        <v>33.479999999999997</v>
      </c>
      <c r="F860" s="117"/>
      <c r="G860" s="110"/>
      <c r="H860" s="117"/>
      <c r="I860" s="117"/>
      <c r="J860" s="161"/>
      <c r="L860" s="110"/>
    </row>
    <row r="861" spans="1:12" s="116" customFormat="1" ht="12.75" customHeight="1" x14ac:dyDescent="0.3">
      <c r="A861" s="115"/>
      <c r="B861" s="112">
        <v>42583</v>
      </c>
      <c r="C861" s="116" t="s">
        <v>21</v>
      </c>
      <c r="D861" s="117"/>
      <c r="E861" s="117">
        <v>42.45</v>
      </c>
      <c r="F861" s="117"/>
      <c r="G861" s="110"/>
      <c r="H861" s="117"/>
      <c r="I861" s="117"/>
      <c r="J861" s="161"/>
      <c r="L861" s="110"/>
    </row>
    <row r="862" spans="1:12" s="116" customFormat="1" ht="12.75" customHeight="1" x14ac:dyDescent="0.3">
      <c r="A862" s="115"/>
      <c r="B862" s="112">
        <v>42583</v>
      </c>
      <c r="C862" s="116" t="s">
        <v>8</v>
      </c>
      <c r="D862" s="117"/>
      <c r="E862" s="117">
        <v>15.49</v>
      </c>
      <c r="F862" s="117"/>
      <c r="G862" s="110"/>
      <c r="H862" s="117"/>
      <c r="I862" s="117"/>
      <c r="J862" s="161"/>
      <c r="L862" s="110"/>
    </row>
    <row r="863" spans="1:12" s="116" customFormat="1" ht="12.75" customHeight="1" x14ac:dyDescent="0.3">
      <c r="A863" s="115"/>
      <c r="B863" s="112">
        <v>42583</v>
      </c>
      <c r="C863" s="116" t="s">
        <v>40</v>
      </c>
      <c r="D863" s="117"/>
      <c r="E863" s="117">
        <v>19.89</v>
      </c>
      <c r="F863" s="117"/>
      <c r="G863" s="110"/>
      <c r="H863" s="117"/>
      <c r="I863" s="117"/>
      <c r="J863" s="161"/>
      <c r="L863" s="110"/>
    </row>
    <row r="864" spans="1:12" s="116" customFormat="1" ht="12.75" customHeight="1" x14ac:dyDescent="0.3">
      <c r="A864" s="115"/>
      <c r="B864" s="112">
        <v>42583</v>
      </c>
      <c r="C864" s="116" t="s">
        <v>505</v>
      </c>
      <c r="D864" s="117"/>
      <c r="E864" s="117">
        <v>18.61</v>
      </c>
      <c r="F864" s="117"/>
      <c r="G864" s="110"/>
      <c r="H864" s="117"/>
      <c r="I864" s="117"/>
      <c r="J864" s="161"/>
      <c r="L864" s="110"/>
    </row>
    <row r="865" spans="1:12" s="116" customFormat="1" ht="12.75" customHeight="1" x14ac:dyDescent="0.3">
      <c r="A865" s="115">
        <v>1116</v>
      </c>
      <c r="B865" s="112">
        <v>42583</v>
      </c>
      <c r="C865" s="116" t="s">
        <v>234</v>
      </c>
      <c r="D865" s="117"/>
      <c r="E865" s="117">
        <v>239.65</v>
      </c>
      <c r="F865" s="117"/>
      <c r="G865" s="110"/>
      <c r="H865" s="117"/>
      <c r="I865" s="117"/>
      <c r="J865" s="161"/>
      <c r="L865" s="110"/>
    </row>
    <row r="866" spans="1:12" s="116" customFormat="1" ht="12.75" customHeight="1" x14ac:dyDescent="0.3">
      <c r="A866" s="115"/>
      <c r="B866" s="112">
        <v>42584</v>
      </c>
      <c r="C866" s="116" t="s">
        <v>360</v>
      </c>
      <c r="D866" s="117"/>
      <c r="E866" s="117">
        <v>47.29</v>
      </c>
      <c r="F866" s="117"/>
      <c r="G866" s="110"/>
      <c r="H866" s="117"/>
      <c r="I866" s="117"/>
      <c r="J866" s="161"/>
      <c r="L866" s="110"/>
    </row>
    <row r="867" spans="1:12" s="116" customFormat="1" ht="12.75" customHeight="1" x14ac:dyDescent="0.3">
      <c r="A867" s="115"/>
      <c r="B867" s="112">
        <v>42584</v>
      </c>
      <c r="C867" s="116" t="s">
        <v>304</v>
      </c>
      <c r="D867" s="117"/>
      <c r="E867" s="117">
        <v>20</v>
      </c>
      <c r="F867" s="117"/>
      <c r="G867" s="110"/>
      <c r="H867" s="117"/>
      <c r="I867" s="117"/>
      <c r="J867" s="161"/>
      <c r="L867" s="110"/>
    </row>
    <row r="868" spans="1:12" s="116" customFormat="1" ht="12.75" customHeight="1" x14ac:dyDescent="0.3">
      <c r="A868" s="115"/>
      <c r="B868" s="112">
        <v>42584</v>
      </c>
      <c r="C868" s="116" t="s">
        <v>304</v>
      </c>
      <c r="D868" s="117"/>
      <c r="E868" s="117">
        <v>5.5</v>
      </c>
      <c r="F868" s="117"/>
      <c r="G868" s="110"/>
      <c r="H868" s="117"/>
      <c r="I868" s="117"/>
      <c r="J868" s="161"/>
      <c r="L868" s="110"/>
    </row>
    <row r="869" spans="1:12" s="116" customFormat="1" ht="12.75" customHeight="1" x14ac:dyDescent="0.3">
      <c r="A869" s="115"/>
      <c r="B869" s="112">
        <v>42584</v>
      </c>
      <c r="C869" s="116" t="s">
        <v>437</v>
      </c>
      <c r="D869" s="117"/>
      <c r="E869" s="117">
        <v>8.5</v>
      </c>
      <c r="F869" s="117"/>
      <c r="G869" s="110"/>
      <c r="H869" s="117"/>
      <c r="I869" s="117"/>
      <c r="J869" s="161"/>
      <c r="L869" s="110"/>
    </row>
    <row r="870" spans="1:12" s="116" customFormat="1" ht="12.75" customHeight="1" x14ac:dyDescent="0.3">
      <c r="A870" s="115"/>
      <c r="B870" s="112">
        <v>42585</v>
      </c>
      <c r="C870" s="116" t="s">
        <v>50</v>
      </c>
      <c r="D870" s="117"/>
      <c r="E870" s="117">
        <v>13.78</v>
      </c>
      <c r="F870" s="117"/>
      <c r="G870" s="110"/>
      <c r="H870" s="117"/>
      <c r="I870" s="117"/>
      <c r="J870" s="161"/>
      <c r="L870" s="110"/>
    </row>
    <row r="871" spans="1:12" s="116" customFormat="1" ht="12.75" customHeight="1" x14ac:dyDescent="0.3">
      <c r="A871" s="115"/>
      <c r="B871" s="112">
        <v>42585</v>
      </c>
      <c r="C871" s="116" t="s">
        <v>8</v>
      </c>
      <c r="D871" s="117"/>
      <c r="E871" s="117">
        <v>2.35</v>
      </c>
      <c r="F871" s="117"/>
      <c r="G871" s="110"/>
      <c r="H871" s="117"/>
      <c r="I871" s="117"/>
      <c r="J871" s="161"/>
      <c r="L871" s="110"/>
    </row>
    <row r="872" spans="1:12" s="116" customFormat="1" ht="12.75" customHeight="1" x14ac:dyDescent="0.3">
      <c r="A872" s="115"/>
      <c r="B872" s="112">
        <v>42584</v>
      </c>
      <c r="C872" s="116" t="s">
        <v>83</v>
      </c>
      <c r="D872" s="117"/>
      <c r="E872" s="117">
        <v>41.75</v>
      </c>
      <c r="F872" s="117"/>
      <c r="G872" s="110"/>
      <c r="H872" s="117"/>
      <c r="I872" s="117"/>
      <c r="J872" s="161"/>
      <c r="L872" s="110"/>
    </row>
    <row r="873" spans="1:12" s="116" customFormat="1" ht="12.75" customHeight="1" x14ac:dyDescent="0.3">
      <c r="A873" s="115"/>
      <c r="B873" s="112">
        <v>42586</v>
      </c>
      <c r="C873" s="116" t="s">
        <v>50</v>
      </c>
      <c r="D873" s="117"/>
      <c r="E873" s="117">
        <v>6.94</v>
      </c>
      <c r="F873" s="117"/>
      <c r="G873" s="110"/>
      <c r="H873" s="117"/>
      <c r="I873" s="117"/>
      <c r="J873" s="161"/>
      <c r="L873" s="110"/>
    </row>
    <row r="874" spans="1:12" s="116" customFormat="1" ht="12.75" customHeight="1" x14ac:dyDescent="0.3">
      <c r="A874" s="115"/>
      <c r="B874" s="112">
        <v>42586</v>
      </c>
      <c r="C874" s="116" t="s">
        <v>505</v>
      </c>
      <c r="D874" s="117"/>
      <c r="E874" s="117">
        <v>20.79</v>
      </c>
      <c r="F874" s="117"/>
      <c r="G874" s="110"/>
      <c r="H874" s="117"/>
      <c r="I874" s="117"/>
      <c r="J874" s="161"/>
      <c r="L874" s="110"/>
    </row>
    <row r="875" spans="1:12" s="116" customFormat="1" ht="12.75" customHeight="1" x14ac:dyDescent="0.3">
      <c r="A875" s="115"/>
      <c r="B875" s="112">
        <v>42586</v>
      </c>
      <c r="C875" s="116" t="s">
        <v>8</v>
      </c>
      <c r="D875" s="117"/>
      <c r="E875" s="117">
        <v>12.83</v>
      </c>
      <c r="F875" s="117"/>
      <c r="G875" s="110"/>
      <c r="H875" s="117"/>
      <c r="I875" s="117"/>
      <c r="J875" s="161"/>
      <c r="L875" s="110"/>
    </row>
    <row r="876" spans="1:12" s="116" customFormat="1" ht="12.75" customHeight="1" x14ac:dyDescent="0.3">
      <c r="A876" s="115"/>
      <c r="B876" s="112">
        <v>42586</v>
      </c>
      <c r="C876" s="116" t="s">
        <v>52</v>
      </c>
      <c r="D876" s="117"/>
      <c r="E876" s="117">
        <v>4.88</v>
      </c>
      <c r="F876" s="117"/>
      <c r="G876" s="110"/>
      <c r="H876" s="117"/>
      <c r="I876" s="117"/>
      <c r="J876" s="161"/>
      <c r="L876" s="110"/>
    </row>
    <row r="877" spans="1:12" s="116" customFormat="1" ht="12.75" customHeight="1" x14ac:dyDescent="0.3">
      <c r="A877" s="115"/>
      <c r="B877" s="112">
        <v>42585</v>
      </c>
      <c r="C877" s="116" t="s">
        <v>50</v>
      </c>
      <c r="D877" s="117"/>
      <c r="E877" s="117">
        <v>19.010000000000002</v>
      </c>
      <c r="F877" s="117"/>
      <c r="G877" s="110"/>
      <c r="H877" s="117"/>
      <c r="I877" s="117"/>
      <c r="J877" s="161"/>
      <c r="L877" s="110"/>
    </row>
    <row r="878" spans="1:12" s="116" customFormat="1" ht="12.75" customHeight="1" x14ac:dyDescent="0.3">
      <c r="A878" s="115" t="s">
        <v>427</v>
      </c>
      <c r="B878" s="112">
        <v>42585</v>
      </c>
      <c r="C878" s="116" t="s">
        <v>154</v>
      </c>
      <c r="D878" s="117"/>
      <c r="E878" s="117">
        <v>3</v>
      </c>
      <c r="F878" s="117"/>
      <c r="G878" s="110"/>
      <c r="H878" s="117"/>
      <c r="I878" s="117"/>
      <c r="J878" s="161"/>
      <c r="L878" s="110"/>
    </row>
    <row r="879" spans="1:12" s="116" customFormat="1" ht="12.75" customHeight="1" x14ac:dyDescent="0.3">
      <c r="A879" s="115"/>
      <c r="B879" s="112">
        <v>42588</v>
      </c>
      <c r="C879" s="117" t="s">
        <v>75</v>
      </c>
      <c r="D879" s="117">
        <v>625.66</v>
      </c>
      <c r="E879" s="117"/>
      <c r="F879" s="117"/>
      <c r="G879" s="110"/>
      <c r="H879" s="117"/>
      <c r="I879" s="117"/>
      <c r="J879" s="161"/>
      <c r="L879" s="110"/>
    </row>
    <row r="880" spans="1:12" s="116" customFormat="1" ht="12.75" customHeight="1" x14ac:dyDescent="0.3">
      <c r="A880" s="115"/>
      <c r="B880" s="112">
        <v>42587</v>
      </c>
      <c r="C880" s="116" t="s">
        <v>83</v>
      </c>
      <c r="D880" s="117"/>
      <c r="E880" s="117">
        <v>120</v>
      </c>
      <c r="F880" s="117"/>
      <c r="G880" s="110"/>
      <c r="H880" s="117"/>
      <c r="I880" s="117"/>
      <c r="J880" s="161"/>
      <c r="L880" s="110"/>
    </row>
    <row r="881" spans="1:12" s="116" customFormat="1" ht="12.75" customHeight="1" x14ac:dyDescent="0.3">
      <c r="A881" s="115"/>
      <c r="B881" s="112">
        <v>42586</v>
      </c>
      <c r="C881" s="116" t="s">
        <v>52</v>
      </c>
      <c r="D881" s="117"/>
      <c r="E881" s="117">
        <v>25.31</v>
      </c>
      <c r="F881" s="117"/>
      <c r="G881" s="110"/>
      <c r="H881" s="117"/>
      <c r="I881" s="117"/>
      <c r="J881" s="161"/>
      <c r="L881" s="110"/>
    </row>
    <row r="882" spans="1:12" s="116" customFormat="1" ht="12.75" customHeight="1" x14ac:dyDescent="0.3">
      <c r="A882" s="115"/>
      <c r="B882" s="112">
        <v>42587</v>
      </c>
      <c r="C882" s="116" t="s">
        <v>8</v>
      </c>
      <c r="D882" s="117"/>
      <c r="E882" s="117">
        <v>6.08</v>
      </c>
      <c r="F882" s="117"/>
      <c r="G882" s="110"/>
      <c r="H882" s="117"/>
      <c r="I882" s="117"/>
      <c r="J882" s="161"/>
      <c r="L882" s="110"/>
    </row>
    <row r="883" spans="1:12" s="116" customFormat="1" ht="12.75" customHeight="1" x14ac:dyDescent="0.3">
      <c r="A883" s="115"/>
      <c r="B883" s="112">
        <v>42587</v>
      </c>
      <c r="C883" s="116" t="s">
        <v>8</v>
      </c>
      <c r="D883" s="117"/>
      <c r="E883" s="117">
        <v>1.08</v>
      </c>
      <c r="F883" s="117"/>
      <c r="G883" s="110"/>
      <c r="H883" s="117"/>
      <c r="I883" s="117"/>
      <c r="J883" s="161"/>
      <c r="L883" s="110"/>
    </row>
    <row r="884" spans="1:12" s="116" customFormat="1" ht="12.75" customHeight="1" x14ac:dyDescent="0.3">
      <c r="A884" s="115"/>
      <c r="B884" s="112">
        <v>42587</v>
      </c>
      <c r="C884" s="116" t="s">
        <v>50</v>
      </c>
      <c r="D884" s="117"/>
      <c r="E884" s="117">
        <v>3.08</v>
      </c>
      <c r="F884" s="117"/>
      <c r="G884" s="110"/>
      <c r="H884" s="117"/>
      <c r="I884" s="117"/>
      <c r="J884" s="161"/>
      <c r="L884" s="110"/>
    </row>
    <row r="885" spans="1:12" s="116" customFormat="1" ht="12.75" customHeight="1" x14ac:dyDescent="0.3">
      <c r="A885" s="115"/>
      <c r="B885" s="112">
        <v>42587</v>
      </c>
      <c r="C885" s="116" t="s">
        <v>505</v>
      </c>
      <c r="D885" s="117"/>
      <c r="E885" s="117">
        <v>5.44</v>
      </c>
      <c r="F885" s="117"/>
      <c r="G885" s="110"/>
      <c r="H885" s="117"/>
      <c r="I885" s="117"/>
      <c r="J885" s="161"/>
      <c r="L885" s="110"/>
    </row>
    <row r="886" spans="1:12" s="116" customFormat="1" ht="12.75" customHeight="1" x14ac:dyDescent="0.3">
      <c r="A886" s="115"/>
      <c r="B886" s="112">
        <v>42587</v>
      </c>
      <c r="C886" s="116" t="s">
        <v>52</v>
      </c>
      <c r="D886" s="117"/>
      <c r="E886" s="117">
        <v>5.79</v>
      </c>
      <c r="F886" s="117"/>
      <c r="G886" s="110"/>
      <c r="H886" s="117"/>
      <c r="I886" s="117"/>
      <c r="J886" s="161"/>
      <c r="L886" s="110"/>
    </row>
    <row r="887" spans="1:12" s="116" customFormat="1" ht="12.75" customHeight="1" x14ac:dyDescent="0.3">
      <c r="A887" s="115"/>
      <c r="B887" s="112">
        <v>42587</v>
      </c>
      <c r="C887" s="116" t="s">
        <v>52</v>
      </c>
      <c r="D887" s="117"/>
      <c r="E887" s="117">
        <v>4.88</v>
      </c>
      <c r="F887" s="117"/>
      <c r="G887" s="110"/>
      <c r="H887" s="117"/>
      <c r="I887" s="117"/>
      <c r="J887" s="161"/>
      <c r="L887" s="110"/>
    </row>
    <row r="888" spans="1:12" s="116" customFormat="1" ht="12.75" customHeight="1" x14ac:dyDescent="0.3">
      <c r="A888" s="115"/>
      <c r="B888" s="112">
        <v>42587</v>
      </c>
      <c r="C888" s="116" t="s">
        <v>438</v>
      </c>
      <c r="D888" s="117"/>
      <c r="E888" s="117">
        <v>15.22</v>
      </c>
      <c r="F888" s="117"/>
      <c r="G888" s="110"/>
      <c r="H888" s="117"/>
      <c r="I888" s="117"/>
      <c r="J888" s="161"/>
      <c r="L888" s="110"/>
    </row>
    <row r="889" spans="1:12" s="116" customFormat="1" ht="12.75" customHeight="1" x14ac:dyDescent="0.3">
      <c r="A889" s="115"/>
      <c r="B889" s="112">
        <v>42588</v>
      </c>
      <c r="C889" s="116" t="s">
        <v>114</v>
      </c>
      <c r="D889" s="117"/>
      <c r="E889" s="117">
        <v>4.24</v>
      </c>
      <c r="F889" s="117"/>
      <c r="G889" s="110"/>
      <c r="H889" s="117"/>
      <c r="I889" s="117"/>
      <c r="J889" s="161"/>
      <c r="L889" s="110"/>
    </row>
    <row r="890" spans="1:12" s="116" customFormat="1" ht="12.75" customHeight="1" x14ac:dyDescent="0.3">
      <c r="A890" s="115"/>
      <c r="B890" s="112">
        <v>42588</v>
      </c>
      <c r="C890" s="116" t="s">
        <v>149</v>
      </c>
      <c r="D890" s="117"/>
      <c r="E890" s="117">
        <v>29.32</v>
      </c>
      <c r="F890" s="117"/>
      <c r="G890" s="110"/>
      <c r="H890" s="117"/>
      <c r="I890" s="117"/>
      <c r="J890" s="161"/>
      <c r="L890" s="110"/>
    </row>
    <row r="891" spans="1:12" s="116" customFormat="1" ht="12.75" customHeight="1" x14ac:dyDescent="0.3">
      <c r="A891" s="115"/>
      <c r="B891" s="112">
        <v>42588</v>
      </c>
      <c r="C891" s="116" t="s">
        <v>360</v>
      </c>
      <c r="D891" s="117"/>
      <c r="E891" s="117">
        <v>32.83</v>
      </c>
      <c r="F891" s="117"/>
      <c r="G891" s="110"/>
      <c r="H891" s="117"/>
      <c r="I891" s="117"/>
      <c r="J891" s="161"/>
      <c r="L891" s="110"/>
    </row>
    <row r="892" spans="1:12" s="116" customFormat="1" ht="12.75" customHeight="1" x14ac:dyDescent="0.3">
      <c r="A892" s="115"/>
      <c r="B892" s="112">
        <v>42588</v>
      </c>
      <c r="C892" s="116" t="s">
        <v>409</v>
      </c>
      <c r="D892" s="117"/>
      <c r="E892" s="117">
        <v>56.95</v>
      </c>
      <c r="F892" s="117"/>
      <c r="G892" s="110"/>
      <c r="H892" s="117"/>
      <c r="I892" s="117"/>
      <c r="J892" s="161"/>
      <c r="L892" s="110"/>
    </row>
    <row r="893" spans="1:12" s="116" customFormat="1" ht="12.75" customHeight="1" x14ac:dyDescent="0.3">
      <c r="A893" s="115"/>
      <c r="B893" s="112">
        <v>42587</v>
      </c>
      <c r="C893" s="116" t="s">
        <v>425</v>
      </c>
      <c r="D893" s="117"/>
      <c r="E893" s="117">
        <v>9.0399999999999991</v>
      </c>
      <c r="F893" s="117"/>
      <c r="G893" s="110"/>
      <c r="H893" s="117"/>
      <c r="I893" s="117"/>
      <c r="J893" s="161"/>
      <c r="L893" s="110"/>
    </row>
    <row r="894" spans="1:12" s="116" customFormat="1" ht="12.75" customHeight="1" x14ac:dyDescent="0.3">
      <c r="A894" s="115"/>
      <c r="B894" s="112">
        <v>42587</v>
      </c>
      <c r="C894" s="116" t="s">
        <v>93</v>
      </c>
      <c r="D894" s="117"/>
      <c r="E894" s="117">
        <v>68.62</v>
      </c>
      <c r="F894" s="117"/>
      <c r="G894" s="110"/>
      <c r="H894" s="117"/>
      <c r="I894" s="117"/>
      <c r="J894" s="161"/>
      <c r="L894" s="110"/>
    </row>
    <row r="895" spans="1:12" s="116" customFormat="1" ht="12.75" customHeight="1" x14ac:dyDescent="0.3">
      <c r="A895" s="115"/>
      <c r="B895" s="112">
        <v>42588</v>
      </c>
      <c r="C895" s="116" t="s">
        <v>437</v>
      </c>
      <c r="D895" s="117"/>
      <c r="E895" s="117">
        <v>5</v>
      </c>
      <c r="F895" s="117"/>
      <c r="G895" s="110"/>
      <c r="H895" s="117"/>
      <c r="I895" s="117"/>
      <c r="J895" s="161"/>
      <c r="L895" s="110"/>
    </row>
    <row r="896" spans="1:12" s="116" customFormat="1" ht="12.75" customHeight="1" x14ac:dyDescent="0.3">
      <c r="A896" s="115"/>
      <c r="B896" s="112">
        <v>42588</v>
      </c>
      <c r="C896" s="116" t="s">
        <v>261</v>
      </c>
      <c r="D896" s="117"/>
      <c r="E896" s="117">
        <v>37.99</v>
      </c>
      <c r="F896" s="117"/>
      <c r="G896" s="110"/>
      <c r="H896" s="117"/>
      <c r="I896" s="117"/>
      <c r="J896" s="161"/>
      <c r="L896" s="110"/>
    </row>
    <row r="897" spans="1:12" s="116" customFormat="1" ht="12.75" customHeight="1" x14ac:dyDescent="0.3">
      <c r="A897" s="115"/>
      <c r="B897" s="112">
        <v>42588</v>
      </c>
      <c r="C897" s="116" t="s">
        <v>8</v>
      </c>
      <c r="D897" s="117"/>
      <c r="E897" s="117">
        <v>2.7</v>
      </c>
      <c r="F897" s="117"/>
      <c r="G897" s="110"/>
      <c r="H897" s="117"/>
      <c r="I897" s="117"/>
      <c r="J897" s="161"/>
      <c r="L897" s="110"/>
    </row>
    <row r="898" spans="1:12" s="116" customFormat="1" ht="12.75" customHeight="1" x14ac:dyDescent="0.3">
      <c r="A898" s="115"/>
      <c r="B898" s="112">
        <v>42588</v>
      </c>
      <c r="C898" s="116" t="s">
        <v>112</v>
      </c>
      <c r="D898" s="117"/>
      <c r="E898" s="117">
        <v>32.950000000000003</v>
      </c>
      <c r="F898" s="117"/>
      <c r="G898" s="110"/>
      <c r="H898" s="117"/>
      <c r="I898" s="117"/>
      <c r="J898" s="161"/>
      <c r="L898" s="110"/>
    </row>
    <row r="899" spans="1:12" s="116" customFormat="1" ht="12.75" customHeight="1" x14ac:dyDescent="0.3">
      <c r="A899" s="115"/>
      <c r="B899" s="112">
        <v>42590</v>
      </c>
      <c r="C899" s="151" t="s">
        <v>50</v>
      </c>
      <c r="D899" s="117"/>
      <c r="E899" s="117">
        <v>5.05</v>
      </c>
      <c r="F899" s="117"/>
      <c r="G899" s="110"/>
      <c r="H899" s="117"/>
      <c r="I899" s="117"/>
      <c r="J899" s="161"/>
      <c r="L899" s="110"/>
    </row>
    <row r="900" spans="1:12" s="116" customFormat="1" ht="12.75" customHeight="1" x14ac:dyDescent="0.3">
      <c r="A900" s="115"/>
      <c r="B900" s="112">
        <v>42591</v>
      </c>
      <c r="C900" s="116" t="s">
        <v>59</v>
      </c>
      <c r="D900" s="117"/>
      <c r="E900" s="117">
        <v>9.25</v>
      </c>
      <c r="F900" s="117"/>
      <c r="G900" s="110"/>
      <c r="H900" s="117"/>
      <c r="I900" s="117"/>
      <c r="J900" s="161"/>
      <c r="L900" s="110"/>
    </row>
    <row r="901" spans="1:12" s="116" customFormat="1" ht="12.75" customHeight="1" x14ac:dyDescent="0.3">
      <c r="A901" s="115"/>
      <c r="B901" s="112">
        <v>42591</v>
      </c>
      <c r="C901" s="116" t="s">
        <v>505</v>
      </c>
      <c r="D901" s="117"/>
      <c r="E901" s="117">
        <v>5.44</v>
      </c>
      <c r="F901" s="117"/>
      <c r="G901" s="110"/>
      <c r="H901" s="117"/>
      <c r="I901" s="117"/>
      <c r="J901" s="161"/>
      <c r="L901" s="110"/>
    </row>
    <row r="902" spans="1:12" s="116" customFormat="1" ht="12.75" customHeight="1" x14ac:dyDescent="0.3">
      <c r="A902" s="115"/>
      <c r="B902" s="112">
        <v>42591</v>
      </c>
      <c r="C902" s="116" t="s">
        <v>4</v>
      </c>
      <c r="D902" s="117">
        <v>112</v>
      </c>
      <c r="E902" s="117"/>
      <c r="F902" s="117"/>
      <c r="G902" s="110"/>
      <c r="H902" s="117"/>
      <c r="I902" s="117"/>
      <c r="J902" s="161"/>
      <c r="L902" s="110"/>
    </row>
    <row r="903" spans="1:12" s="116" customFormat="1" ht="12.75" customHeight="1" x14ac:dyDescent="0.3">
      <c r="A903" s="115"/>
      <c r="B903" s="112">
        <v>42591</v>
      </c>
      <c r="C903" s="116" t="s">
        <v>505</v>
      </c>
      <c r="D903" s="117"/>
      <c r="E903" s="117">
        <v>25.79</v>
      </c>
      <c r="F903" s="117"/>
      <c r="G903" s="110"/>
      <c r="H903" s="117"/>
      <c r="I903" s="117"/>
      <c r="J903" s="161"/>
      <c r="L903" s="110"/>
    </row>
    <row r="904" spans="1:12" s="116" customFormat="1" ht="12.75" customHeight="1" x14ac:dyDescent="0.3">
      <c r="A904" s="115">
        <v>1088</v>
      </c>
      <c r="B904" s="112">
        <v>42592</v>
      </c>
      <c r="C904" s="116" t="s">
        <v>380</v>
      </c>
      <c r="D904" s="117"/>
      <c r="E904" s="117">
        <v>12.5</v>
      </c>
      <c r="F904" s="117"/>
      <c r="G904" s="110"/>
      <c r="H904" s="117"/>
      <c r="I904" s="117"/>
      <c r="J904" s="161"/>
      <c r="L904" s="110"/>
    </row>
    <row r="905" spans="1:12" s="116" customFormat="1" ht="12.75" customHeight="1" x14ac:dyDescent="0.3">
      <c r="A905" s="115"/>
      <c r="B905" s="112">
        <v>42592</v>
      </c>
      <c r="C905" s="116" t="s">
        <v>71</v>
      </c>
      <c r="D905" s="117"/>
      <c r="E905" s="117">
        <v>58.3</v>
      </c>
      <c r="F905" s="117"/>
      <c r="G905" s="110"/>
      <c r="H905" s="117"/>
      <c r="I905" s="117"/>
      <c r="J905" s="161"/>
      <c r="L905" s="110"/>
    </row>
    <row r="906" spans="1:12" s="116" customFormat="1" ht="12.75" customHeight="1" x14ac:dyDescent="0.3">
      <c r="A906" s="115"/>
      <c r="B906" s="112">
        <v>42592</v>
      </c>
      <c r="C906" s="117" t="s">
        <v>392</v>
      </c>
      <c r="D906" s="117">
        <v>50</v>
      </c>
      <c r="E906" s="117"/>
      <c r="F906" s="117"/>
      <c r="G906" s="110"/>
      <c r="H906" s="117"/>
      <c r="I906" s="117"/>
      <c r="J906" s="161"/>
      <c r="L906" s="110"/>
    </row>
    <row r="907" spans="1:12" s="116" customFormat="1" ht="12.75" customHeight="1" x14ac:dyDescent="0.3">
      <c r="A907" s="115"/>
      <c r="B907" s="112">
        <v>42592</v>
      </c>
      <c r="C907" s="116" t="s">
        <v>505</v>
      </c>
      <c r="D907" s="117"/>
      <c r="E907" s="117">
        <v>1.85</v>
      </c>
      <c r="F907" s="117"/>
      <c r="G907" s="110"/>
      <c r="H907" s="117"/>
      <c r="I907" s="117"/>
      <c r="J907" s="161"/>
      <c r="L907" s="110"/>
    </row>
    <row r="908" spans="1:12" s="116" customFormat="1" ht="12.75" customHeight="1" x14ac:dyDescent="0.3">
      <c r="A908" s="115"/>
      <c r="B908" s="112">
        <v>42592</v>
      </c>
      <c r="C908" s="116" t="s">
        <v>328</v>
      </c>
      <c r="D908" s="117"/>
      <c r="E908" s="117">
        <v>6.98</v>
      </c>
      <c r="F908" s="117"/>
      <c r="G908" s="110"/>
      <c r="H908" s="117"/>
      <c r="I908" s="117"/>
      <c r="J908" s="161"/>
      <c r="L908" s="110"/>
    </row>
    <row r="909" spans="1:12" s="116" customFormat="1" ht="12.75" customHeight="1" x14ac:dyDescent="0.3">
      <c r="A909" s="115"/>
      <c r="B909" s="112">
        <v>42592</v>
      </c>
      <c r="C909" s="116" t="s">
        <v>92</v>
      </c>
      <c r="D909" s="117"/>
      <c r="E909" s="117">
        <v>31.95</v>
      </c>
      <c r="F909" s="117"/>
      <c r="G909" s="110"/>
      <c r="H909" s="117"/>
      <c r="I909" s="117"/>
      <c r="J909" s="161"/>
      <c r="L909" s="110"/>
    </row>
    <row r="910" spans="1:12" s="116" customFormat="1" ht="12.75" customHeight="1" x14ac:dyDescent="0.3">
      <c r="A910" s="115"/>
      <c r="B910" s="112">
        <v>42592</v>
      </c>
      <c r="C910" s="116" t="s">
        <v>443</v>
      </c>
      <c r="D910" s="117"/>
      <c r="E910" s="117">
        <v>35</v>
      </c>
      <c r="F910" s="117"/>
      <c r="G910" s="110"/>
      <c r="H910" s="117"/>
      <c r="I910" s="117"/>
      <c r="J910" s="161"/>
      <c r="L910" s="110"/>
    </row>
    <row r="911" spans="1:12" s="116" customFormat="1" ht="12.75" customHeight="1" x14ac:dyDescent="0.3">
      <c r="A911" s="115"/>
      <c r="B911" s="112">
        <v>42592</v>
      </c>
      <c r="C911" s="116" t="s">
        <v>443</v>
      </c>
      <c r="D911" s="117"/>
      <c r="E911" s="117">
        <v>16.829999999999998</v>
      </c>
      <c r="F911" s="117"/>
      <c r="G911" s="110"/>
      <c r="H911" s="117"/>
      <c r="I911" s="117"/>
      <c r="J911" s="161"/>
      <c r="L911" s="110"/>
    </row>
    <row r="912" spans="1:12" s="116" customFormat="1" ht="12.75" customHeight="1" x14ac:dyDescent="0.3">
      <c r="A912" s="115"/>
      <c r="B912" s="112">
        <v>42592</v>
      </c>
      <c r="C912" s="116" t="s">
        <v>17</v>
      </c>
      <c r="D912" s="117"/>
      <c r="E912" s="117">
        <v>47.97</v>
      </c>
      <c r="F912" s="117"/>
      <c r="G912" s="110"/>
      <c r="H912" s="117"/>
      <c r="I912" s="117"/>
      <c r="J912" s="161"/>
      <c r="L912" s="110"/>
    </row>
    <row r="913" spans="1:12" s="116" customFormat="1" ht="12.75" customHeight="1" x14ac:dyDescent="0.3">
      <c r="A913" s="115"/>
      <c r="B913" s="112">
        <v>42592</v>
      </c>
      <c r="C913" s="117" t="s">
        <v>392</v>
      </c>
      <c r="D913" s="117">
        <v>50</v>
      </c>
      <c r="E913" s="117"/>
      <c r="F913" s="117"/>
      <c r="G913" s="110"/>
      <c r="H913" s="117"/>
      <c r="I913" s="117"/>
      <c r="J913" s="161"/>
      <c r="L913" s="110"/>
    </row>
    <row r="914" spans="1:12" s="116" customFormat="1" ht="12.75" customHeight="1" x14ac:dyDescent="0.3">
      <c r="A914" s="115"/>
      <c r="B914" s="112">
        <v>42592</v>
      </c>
      <c r="C914" s="116" t="s">
        <v>17</v>
      </c>
      <c r="D914" s="117"/>
      <c r="E914" s="117">
        <v>39.99</v>
      </c>
      <c r="F914" s="117"/>
      <c r="G914" s="110"/>
      <c r="H914" s="117"/>
      <c r="I914" s="117"/>
      <c r="J914" s="161"/>
      <c r="L914" s="110"/>
    </row>
    <row r="915" spans="1:12" s="116" customFormat="1" ht="12.75" customHeight="1" x14ac:dyDescent="0.3">
      <c r="A915" s="115"/>
      <c r="B915" s="112">
        <v>42592</v>
      </c>
      <c r="C915" s="117" t="s">
        <v>392</v>
      </c>
      <c r="D915" s="117">
        <v>40</v>
      </c>
      <c r="E915" s="117"/>
      <c r="F915" s="117"/>
      <c r="G915" s="110"/>
      <c r="H915" s="117"/>
      <c r="I915" s="117"/>
      <c r="J915" s="161"/>
      <c r="L915" s="110"/>
    </row>
    <row r="916" spans="1:12" s="116" customFormat="1" ht="12.75" customHeight="1" x14ac:dyDescent="0.3">
      <c r="A916" s="115"/>
      <c r="B916" s="112">
        <v>42592</v>
      </c>
      <c r="C916" s="116" t="s">
        <v>505</v>
      </c>
      <c r="D916" s="117"/>
      <c r="E916" s="117">
        <v>4.68</v>
      </c>
      <c r="F916" s="117"/>
      <c r="G916" s="110"/>
      <c r="H916" s="117"/>
      <c r="I916" s="117"/>
      <c r="J916" s="161"/>
      <c r="L916" s="110"/>
    </row>
    <row r="917" spans="1:12" s="116" customFormat="1" ht="12.75" customHeight="1" x14ac:dyDescent="0.3">
      <c r="A917" s="115"/>
      <c r="B917" s="112">
        <v>42592</v>
      </c>
      <c r="C917" s="116" t="s">
        <v>150</v>
      </c>
      <c r="D917" s="117"/>
      <c r="E917" s="117">
        <v>8.67</v>
      </c>
      <c r="F917" s="117"/>
      <c r="G917" s="110"/>
      <c r="H917" s="117"/>
      <c r="I917" s="117"/>
      <c r="J917" s="161"/>
      <c r="L917" s="110"/>
    </row>
    <row r="918" spans="1:12" s="116" customFormat="1" ht="12.75" customHeight="1" x14ac:dyDescent="0.3">
      <c r="A918" s="115"/>
      <c r="B918" s="112">
        <v>42592</v>
      </c>
      <c r="C918" s="116" t="s">
        <v>52</v>
      </c>
      <c r="D918" s="117"/>
      <c r="E918" s="117">
        <v>7.33</v>
      </c>
      <c r="F918" s="117"/>
      <c r="G918" s="110"/>
      <c r="H918" s="117"/>
      <c r="I918" s="117"/>
      <c r="J918" s="161"/>
      <c r="L918" s="110"/>
    </row>
    <row r="919" spans="1:12" s="116" customFormat="1" ht="12.75" customHeight="1" x14ac:dyDescent="0.3">
      <c r="A919" s="115"/>
      <c r="B919" s="112">
        <v>42593</v>
      </c>
      <c r="C919" s="116" t="s">
        <v>31</v>
      </c>
      <c r="D919" s="117">
        <v>1895.03</v>
      </c>
      <c r="E919" s="117"/>
      <c r="F919" s="117"/>
      <c r="G919" s="110"/>
      <c r="H919" s="117"/>
      <c r="I919" s="117"/>
      <c r="J919" s="161"/>
      <c r="L919" s="110"/>
    </row>
    <row r="920" spans="1:12" s="116" customFormat="1" ht="12.75" customHeight="1" x14ac:dyDescent="0.3">
      <c r="A920" s="115"/>
      <c r="B920" s="112">
        <v>42593</v>
      </c>
      <c r="C920" s="116" t="s">
        <v>149</v>
      </c>
      <c r="D920" s="117"/>
      <c r="E920" s="117">
        <v>7.58</v>
      </c>
      <c r="F920" s="117"/>
      <c r="G920" s="110"/>
      <c r="H920" s="117"/>
      <c r="I920" s="117"/>
      <c r="J920" s="161"/>
      <c r="L920" s="110"/>
    </row>
    <row r="921" spans="1:12" s="116" customFormat="1" ht="12.75" customHeight="1" x14ac:dyDescent="0.3">
      <c r="A921" s="115"/>
      <c r="B921" s="112">
        <v>42593</v>
      </c>
      <c r="C921" s="116" t="s">
        <v>95</v>
      </c>
      <c r="D921" s="117"/>
      <c r="E921" s="117">
        <v>6.27</v>
      </c>
      <c r="F921" s="117"/>
      <c r="G921" s="110"/>
      <c r="H921" s="117"/>
      <c r="I921" s="117"/>
      <c r="J921" s="161"/>
      <c r="L921" s="110"/>
    </row>
    <row r="922" spans="1:12" s="116" customFormat="1" ht="12.75" customHeight="1" x14ac:dyDescent="0.3">
      <c r="A922" s="115"/>
      <c r="B922" s="112">
        <v>42593</v>
      </c>
      <c r="C922" s="116" t="s">
        <v>52</v>
      </c>
      <c r="D922" s="117"/>
      <c r="E922" s="117">
        <v>10.64</v>
      </c>
      <c r="F922" s="117"/>
      <c r="G922" s="110"/>
      <c r="H922" s="117"/>
      <c r="I922" s="117"/>
      <c r="J922" s="161"/>
      <c r="L922" s="110"/>
    </row>
    <row r="923" spans="1:12" s="116" customFormat="1" ht="12.75" customHeight="1" x14ac:dyDescent="0.3">
      <c r="A923" s="115"/>
      <c r="B923" s="112">
        <v>42593</v>
      </c>
      <c r="C923" s="116" t="s">
        <v>52</v>
      </c>
      <c r="D923" s="117"/>
      <c r="E923" s="117">
        <v>8.06</v>
      </c>
      <c r="F923" s="117"/>
      <c r="G923" s="110"/>
      <c r="H923" s="117"/>
      <c r="I923" s="117"/>
      <c r="J923" s="161"/>
      <c r="L923" s="110"/>
    </row>
    <row r="924" spans="1:12" s="116" customFormat="1" ht="12.75" customHeight="1" x14ac:dyDescent="0.3">
      <c r="A924" s="115"/>
      <c r="B924" s="112">
        <v>42593</v>
      </c>
      <c r="C924" s="116" t="s">
        <v>439</v>
      </c>
      <c r="D924" s="117"/>
      <c r="E924" s="117">
        <v>18.309999999999999</v>
      </c>
      <c r="F924" s="117"/>
      <c r="G924" s="110"/>
      <c r="H924" s="117"/>
      <c r="I924" s="117"/>
      <c r="J924" s="161"/>
      <c r="L924" s="110"/>
    </row>
    <row r="925" spans="1:12" s="116" customFormat="1" ht="12.75" customHeight="1" x14ac:dyDescent="0.3">
      <c r="A925" s="115"/>
      <c r="B925" s="112">
        <v>42593</v>
      </c>
      <c r="C925" s="116" t="s">
        <v>439</v>
      </c>
      <c r="D925" s="117"/>
      <c r="E925" s="117">
        <v>12.99</v>
      </c>
      <c r="F925" s="117"/>
      <c r="G925" s="110"/>
      <c r="H925" s="117"/>
      <c r="I925" s="117"/>
      <c r="J925" s="161"/>
      <c r="L925" s="110"/>
    </row>
    <row r="926" spans="1:12" s="116" customFormat="1" ht="12.75" customHeight="1" x14ac:dyDescent="0.3">
      <c r="A926" s="115"/>
      <c r="B926" s="112">
        <v>42593</v>
      </c>
      <c r="C926" s="116" t="s">
        <v>440</v>
      </c>
      <c r="D926" s="117"/>
      <c r="E926" s="117">
        <v>12</v>
      </c>
      <c r="F926" s="117"/>
      <c r="G926" s="110"/>
      <c r="H926" s="117"/>
      <c r="I926" s="117"/>
      <c r="J926" s="161"/>
      <c r="L926" s="110"/>
    </row>
    <row r="927" spans="1:12" s="116" customFormat="1" ht="12.75" customHeight="1" x14ac:dyDescent="0.3">
      <c r="A927" s="115"/>
      <c r="B927" s="112">
        <v>42593</v>
      </c>
      <c r="C927" s="116" t="s">
        <v>440</v>
      </c>
      <c r="D927" s="117"/>
      <c r="E927" s="117">
        <v>10</v>
      </c>
      <c r="F927" s="117"/>
      <c r="G927" s="110"/>
      <c r="H927" s="117"/>
      <c r="I927" s="117"/>
      <c r="J927" s="161"/>
      <c r="L927" s="110"/>
    </row>
    <row r="928" spans="1:12" s="116" customFormat="1" ht="12.75" customHeight="1" x14ac:dyDescent="0.3">
      <c r="A928" s="115"/>
      <c r="B928" s="112">
        <v>42593</v>
      </c>
      <c r="C928" s="116" t="s">
        <v>439</v>
      </c>
      <c r="D928" s="117"/>
      <c r="E928" s="117">
        <v>131.96</v>
      </c>
      <c r="F928" s="117"/>
      <c r="G928" s="110"/>
      <c r="H928" s="117"/>
      <c r="I928" s="117"/>
      <c r="J928" s="161"/>
      <c r="L928" s="110"/>
    </row>
    <row r="929" spans="1:12" s="116" customFormat="1" ht="12.75" customHeight="1" x14ac:dyDescent="0.3">
      <c r="A929" s="115"/>
      <c r="B929" s="112">
        <v>42593</v>
      </c>
      <c r="C929" s="116" t="s">
        <v>441</v>
      </c>
      <c r="D929" s="117"/>
      <c r="E929" s="117">
        <v>104.46</v>
      </c>
      <c r="F929" s="117"/>
      <c r="G929" s="110"/>
      <c r="H929" s="117"/>
      <c r="I929" s="117"/>
      <c r="J929" s="161"/>
      <c r="L929" s="110"/>
    </row>
    <row r="930" spans="1:12" s="116" customFormat="1" ht="12.75" customHeight="1" x14ac:dyDescent="0.3">
      <c r="A930" s="115"/>
      <c r="B930" s="112">
        <v>42593</v>
      </c>
      <c r="C930" s="116" t="s">
        <v>505</v>
      </c>
      <c r="D930" s="117"/>
      <c r="E930" s="117">
        <v>7.54</v>
      </c>
      <c r="F930" s="117"/>
      <c r="G930" s="110"/>
      <c r="H930" s="117"/>
      <c r="I930" s="117"/>
      <c r="J930" s="161"/>
      <c r="L930" s="110"/>
    </row>
    <row r="931" spans="1:12" s="116" customFormat="1" ht="12.75" customHeight="1" x14ac:dyDescent="0.3">
      <c r="A931" s="115"/>
      <c r="B931" s="112">
        <v>42593</v>
      </c>
      <c r="C931" s="116" t="s">
        <v>445</v>
      </c>
      <c r="D931" s="117"/>
      <c r="E931" s="117">
        <v>15.07</v>
      </c>
      <c r="F931" s="117"/>
      <c r="G931" s="110"/>
      <c r="H931" s="117"/>
      <c r="I931" s="117"/>
      <c r="J931" s="161"/>
      <c r="L931" s="110"/>
    </row>
    <row r="932" spans="1:12" s="116" customFormat="1" ht="12.75" customHeight="1" x14ac:dyDescent="0.3">
      <c r="A932" s="115"/>
      <c r="B932" s="112">
        <v>42593</v>
      </c>
      <c r="C932" s="116" t="s">
        <v>52</v>
      </c>
      <c r="D932" s="117"/>
      <c r="E932" s="117">
        <v>16.91</v>
      </c>
      <c r="F932" s="117"/>
      <c r="G932" s="110"/>
      <c r="H932" s="117"/>
      <c r="I932" s="117"/>
      <c r="J932" s="161"/>
      <c r="L932" s="110"/>
    </row>
    <row r="933" spans="1:12" s="116" customFormat="1" ht="12.75" customHeight="1" x14ac:dyDescent="0.3">
      <c r="A933" s="115"/>
      <c r="B933" s="112">
        <v>42593</v>
      </c>
      <c r="C933" s="116" t="s">
        <v>8</v>
      </c>
      <c r="D933" s="117"/>
      <c r="E933" s="117">
        <v>15.72</v>
      </c>
      <c r="F933" s="117"/>
      <c r="G933" s="110"/>
      <c r="H933" s="117"/>
      <c r="I933" s="117"/>
      <c r="J933" s="161"/>
      <c r="L933" s="110"/>
    </row>
    <row r="934" spans="1:12" s="116" customFormat="1" ht="12.75" customHeight="1" x14ac:dyDescent="0.3">
      <c r="A934" s="115"/>
      <c r="B934" s="112">
        <v>42593</v>
      </c>
      <c r="C934" s="116" t="s">
        <v>106</v>
      </c>
      <c r="D934" s="117"/>
      <c r="E934" s="117">
        <v>42.37</v>
      </c>
      <c r="F934" s="117"/>
      <c r="G934" s="110"/>
      <c r="H934" s="117"/>
      <c r="I934" s="117"/>
      <c r="J934" s="161"/>
      <c r="L934" s="110"/>
    </row>
    <row r="935" spans="1:12" s="116" customFormat="1" ht="12.75" customHeight="1" x14ac:dyDescent="0.3">
      <c r="A935" s="115"/>
      <c r="B935" s="112">
        <v>42594</v>
      </c>
      <c r="C935" s="116" t="s">
        <v>4</v>
      </c>
      <c r="D935" s="117">
        <v>800.33</v>
      </c>
      <c r="E935" s="117"/>
      <c r="F935" s="117"/>
      <c r="G935" s="110"/>
      <c r="H935" s="117"/>
      <c r="I935" s="117"/>
      <c r="J935" s="161"/>
      <c r="L935" s="110"/>
    </row>
    <row r="936" spans="1:12" s="116" customFormat="1" ht="12.75" customHeight="1" x14ac:dyDescent="0.3">
      <c r="A936" s="115"/>
      <c r="B936" s="112">
        <v>42594</v>
      </c>
      <c r="C936" s="117" t="s">
        <v>431</v>
      </c>
      <c r="D936" s="117">
        <v>18.850000000000001</v>
      </c>
      <c r="E936" s="117"/>
      <c r="F936" s="117"/>
      <c r="G936" s="110"/>
      <c r="H936" s="117"/>
      <c r="I936" s="117"/>
      <c r="J936" s="161"/>
      <c r="L936" s="110"/>
    </row>
    <row r="937" spans="1:12" s="116" customFormat="1" ht="12.75" customHeight="1" x14ac:dyDescent="0.3">
      <c r="A937" s="115"/>
      <c r="B937" s="112">
        <v>42594</v>
      </c>
      <c r="C937" s="116" t="s">
        <v>505</v>
      </c>
      <c r="D937" s="117"/>
      <c r="E937" s="117">
        <v>5.44</v>
      </c>
      <c r="F937" s="117"/>
      <c r="G937" s="110"/>
      <c r="H937" s="117"/>
      <c r="I937" s="117"/>
      <c r="J937" s="161"/>
      <c r="L937" s="110"/>
    </row>
    <row r="938" spans="1:12" s="116" customFormat="1" ht="12.75" customHeight="1" x14ac:dyDescent="0.3">
      <c r="A938" s="115"/>
      <c r="B938" s="112">
        <v>42594</v>
      </c>
      <c r="C938" s="116" t="s">
        <v>380</v>
      </c>
      <c r="D938" s="117"/>
      <c r="E938" s="117">
        <v>6</v>
      </c>
      <c r="F938" s="117"/>
      <c r="G938" s="110"/>
      <c r="H938" s="117"/>
      <c r="I938" s="117"/>
      <c r="J938" s="161"/>
      <c r="L938" s="110"/>
    </row>
    <row r="939" spans="1:12" s="116" customFormat="1" ht="12.75" customHeight="1" x14ac:dyDescent="0.3">
      <c r="A939" s="115"/>
      <c r="B939" s="112">
        <v>42594</v>
      </c>
      <c r="C939" s="116" t="s">
        <v>102</v>
      </c>
      <c r="D939" s="117"/>
      <c r="E939" s="117">
        <v>17.8</v>
      </c>
      <c r="F939" s="117"/>
      <c r="G939" s="110"/>
      <c r="H939" s="117"/>
      <c r="I939" s="117"/>
      <c r="J939" s="161"/>
      <c r="L939" s="110"/>
    </row>
    <row r="940" spans="1:12" s="116" customFormat="1" ht="12.75" customHeight="1" x14ac:dyDescent="0.3">
      <c r="A940" s="115"/>
      <c r="B940" s="112">
        <v>42595</v>
      </c>
      <c r="C940" s="116" t="s">
        <v>409</v>
      </c>
      <c r="D940" s="117"/>
      <c r="E940" s="117">
        <v>29.86</v>
      </c>
      <c r="F940" s="117"/>
      <c r="G940" s="110"/>
      <c r="H940" s="117"/>
      <c r="I940" s="117"/>
      <c r="J940" s="161"/>
      <c r="L940" s="110"/>
    </row>
    <row r="941" spans="1:12" s="116" customFormat="1" ht="12.75" customHeight="1" x14ac:dyDescent="0.3">
      <c r="A941" s="115"/>
      <c r="B941" s="112">
        <v>42595</v>
      </c>
      <c r="C941" s="116" t="s">
        <v>93</v>
      </c>
      <c r="D941" s="117"/>
      <c r="E941" s="117">
        <v>4.8</v>
      </c>
      <c r="F941" s="117"/>
      <c r="G941" s="110"/>
      <c r="H941" s="117"/>
      <c r="I941" s="117"/>
      <c r="J941" s="161"/>
      <c r="L941" s="110"/>
    </row>
    <row r="942" spans="1:12" s="116" customFormat="1" ht="12.75" customHeight="1" x14ac:dyDescent="0.3">
      <c r="A942" s="115"/>
      <c r="B942" s="112">
        <v>42595</v>
      </c>
      <c r="C942" s="116" t="s">
        <v>112</v>
      </c>
      <c r="D942" s="117"/>
      <c r="E942" s="117">
        <v>365.49</v>
      </c>
      <c r="F942" s="117"/>
      <c r="G942" s="110"/>
      <c r="H942" s="117"/>
      <c r="I942" s="117"/>
      <c r="J942" s="161"/>
      <c r="L942" s="110"/>
    </row>
    <row r="943" spans="1:12" s="116" customFormat="1" ht="12.75" customHeight="1" x14ac:dyDescent="0.3">
      <c r="A943" s="115"/>
      <c r="B943" s="112">
        <v>42595</v>
      </c>
      <c r="C943" s="116" t="s">
        <v>50</v>
      </c>
      <c r="D943" s="117"/>
      <c r="E943" s="117">
        <v>21.98</v>
      </c>
      <c r="F943" s="117"/>
      <c r="G943" s="110"/>
      <c r="H943" s="117"/>
      <c r="I943" s="117"/>
      <c r="J943" s="161"/>
      <c r="L943" s="110"/>
    </row>
    <row r="944" spans="1:12" s="116" customFormat="1" ht="12.75" customHeight="1" x14ac:dyDescent="0.3">
      <c r="A944" s="115"/>
      <c r="B944" s="112">
        <v>42595</v>
      </c>
      <c r="C944" s="117" t="s">
        <v>392</v>
      </c>
      <c r="D944" s="117">
        <v>160</v>
      </c>
      <c r="E944" s="117"/>
      <c r="F944" s="117"/>
      <c r="G944" s="110"/>
      <c r="H944" s="117"/>
      <c r="I944" s="117"/>
      <c r="J944" s="161"/>
      <c r="L944" s="110"/>
    </row>
    <row r="945" spans="1:12" s="116" customFormat="1" ht="12.75" customHeight="1" x14ac:dyDescent="0.3">
      <c r="A945" s="115"/>
      <c r="B945" s="112">
        <v>42595</v>
      </c>
      <c r="C945" s="116" t="s">
        <v>357</v>
      </c>
      <c r="D945" s="117"/>
      <c r="E945" s="117">
        <v>18.989999999999998</v>
      </c>
      <c r="F945" s="117"/>
      <c r="G945" s="110"/>
      <c r="H945" s="117"/>
      <c r="I945" s="117"/>
      <c r="J945" s="161"/>
      <c r="L945" s="110"/>
    </row>
    <row r="946" spans="1:12" s="116" customFormat="1" ht="12.75" customHeight="1" x14ac:dyDescent="0.3">
      <c r="A946" s="115"/>
      <c r="B946" s="112">
        <v>42595</v>
      </c>
      <c r="C946" s="116" t="s">
        <v>8</v>
      </c>
      <c r="D946" s="117"/>
      <c r="E946" s="117">
        <v>8.02</v>
      </c>
      <c r="F946" s="117"/>
      <c r="G946" s="110"/>
      <c r="H946" s="117"/>
      <c r="I946" s="117"/>
      <c r="J946" s="161"/>
      <c r="L946" s="110"/>
    </row>
    <row r="947" spans="1:12" s="116" customFormat="1" ht="12.75" customHeight="1" x14ac:dyDescent="0.3">
      <c r="A947" s="115"/>
      <c r="B947" s="112">
        <v>42595</v>
      </c>
      <c r="C947" s="116" t="s">
        <v>447</v>
      </c>
      <c r="D947" s="117"/>
      <c r="E947" s="117">
        <v>59.86</v>
      </c>
      <c r="F947" s="117"/>
      <c r="G947" s="110"/>
      <c r="H947" s="117"/>
      <c r="I947" s="117"/>
      <c r="J947" s="161"/>
      <c r="L947" s="110"/>
    </row>
    <row r="948" spans="1:12" s="116" customFormat="1" ht="12.75" customHeight="1" x14ac:dyDescent="0.3">
      <c r="A948" s="115"/>
      <c r="B948" s="112">
        <v>42595</v>
      </c>
      <c r="C948" s="116" t="s">
        <v>148</v>
      </c>
      <c r="D948" s="117"/>
      <c r="E948" s="117">
        <v>3.99</v>
      </c>
      <c r="F948" s="117"/>
      <c r="G948" s="110"/>
      <c r="H948" s="117"/>
      <c r="I948" s="117"/>
      <c r="J948" s="161"/>
      <c r="L948" s="110"/>
    </row>
    <row r="949" spans="1:12" s="116" customFormat="1" ht="12.75" customHeight="1" x14ac:dyDescent="0.3">
      <c r="A949" s="115"/>
      <c r="B949" s="112">
        <v>42596</v>
      </c>
      <c r="C949" s="116" t="s">
        <v>50</v>
      </c>
      <c r="D949" s="117"/>
      <c r="E949" s="117">
        <v>35.979999999999997</v>
      </c>
      <c r="F949" s="117"/>
      <c r="G949" s="110"/>
      <c r="H949" s="117"/>
      <c r="I949" s="117"/>
      <c r="J949" s="161"/>
      <c r="L949" s="110"/>
    </row>
    <row r="950" spans="1:12" s="116" customFormat="1" ht="12.75" customHeight="1" x14ac:dyDescent="0.3">
      <c r="A950" s="115"/>
      <c r="B950" s="112">
        <v>42596</v>
      </c>
      <c r="C950" s="116" t="s">
        <v>40</v>
      </c>
      <c r="D950" s="117"/>
      <c r="E950" s="117">
        <v>14.34</v>
      </c>
      <c r="F950" s="117"/>
      <c r="G950" s="110"/>
      <c r="H950" s="117"/>
      <c r="I950" s="117"/>
      <c r="J950" s="161"/>
      <c r="L950" s="110"/>
    </row>
    <row r="951" spans="1:12" s="116" customFormat="1" ht="12.75" customHeight="1" x14ac:dyDescent="0.3">
      <c r="A951" s="115"/>
      <c r="B951" s="112">
        <v>42596</v>
      </c>
      <c r="C951" s="116" t="s">
        <v>495</v>
      </c>
      <c r="D951" s="117"/>
      <c r="E951" s="117">
        <v>7.95</v>
      </c>
      <c r="F951" s="117"/>
      <c r="G951" s="110"/>
      <c r="H951" s="117"/>
      <c r="I951" s="117"/>
      <c r="J951" s="161"/>
      <c r="L951" s="110"/>
    </row>
    <row r="952" spans="1:12" s="116" customFormat="1" ht="12.75" customHeight="1" x14ac:dyDescent="0.3">
      <c r="A952" s="115"/>
      <c r="B952" s="112">
        <v>42596</v>
      </c>
      <c r="C952" s="116" t="s">
        <v>42</v>
      </c>
      <c r="D952" s="117"/>
      <c r="E952" s="117">
        <v>143.08000000000001</v>
      </c>
      <c r="F952" s="117"/>
      <c r="G952" s="110"/>
      <c r="H952" s="117"/>
      <c r="I952" s="117"/>
      <c r="J952" s="161"/>
      <c r="L952" s="110"/>
    </row>
    <row r="953" spans="1:12" s="116" customFormat="1" ht="12.75" customHeight="1" x14ac:dyDescent="0.3">
      <c r="A953" s="115"/>
      <c r="B953" s="112">
        <v>42596</v>
      </c>
      <c r="C953" s="116" t="s">
        <v>45</v>
      </c>
      <c r="D953" s="117"/>
      <c r="E953" s="117">
        <v>100</v>
      </c>
      <c r="F953" s="117"/>
      <c r="G953" s="110"/>
      <c r="H953" s="117"/>
      <c r="I953" s="117"/>
      <c r="J953" s="161"/>
      <c r="L953" s="110"/>
    </row>
    <row r="954" spans="1:12" s="116" customFormat="1" ht="12.75" customHeight="1" x14ac:dyDescent="0.3">
      <c r="A954" s="115"/>
      <c r="B954" s="112">
        <v>42596</v>
      </c>
      <c r="C954" s="116" t="s">
        <v>86</v>
      </c>
      <c r="D954" s="117"/>
      <c r="E954" s="117">
        <v>138.47</v>
      </c>
      <c r="F954" s="117"/>
      <c r="G954" s="110"/>
      <c r="H954" s="117"/>
      <c r="I954" s="117"/>
      <c r="J954" s="161"/>
      <c r="L954" s="110"/>
    </row>
    <row r="955" spans="1:12" s="116" customFormat="1" ht="12.75" customHeight="1" x14ac:dyDescent="0.3">
      <c r="A955" s="115"/>
      <c r="B955" s="112">
        <v>42596</v>
      </c>
      <c r="C955" s="116" t="s">
        <v>321</v>
      </c>
      <c r="D955" s="117"/>
      <c r="E955" s="117">
        <v>300</v>
      </c>
      <c r="F955" s="117"/>
      <c r="G955" s="110"/>
      <c r="H955" s="117"/>
      <c r="I955" s="117"/>
      <c r="J955" s="161"/>
      <c r="L955" s="110"/>
    </row>
    <row r="956" spans="1:12" s="116" customFormat="1" ht="12.75" customHeight="1" x14ac:dyDescent="0.3">
      <c r="A956" s="115"/>
      <c r="B956" s="112">
        <v>42596</v>
      </c>
      <c r="C956" s="116" t="s">
        <v>374</v>
      </c>
      <c r="D956" s="117"/>
      <c r="E956" s="117">
        <v>76</v>
      </c>
      <c r="F956" s="117"/>
      <c r="G956" s="110"/>
      <c r="H956" s="117"/>
      <c r="I956" s="117"/>
      <c r="J956" s="161"/>
      <c r="L956" s="110"/>
    </row>
    <row r="957" spans="1:12" s="116" customFormat="1" ht="12.75" customHeight="1" x14ac:dyDescent="0.3">
      <c r="A957" s="115"/>
      <c r="B957" s="112">
        <v>42596</v>
      </c>
      <c r="C957" s="116" t="s">
        <v>87</v>
      </c>
      <c r="D957" s="117"/>
      <c r="E957" s="117">
        <v>124.6</v>
      </c>
      <c r="F957" s="117"/>
      <c r="G957" s="110"/>
      <c r="H957" s="117"/>
      <c r="I957" s="117"/>
      <c r="J957" s="161"/>
      <c r="L957" s="110"/>
    </row>
    <row r="958" spans="1:12" s="116" customFormat="1" ht="12.75" customHeight="1" x14ac:dyDescent="0.3">
      <c r="A958" s="115"/>
      <c r="B958" s="112">
        <v>42596</v>
      </c>
      <c r="C958" s="116" t="s">
        <v>448</v>
      </c>
      <c r="D958" s="117"/>
      <c r="E958" s="117">
        <v>36.75</v>
      </c>
      <c r="F958" s="117"/>
      <c r="G958" s="110"/>
      <c r="H958" s="117"/>
      <c r="I958" s="117"/>
      <c r="J958" s="161"/>
      <c r="L958" s="110"/>
    </row>
    <row r="959" spans="1:12" s="116" customFormat="1" ht="12.75" customHeight="1" x14ac:dyDescent="0.3">
      <c r="A959" s="115"/>
      <c r="B959" s="112">
        <v>42597</v>
      </c>
      <c r="C959" s="116" t="s">
        <v>83</v>
      </c>
      <c r="D959" s="117"/>
      <c r="E959" s="117">
        <v>20</v>
      </c>
      <c r="F959" s="117"/>
      <c r="G959" s="110"/>
      <c r="H959" s="117"/>
      <c r="I959" s="117"/>
      <c r="J959" s="161"/>
      <c r="L959" s="110"/>
    </row>
    <row r="960" spans="1:12" s="116" customFormat="1" ht="12.75" customHeight="1" x14ac:dyDescent="0.3">
      <c r="A960" s="115"/>
      <c r="B960" s="112">
        <v>42597</v>
      </c>
      <c r="C960" s="116" t="s">
        <v>21</v>
      </c>
      <c r="D960" s="117"/>
      <c r="E960" s="117">
        <v>11</v>
      </c>
      <c r="F960" s="117"/>
      <c r="G960" s="110"/>
      <c r="H960" s="117"/>
      <c r="I960" s="117"/>
      <c r="J960" s="161"/>
      <c r="L960" s="110"/>
    </row>
    <row r="961" spans="1:12" s="116" customFormat="1" ht="12.75" customHeight="1" x14ac:dyDescent="0.3">
      <c r="A961" s="115"/>
      <c r="B961" s="112">
        <v>42597</v>
      </c>
      <c r="C961" s="116" t="s">
        <v>505</v>
      </c>
      <c r="D961" s="117"/>
      <c r="E961" s="117">
        <v>20.79</v>
      </c>
      <c r="F961" s="117"/>
      <c r="G961" s="110"/>
      <c r="H961" s="117"/>
      <c r="I961" s="117"/>
      <c r="J961" s="161"/>
      <c r="L961" s="110"/>
    </row>
    <row r="962" spans="1:12" s="116" customFormat="1" ht="12.75" customHeight="1" x14ac:dyDescent="0.3">
      <c r="A962" s="115"/>
      <c r="B962" s="112">
        <v>42597</v>
      </c>
      <c r="C962" s="116" t="s">
        <v>50</v>
      </c>
      <c r="D962" s="117"/>
      <c r="E962" s="117">
        <v>6.92</v>
      </c>
      <c r="F962" s="117"/>
      <c r="G962" s="110"/>
      <c r="H962" s="117"/>
      <c r="I962" s="117"/>
      <c r="J962" s="161"/>
      <c r="L962" s="110"/>
    </row>
    <row r="963" spans="1:12" s="116" customFormat="1" ht="12.75" customHeight="1" x14ac:dyDescent="0.3">
      <c r="A963" s="115"/>
      <c r="B963" s="112">
        <v>42598</v>
      </c>
      <c r="C963" s="116" t="s">
        <v>83</v>
      </c>
      <c r="D963" s="117"/>
      <c r="E963" s="117">
        <v>20</v>
      </c>
      <c r="F963" s="117"/>
      <c r="G963" s="110"/>
      <c r="H963" s="117"/>
      <c r="I963" s="117"/>
      <c r="J963" s="161"/>
      <c r="L963" s="110"/>
    </row>
    <row r="964" spans="1:12" s="116" customFormat="1" ht="12.75" customHeight="1" x14ac:dyDescent="0.3">
      <c r="A964" s="115"/>
      <c r="B964" s="112">
        <v>42598</v>
      </c>
      <c r="C964" s="116" t="s">
        <v>112</v>
      </c>
      <c r="D964" s="117"/>
      <c r="E964" s="117">
        <v>4.49</v>
      </c>
      <c r="F964" s="117"/>
      <c r="G964" s="110"/>
      <c r="H964" s="117"/>
      <c r="I964" s="117"/>
      <c r="J964" s="161"/>
      <c r="L964" s="110"/>
    </row>
    <row r="965" spans="1:12" s="116" customFormat="1" ht="12.75" customHeight="1" x14ac:dyDescent="0.3">
      <c r="A965" s="115"/>
      <c r="B965" s="112">
        <v>42598</v>
      </c>
      <c r="C965" s="116" t="s">
        <v>380</v>
      </c>
      <c r="D965" s="117"/>
      <c r="E965" s="117">
        <v>12.13</v>
      </c>
      <c r="F965" s="117"/>
      <c r="G965" s="110"/>
      <c r="H965" s="117"/>
      <c r="I965" s="117"/>
      <c r="J965" s="161"/>
      <c r="L965" s="110"/>
    </row>
    <row r="966" spans="1:12" s="116" customFormat="1" ht="12.75" customHeight="1" x14ac:dyDescent="0.3">
      <c r="A966" s="115"/>
      <c r="B966" s="112">
        <v>42598</v>
      </c>
      <c r="C966" s="116" t="s">
        <v>8</v>
      </c>
      <c r="D966" s="117"/>
      <c r="E966" s="117">
        <v>7.16</v>
      </c>
      <c r="F966" s="117"/>
      <c r="G966" s="110"/>
      <c r="H966" s="117"/>
      <c r="I966" s="117"/>
      <c r="J966" s="161"/>
      <c r="L966" s="110"/>
    </row>
    <row r="967" spans="1:12" s="116" customFormat="1" ht="12.75" customHeight="1" x14ac:dyDescent="0.3">
      <c r="A967" s="115"/>
      <c r="B967" s="112">
        <v>42599</v>
      </c>
      <c r="C967" s="116" t="s">
        <v>70</v>
      </c>
      <c r="D967" s="117"/>
      <c r="E967" s="117">
        <v>6.47</v>
      </c>
      <c r="F967" s="117"/>
      <c r="G967" s="110"/>
      <c r="H967" s="117"/>
      <c r="I967" s="117"/>
      <c r="J967" s="161"/>
      <c r="L967" s="110"/>
    </row>
    <row r="968" spans="1:12" s="116" customFormat="1" ht="12.75" customHeight="1" x14ac:dyDescent="0.3">
      <c r="A968" s="115"/>
      <c r="B968" s="112">
        <v>42599</v>
      </c>
      <c r="C968" s="116" t="s">
        <v>8</v>
      </c>
      <c r="D968" s="117"/>
      <c r="E968" s="117">
        <v>3.43</v>
      </c>
      <c r="F968" s="117"/>
      <c r="G968" s="110"/>
      <c r="H968" s="117"/>
      <c r="I968" s="117"/>
      <c r="J968" s="161"/>
      <c r="L968" s="110"/>
    </row>
    <row r="969" spans="1:12" s="116" customFormat="1" ht="12.75" customHeight="1" x14ac:dyDescent="0.3">
      <c r="A969" s="115"/>
      <c r="B969" s="112">
        <v>42599</v>
      </c>
      <c r="C969" s="116" t="s">
        <v>146</v>
      </c>
      <c r="D969" s="117">
        <v>790.5</v>
      </c>
      <c r="E969" s="117"/>
      <c r="F969" s="117"/>
      <c r="G969" s="110"/>
      <c r="H969" s="117"/>
      <c r="I969" s="117"/>
      <c r="J969" s="161"/>
      <c r="L969" s="110"/>
    </row>
    <row r="970" spans="1:12" s="116" customFormat="1" ht="12.75" customHeight="1" x14ac:dyDescent="0.3">
      <c r="A970" s="115"/>
      <c r="B970" s="112">
        <v>42599</v>
      </c>
      <c r="C970" s="116" t="s">
        <v>149</v>
      </c>
      <c r="D970" s="117"/>
      <c r="E970" s="117">
        <v>19.64</v>
      </c>
      <c r="F970" s="117"/>
      <c r="G970" s="110"/>
      <c r="H970" s="117"/>
      <c r="I970" s="117"/>
      <c r="J970" s="161"/>
      <c r="L970" s="110"/>
    </row>
    <row r="971" spans="1:12" s="116" customFormat="1" ht="12.75" customHeight="1" x14ac:dyDescent="0.3">
      <c r="A971" s="115"/>
      <c r="B971" s="112">
        <v>42600</v>
      </c>
      <c r="C971" s="116" t="s">
        <v>85</v>
      </c>
      <c r="D971" s="117"/>
      <c r="E971" s="117">
        <v>200</v>
      </c>
      <c r="F971" s="117"/>
      <c r="G971" s="110"/>
      <c r="H971" s="117"/>
      <c r="I971" s="117"/>
      <c r="J971" s="161"/>
      <c r="L971" s="110"/>
    </row>
    <row r="972" spans="1:12" s="116" customFormat="1" ht="12.75" customHeight="1" x14ac:dyDescent="0.3">
      <c r="A972" s="115"/>
      <c r="B972" s="112">
        <v>42600</v>
      </c>
      <c r="C972" s="116" t="s">
        <v>505</v>
      </c>
      <c r="D972" s="117"/>
      <c r="E972" s="117">
        <v>6.53</v>
      </c>
      <c r="F972" s="117"/>
      <c r="G972" s="110"/>
      <c r="H972" s="117"/>
      <c r="I972" s="117"/>
      <c r="J972" s="161"/>
      <c r="L972" s="110"/>
    </row>
    <row r="973" spans="1:12" s="116" customFormat="1" ht="12.75" customHeight="1" x14ac:dyDescent="0.3">
      <c r="A973" s="115"/>
      <c r="B973" s="112">
        <v>42600</v>
      </c>
      <c r="C973" s="116" t="s">
        <v>40</v>
      </c>
      <c r="D973" s="117"/>
      <c r="E973" s="117">
        <v>15.21</v>
      </c>
      <c r="F973" s="117"/>
      <c r="G973" s="110"/>
      <c r="H973" s="117"/>
      <c r="I973" s="117"/>
      <c r="J973" s="161"/>
      <c r="L973" s="110"/>
    </row>
    <row r="974" spans="1:12" s="116" customFormat="1" ht="12.75" customHeight="1" x14ac:dyDescent="0.3">
      <c r="A974" s="115"/>
      <c r="B974" s="112">
        <v>42600</v>
      </c>
      <c r="C974" s="116" t="s">
        <v>21</v>
      </c>
      <c r="D974" s="117"/>
      <c r="E974" s="117">
        <v>21.45</v>
      </c>
      <c r="F974" s="117"/>
      <c r="G974" s="110"/>
      <c r="H974" s="117"/>
      <c r="I974" s="117"/>
      <c r="J974" s="161"/>
      <c r="L974" s="110"/>
    </row>
    <row r="975" spans="1:12" s="116" customFormat="1" ht="12.75" customHeight="1" x14ac:dyDescent="0.3">
      <c r="A975" s="115"/>
      <c r="B975" s="112">
        <v>42600</v>
      </c>
      <c r="C975" s="116" t="s">
        <v>50</v>
      </c>
      <c r="D975" s="117"/>
      <c r="E975" s="117">
        <v>2.29</v>
      </c>
      <c r="F975" s="117"/>
      <c r="G975" s="110"/>
      <c r="H975" s="117"/>
      <c r="I975" s="117"/>
      <c r="J975" s="161"/>
      <c r="L975" s="110"/>
    </row>
    <row r="976" spans="1:12" s="116" customFormat="1" ht="12.75" customHeight="1" x14ac:dyDescent="0.3">
      <c r="A976" s="115"/>
      <c r="B976" s="112">
        <v>42601</v>
      </c>
      <c r="C976" s="116" t="s">
        <v>50</v>
      </c>
      <c r="D976" s="117"/>
      <c r="E976" s="117">
        <v>6.83</v>
      </c>
      <c r="F976" s="117"/>
      <c r="G976" s="110"/>
      <c r="H976" s="117"/>
      <c r="I976" s="117"/>
      <c r="J976" s="161"/>
      <c r="L976" s="110"/>
    </row>
    <row r="977" spans="1:12" s="116" customFormat="1" ht="12.75" customHeight="1" x14ac:dyDescent="0.3">
      <c r="A977" s="115"/>
      <c r="B977" s="112">
        <v>42601</v>
      </c>
      <c r="C977" s="116" t="s">
        <v>505</v>
      </c>
      <c r="D977" s="117"/>
      <c r="E977" s="117">
        <v>13.18</v>
      </c>
      <c r="F977" s="117"/>
      <c r="G977" s="110"/>
      <c r="H977" s="117"/>
      <c r="I977" s="117"/>
      <c r="J977" s="161"/>
      <c r="L977" s="110"/>
    </row>
    <row r="978" spans="1:12" s="116" customFormat="1" ht="12.75" customHeight="1" x14ac:dyDescent="0.3">
      <c r="A978" s="115"/>
      <c r="B978" s="112">
        <v>42601</v>
      </c>
      <c r="C978" s="116" t="s">
        <v>114</v>
      </c>
      <c r="D978" s="117"/>
      <c r="E978" s="117">
        <v>6.93</v>
      </c>
      <c r="F978" s="117"/>
      <c r="G978" s="110"/>
      <c r="H978" s="117"/>
      <c r="I978" s="117"/>
      <c r="J978" s="161"/>
      <c r="L978" s="110"/>
    </row>
    <row r="979" spans="1:12" s="116" customFormat="1" ht="12.75" customHeight="1" x14ac:dyDescent="0.3">
      <c r="A979" s="115"/>
      <c r="B979" s="112">
        <v>42601</v>
      </c>
      <c r="C979" s="116" t="s">
        <v>410</v>
      </c>
      <c r="D979" s="117"/>
      <c r="E979" s="117">
        <v>34.18</v>
      </c>
      <c r="F979" s="117"/>
      <c r="G979" s="110"/>
      <c r="H979" s="117"/>
      <c r="I979" s="117"/>
      <c r="J979" s="161"/>
      <c r="L979" s="110"/>
    </row>
    <row r="980" spans="1:12" s="116" customFormat="1" ht="12.75" customHeight="1" x14ac:dyDescent="0.3">
      <c r="A980" s="115"/>
      <c r="B980" s="112">
        <v>42602</v>
      </c>
      <c r="C980" s="116" t="s">
        <v>50</v>
      </c>
      <c r="D980" s="117"/>
      <c r="E980" s="117">
        <v>4.78</v>
      </c>
      <c r="F980" s="117"/>
      <c r="G980" s="110"/>
      <c r="H980" s="117"/>
      <c r="I980" s="117"/>
      <c r="J980" s="161"/>
      <c r="L980" s="110"/>
    </row>
    <row r="981" spans="1:12" s="116" customFormat="1" ht="12.75" customHeight="1" x14ac:dyDescent="0.3">
      <c r="A981" s="115"/>
      <c r="B981" s="112">
        <v>42602</v>
      </c>
      <c r="C981" s="116" t="s">
        <v>8</v>
      </c>
      <c r="D981" s="117"/>
      <c r="E981" s="117">
        <v>13.3</v>
      </c>
      <c r="F981" s="117"/>
      <c r="G981" s="110"/>
      <c r="H981" s="117"/>
      <c r="I981" s="117"/>
      <c r="J981" s="161"/>
      <c r="L981" s="110"/>
    </row>
    <row r="982" spans="1:12" s="116" customFormat="1" ht="12.75" customHeight="1" x14ac:dyDescent="0.3">
      <c r="A982" s="115"/>
      <c r="B982" s="112">
        <v>42602</v>
      </c>
      <c r="C982" s="116" t="s">
        <v>451</v>
      </c>
      <c r="D982" s="117"/>
      <c r="E982" s="117">
        <v>21.78</v>
      </c>
      <c r="F982" s="117"/>
      <c r="G982" s="110"/>
      <c r="H982" s="117"/>
      <c r="I982" s="117"/>
      <c r="J982" s="161"/>
      <c r="L982" s="110"/>
    </row>
    <row r="983" spans="1:12" s="116" customFormat="1" ht="12.75" customHeight="1" x14ac:dyDescent="0.3">
      <c r="A983" s="115"/>
      <c r="B983" s="112">
        <v>42602</v>
      </c>
      <c r="C983" s="116" t="s">
        <v>148</v>
      </c>
      <c r="D983" s="117"/>
      <c r="E983" s="117">
        <v>43.99</v>
      </c>
      <c r="F983" s="117"/>
      <c r="G983" s="110"/>
      <c r="H983" s="117"/>
      <c r="I983" s="117"/>
      <c r="J983" s="161"/>
      <c r="L983" s="110"/>
    </row>
    <row r="984" spans="1:12" s="116" customFormat="1" ht="12.75" customHeight="1" x14ac:dyDescent="0.3">
      <c r="A984" s="115"/>
      <c r="B984" s="112">
        <v>42602</v>
      </c>
      <c r="C984" s="116" t="s">
        <v>505</v>
      </c>
      <c r="D984" s="117"/>
      <c r="E984" s="117">
        <v>5.44</v>
      </c>
      <c r="F984" s="117"/>
      <c r="G984" s="110"/>
      <c r="H984" s="117"/>
      <c r="I984" s="117"/>
      <c r="J984" s="161"/>
      <c r="L984" s="110"/>
    </row>
    <row r="985" spans="1:12" s="116" customFormat="1" ht="12.75" customHeight="1" x14ac:dyDescent="0.3">
      <c r="A985" s="115"/>
      <c r="B985" s="112">
        <v>42602</v>
      </c>
      <c r="C985" s="116" t="s">
        <v>429</v>
      </c>
      <c r="D985" s="117"/>
      <c r="E985" s="117">
        <v>4.99</v>
      </c>
      <c r="F985" s="117"/>
      <c r="G985" s="110"/>
      <c r="H985" s="117"/>
      <c r="I985" s="117"/>
      <c r="J985" s="161"/>
      <c r="L985" s="110"/>
    </row>
    <row r="986" spans="1:12" s="116" customFormat="1" ht="12.75" customHeight="1" x14ac:dyDescent="0.3">
      <c r="A986" s="115"/>
      <c r="B986" s="112">
        <v>42602</v>
      </c>
      <c r="C986" s="116" t="s">
        <v>59</v>
      </c>
      <c r="D986" s="117"/>
      <c r="E986" s="117">
        <v>6</v>
      </c>
      <c r="F986" s="117"/>
      <c r="G986" s="110"/>
      <c r="H986" s="117"/>
      <c r="I986" s="117"/>
      <c r="J986" s="161"/>
      <c r="L986" s="110"/>
    </row>
    <row r="987" spans="1:12" s="116" customFormat="1" ht="12.75" customHeight="1" x14ac:dyDescent="0.3">
      <c r="A987" s="115"/>
      <c r="B987" s="112">
        <v>42603</v>
      </c>
      <c r="C987" s="116" t="s">
        <v>150</v>
      </c>
      <c r="D987" s="117"/>
      <c r="E987" s="117">
        <v>8.99</v>
      </c>
      <c r="F987" s="117"/>
      <c r="G987" s="110"/>
      <c r="H987" s="117"/>
      <c r="I987" s="117"/>
      <c r="J987" s="161"/>
      <c r="L987" s="110"/>
    </row>
    <row r="988" spans="1:12" s="116" customFormat="1" ht="12.75" customHeight="1" x14ac:dyDescent="0.3">
      <c r="A988" s="115"/>
      <c r="B988" s="112">
        <v>42603</v>
      </c>
      <c r="C988" s="116" t="s">
        <v>50</v>
      </c>
      <c r="D988" s="117"/>
      <c r="E988" s="117">
        <v>3.37</v>
      </c>
      <c r="F988" s="117"/>
      <c r="G988" s="110"/>
      <c r="H988" s="117"/>
      <c r="I988" s="117"/>
      <c r="J988" s="161"/>
      <c r="L988" s="110"/>
    </row>
    <row r="989" spans="1:12" s="116" customFormat="1" ht="12.75" customHeight="1" x14ac:dyDescent="0.3">
      <c r="A989" s="115"/>
      <c r="B989" s="112">
        <v>42603</v>
      </c>
      <c r="C989" s="116" t="s">
        <v>505</v>
      </c>
      <c r="D989" s="117"/>
      <c r="E989" s="117">
        <v>20.23</v>
      </c>
      <c r="F989" s="117"/>
      <c r="G989" s="110"/>
      <c r="H989" s="117"/>
      <c r="I989" s="117"/>
      <c r="J989" s="161"/>
      <c r="L989" s="110"/>
    </row>
    <row r="990" spans="1:12" s="116" customFormat="1" ht="12.75" customHeight="1" x14ac:dyDescent="0.3">
      <c r="A990" s="115"/>
      <c r="B990" s="112">
        <v>42603</v>
      </c>
      <c r="C990" s="116" t="s">
        <v>93</v>
      </c>
      <c r="D990" s="117"/>
      <c r="E990" s="117">
        <v>49.74</v>
      </c>
      <c r="F990" s="117"/>
      <c r="G990" s="110"/>
      <c r="H990" s="117"/>
      <c r="I990" s="117"/>
      <c r="J990" s="161"/>
      <c r="L990" s="110"/>
    </row>
    <row r="991" spans="1:12" s="116" customFormat="1" ht="12.75" customHeight="1" x14ac:dyDescent="0.3">
      <c r="A991" s="115"/>
      <c r="B991" s="112">
        <v>42603</v>
      </c>
      <c r="C991" s="116" t="s">
        <v>52</v>
      </c>
      <c r="D991" s="117"/>
      <c r="E991" s="117">
        <v>31.87</v>
      </c>
      <c r="F991" s="117"/>
      <c r="G991" s="110"/>
      <c r="H991" s="117"/>
      <c r="I991" s="117"/>
      <c r="J991" s="161"/>
      <c r="L991" s="110"/>
    </row>
    <row r="992" spans="1:12" s="116" customFormat="1" ht="12.75" customHeight="1" x14ac:dyDescent="0.3">
      <c r="A992" s="115"/>
      <c r="B992" s="112">
        <v>42603</v>
      </c>
      <c r="C992" s="116" t="s">
        <v>93</v>
      </c>
      <c r="D992" s="117"/>
      <c r="E992" s="117">
        <v>67.77</v>
      </c>
      <c r="F992" s="117"/>
      <c r="G992" s="110"/>
      <c r="H992" s="117"/>
      <c r="I992" s="117"/>
      <c r="J992" s="161"/>
      <c r="L992" s="110"/>
    </row>
    <row r="993" spans="1:12" s="116" customFormat="1" ht="12.75" customHeight="1" x14ac:dyDescent="0.3">
      <c r="A993" s="115"/>
      <c r="B993" s="112">
        <v>42603</v>
      </c>
      <c r="C993" s="117" t="s">
        <v>392</v>
      </c>
      <c r="D993" s="117">
        <v>40</v>
      </c>
      <c r="E993" s="117"/>
      <c r="F993" s="117"/>
      <c r="G993" s="110"/>
      <c r="H993" s="117"/>
      <c r="I993" s="117"/>
      <c r="J993" s="161"/>
      <c r="L993" s="110"/>
    </row>
    <row r="994" spans="1:12" s="116" customFormat="1" ht="12.75" customHeight="1" x14ac:dyDescent="0.3">
      <c r="A994" s="115"/>
      <c r="B994" s="112">
        <v>42603</v>
      </c>
      <c r="C994" s="116" t="s">
        <v>112</v>
      </c>
      <c r="D994" s="117"/>
      <c r="E994" s="117">
        <v>30.98</v>
      </c>
      <c r="F994" s="117"/>
      <c r="G994" s="110"/>
      <c r="H994" s="117"/>
      <c r="I994" s="117"/>
      <c r="J994" s="161"/>
      <c r="L994" s="110"/>
    </row>
    <row r="995" spans="1:12" s="116" customFormat="1" ht="12.75" customHeight="1" x14ac:dyDescent="0.3">
      <c r="A995" s="115"/>
      <c r="B995" s="112">
        <v>42603</v>
      </c>
      <c r="C995" s="116" t="s">
        <v>452</v>
      </c>
      <c r="D995" s="117"/>
      <c r="E995" s="117">
        <v>31.05</v>
      </c>
      <c r="F995" s="117"/>
      <c r="G995" s="110"/>
      <c r="H995" s="117"/>
      <c r="I995" s="117"/>
      <c r="J995" s="161"/>
      <c r="L995" s="110"/>
    </row>
    <row r="996" spans="1:12" s="116" customFormat="1" ht="12.75" customHeight="1" x14ac:dyDescent="0.3">
      <c r="A996" s="115"/>
      <c r="B996" s="112">
        <v>42603</v>
      </c>
      <c r="C996" s="116" t="s">
        <v>437</v>
      </c>
      <c r="D996" s="117"/>
      <c r="E996" s="117">
        <v>5</v>
      </c>
      <c r="F996" s="117"/>
      <c r="G996" s="110"/>
      <c r="H996" s="117"/>
      <c r="I996" s="117"/>
      <c r="J996" s="161"/>
      <c r="L996" s="110"/>
    </row>
    <row r="997" spans="1:12" s="116" customFormat="1" ht="12.75" customHeight="1" x14ac:dyDescent="0.3">
      <c r="A997" s="115"/>
      <c r="B997" s="112">
        <v>42603</v>
      </c>
      <c r="C997" s="116" t="s">
        <v>453</v>
      </c>
      <c r="D997" s="117"/>
      <c r="E997" s="117">
        <v>53.27</v>
      </c>
      <c r="F997" s="117"/>
      <c r="G997" s="110"/>
      <c r="H997" s="117"/>
      <c r="I997" s="117"/>
      <c r="J997" s="161"/>
      <c r="L997" s="110"/>
    </row>
    <row r="998" spans="1:12" s="116" customFormat="1" ht="12.75" customHeight="1" x14ac:dyDescent="0.3">
      <c r="A998" s="115"/>
      <c r="B998" s="112">
        <v>42604</v>
      </c>
      <c r="C998" s="116" t="s">
        <v>112</v>
      </c>
      <c r="D998" s="117"/>
      <c r="E998" s="117">
        <v>72.150000000000006</v>
      </c>
      <c r="F998" s="117"/>
      <c r="G998" s="110"/>
      <c r="H998" s="117"/>
      <c r="I998" s="117"/>
      <c r="J998" s="161"/>
      <c r="L998" s="110"/>
    </row>
    <row r="999" spans="1:12" s="116" customFormat="1" ht="12.75" customHeight="1" x14ac:dyDescent="0.3">
      <c r="A999" s="115"/>
      <c r="B999" s="112">
        <v>42604</v>
      </c>
      <c r="C999" s="116" t="s">
        <v>505</v>
      </c>
      <c r="D999" s="117"/>
      <c r="E999" s="117">
        <v>9.1199999999999992</v>
      </c>
      <c r="F999" s="117"/>
      <c r="G999" s="110"/>
      <c r="H999" s="117"/>
      <c r="I999" s="117"/>
      <c r="J999" s="161"/>
      <c r="L999" s="110"/>
    </row>
    <row r="1000" spans="1:12" s="116" customFormat="1" ht="12.75" customHeight="1" x14ac:dyDescent="0.3">
      <c r="A1000" s="115">
        <v>1128</v>
      </c>
      <c r="B1000" s="112">
        <v>42604</v>
      </c>
      <c r="C1000" s="116" t="s">
        <v>380</v>
      </c>
      <c r="D1000" s="117"/>
      <c r="E1000" s="117">
        <v>13</v>
      </c>
      <c r="F1000" s="117"/>
      <c r="G1000" s="110"/>
      <c r="H1000" s="117"/>
      <c r="I1000" s="117"/>
      <c r="J1000" s="161"/>
      <c r="L1000" s="110"/>
    </row>
    <row r="1001" spans="1:12" s="116" customFormat="1" ht="12.75" customHeight="1" x14ac:dyDescent="0.3">
      <c r="A1001" s="115">
        <v>1126</v>
      </c>
      <c r="B1001" s="112">
        <v>42604</v>
      </c>
      <c r="C1001" s="116" t="s">
        <v>380</v>
      </c>
      <c r="D1001" s="117"/>
      <c r="E1001" s="117">
        <v>17</v>
      </c>
      <c r="F1001" s="117"/>
      <c r="G1001" s="110"/>
      <c r="H1001" s="117"/>
      <c r="I1001" s="117"/>
      <c r="J1001" s="161"/>
      <c r="L1001" s="110"/>
    </row>
    <row r="1002" spans="1:12" s="116" customFormat="1" ht="12.75" customHeight="1" x14ac:dyDescent="0.3">
      <c r="A1002" s="115"/>
      <c r="B1002" s="112">
        <v>42605</v>
      </c>
      <c r="C1002" s="116" t="s">
        <v>505</v>
      </c>
      <c r="D1002" s="117"/>
      <c r="E1002" s="117">
        <v>3.59</v>
      </c>
      <c r="F1002" s="117"/>
      <c r="G1002" s="110"/>
      <c r="H1002" s="117"/>
      <c r="I1002" s="117"/>
      <c r="J1002" s="161"/>
      <c r="L1002" s="110"/>
    </row>
    <row r="1003" spans="1:12" s="116" customFormat="1" ht="12.75" customHeight="1" x14ac:dyDescent="0.3">
      <c r="A1003" s="115"/>
      <c r="B1003" s="112">
        <v>42605</v>
      </c>
      <c r="C1003" s="116" t="s">
        <v>17</v>
      </c>
      <c r="D1003" s="117"/>
      <c r="E1003" s="117">
        <v>19.989999999999998</v>
      </c>
      <c r="F1003" s="117"/>
      <c r="G1003" s="110"/>
      <c r="H1003" s="117"/>
      <c r="I1003" s="117"/>
      <c r="J1003" s="161"/>
      <c r="L1003" s="110"/>
    </row>
    <row r="1004" spans="1:12" s="116" customFormat="1" ht="12.75" customHeight="1" x14ac:dyDescent="0.3">
      <c r="A1004" s="115"/>
      <c r="B1004" s="112">
        <v>42605</v>
      </c>
      <c r="C1004" s="116" t="s">
        <v>114</v>
      </c>
      <c r="D1004" s="117"/>
      <c r="E1004" s="117">
        <v>19.920000000000002</v>
      </c>
      <c r="F1004" s="117"/>
      <c r="G1004" s="110"/>
      <c r="H1004" s="117"/>
      <c r="I1004" s="117"/>
      <c r="J1004" s="161"/>
      <c r="L1004" s="110"/>
    </row>
    <row r="1005" spans="1:12" s="116" customFormat="1" ht="12.75" customHeight="1" x14ac:dyDescent="0.3">
      <c r="A1005" s="115"/>
      <c r="B1005" s="112">
        <v>42605</v>
      </c>
      <c r="C1005" s="116" t="s">
        <v>50</v>
      </c>
      <c r="D1005" s="117"/>
      <c r="E1005" s="117">
        <v>4.57</v>
      </c>
      <c r="F1005" s="117"/>
      <c r="G1005" s="110"/>
      <c r="H1005" s="117"/>
      <c r="I1005" s="117"/>
      <c r="J1005" s="161"/>
      <c r="L1005" s="110"/>
    </row>
    <row r="1006" spans="1:12" s="116" customFormat="1" ht="12.75" customHeight="1" x14ac:dyDescent="0.3">
      <c r="A1006" s="115"/>
      <c r="B1006" s="112">
        <v>42605</v>
      </c>
      <c r="C1006" s="116" t="s">
        <v>56</v>
      </c>
      <c r="D1006" s="117"/>
      <c r="E1006" s="117">
        <v>15.87</v>
      </c>
      <c r="F1006" s="117"/>
      <c r="G1006" s="110"/>
      <c r="H1006" s="117"/>
      <c r="I1006" s="117"/>
      <c r="J1006" s="161"/>
      <c r="L1006" s="110"/>
    </row>
    <row r="1007" spans="1:12" s="116" customFormat="1" ht="12.75" customHeight="1" x14ac:dyDescent="0.3">
      <c r="A1007" s="115"/>
      <c r="B1007" s="112">
        <v>42605</v>
      </c>
      <c r="C1007" s="116" t="s">
        <v>50</v>
      </c>
      <c r="D1007" s="117"/>
      <c r="E1007" s="117">
        <v>7.01</v>
      </c>
      <c r="F1007" s="117"/>
      <c r="G1007" s="110"/>
      <c r="H1007" s="117"/>
      <c r="I1007" s="117"/>
      <c r="J1007" s="161"/>
      <c r="L1007" s="110"/>
    </row>
    <row r="1008" spans="1:12" s="116" customFormat="1" ht="12.75" customHeight="1" x14ac:dyDescent="0.3">
      <c r="A1008" s="115"/>
      <c r="B1008" s="112">
        <v>42605</v>
      </c>
      <c r="C1008" s="116" t="s">
        <v>328</v>
      </c>
      <c r="D1008" s="117"/>
      <c r="E1008" s="117">
        <v>4.5199999999999996</v>
      </c>
      <c r="F1008" s="117"/>
      <c r="G1008" s="110"/>
      <c r="H1008" s="117"/>
      <c r="I1008" s="117"/>
      <c r="J1008" s="161"/>
      <c r="L1008" s="110"/>
    </row>
    <row r="1009" spans="1:12" s="116" customFormat="1" ht="12.75" customHeight="1" x14ac:dyDescent="0.3">
      <c r="A1009" s="115"/>
      <c r="B1009" s="112">
        <v>42606</v>
      </c>
      <c r="C1009" s="116" t="s">
        <v>114</v>
      </c>
      <c r="D1009" s="117"/>
      <c r="E1009" s="117">
        <v>18.829999999999998</v>
      </c>
      <c r="F1009" s="117"/>
      <c r="G1009" s="110"/>
      <c r="H1009" s="117"/>
      <c r="I1009" s="117"/>
      <c r="J1009" s="161"/>
      <c r="L1009" s="110"/>
    </row>
    <row r="1010" spans="1:12" s="116" customFormat="1" ht="12.75" customHeight="1" x14ac:dyDescent="0.3">
      <c r="A1010" s="115"/>
      <c r="B1010" s="112">
        <v>42606</v>
      </c>
      <c r="C1010" s="116" t="s">
        <v>93</v>
      </c>
      <c r="D1010" s="117"/>
      <c r="E1010" s="117">
        <v>72.94</v>
      </c>
      <c r="F1010" s="117"/>
      <c r="G1010" s="110"/>
      <c r="H1010" s="117"/>
      <c r="I1010" s="117"/>
      <c r="J1010" s="161"/>
      <c r="L1010" s="110"/>
    </row>
    <row r="1011" spans="1:12" s="116" customFormat="1" ht="12.75" customHeight="1" x14ac:dyDescent="0.3">
      <c r="A1011" s="115"/>
      <c r="B1011" s="112">
        <v>42606</v>
      </c>
      <c r="C1011" s="116" t="s">
        <v>122</v>
      </c>
      <c r="D1011" s="117"/>
      <c r="E1011" s="117">
        <v>5.99</v>
      </c>
      <c r="F1011" s="117"/>
      <c r="G1011" s="110"/>
      <c r="H1011" s="117"/>
      <c r="I1011" s="117"/>
      <c r="J1011" s="161"/>
      <c r="L1011" s="110"/>
    </row>
    <row r="1012" spans="1:12" s="116" customFormat="1" ht="12.75" customHeight="1" x14ac:dyDescent="0.3">
      <c r="A1012" s="115"/>
      <c r="B1012" s="112">
        <v>42606</v>
      </c>
      <c r="C1012" s="116" t="s">
        <v>8</v>
      </c>
      <c r="D1012" s="117"/>
      <c r="E1012" s="117">
        <v>4.87</v>
      </c>
      <c r="F1012" s="117"/>
      <c r="G1012" s="110"/>
      <c r="H1012" s="117"/>
      <c r="I1012" s="117"/>
      <c r="J1012" s="161"/>
      <c r="L1012" s="110"/>
    </row>
    <row r="1013" spans="1:12" s="116" customFormat="1" ht="12.75" customHeight="1" x14ac:dyDescent="0.3">
      <c r="A1013" s="115"/>
      <c r="B1013" s="112">
        <v>42607</v>
      </c>
      <c r="C1013" s="116" t="s">
        <v>505</v>
      </c>
      <c r="D1013" s="117"/>
      <c r="E1013" s="117">
        <v>12.18</v>
      </c>
      <c r="F1013" s="117"/>
      <c r="G1013" s="110"/>
      <c r="H1013" s="117"/>
      <c r="I1013" s="117"/>
      <c r="J1013" s="161"/>
      <c r="L1013" s="110"/>
    </row>
    <row r="1014" spans="1:12" s="116" customFormat="1" ht="12.75" customHeight="1" x14ac:dyDescent="0.3">
      <c r="A1014" s="115"/>
      <c r="B1014" s="112">
        <v>42608</v>
      </c>
      <c r="C1014" s="116" t="s">
        <v>31</v>
      </c>
      <c r="D1014" s="117">
        <v>1895.04</v>
      </c>
      <c r="E1014" s="117"/>
      <c r="F1014" s="117"/>
      <c r="G1014" s="110"/>
      <c r="H1014" s="117"/>
      <c r="I1014" s="117"/>
      <c r="J1014" s="161"/>
      <c r="L1014" s="110"/>
    </row>
    <row r="1015" spans="1:12" s="116" customFormat="1" ht="12.75" customHeight="1" x14ac:dyDescent="0.3">
      <c r="A1015" s="115"/>
      <c r="B1015" s="112">
        <v>42608</v>
      </c>
      <c r="C1015" s="116" t="s">
        <v>40</v>
      </c>
      <c r="D1015" s="117"/>
      <c r="E1015" s="117">
        <v>12.98</v>
      </c>
      <c r="F1015" s="117"/>
      <c r="G1015" s="110"/>
      <c r="H1015" s="117"/>
      <c r="I1015" s="117"/>
      <c r="J1015" s="161"/>
      <c r="L1015" s="110"/>
    </row>
    <row r="1016" spans="1:12" s="116" customFormat="1" ht="12.75" customHeight="1" x14ac:dyDescent="0.3">
      <c r="A1016" s="115"/>
      <c r="B1016" s="112">
        <v>42608</v>
      </c>
      <c r="C1016" s="116" t="s">
        <v>8</v>
      </c>
      <c r="D1016" s="117"/>
      <c r="E1016" s="117">
        <v>9.2899999999999991</v>
      </c>
      <c r="F1016" s="117"/>
      <c r="G1016" s="110"/>
      <c r="H1016" s="117"/>
      <c r="I1016" s="117"/>
      <c r="J1016" s="161"/>
      <c r="L1016" s="110"/>
    </row>
    <row r="1017" spans="1:12" s="116" customFormat="1" ht="12.75" customHeight="1" x14ac:dyDescent="0.3">
      <c r="A1017" s="115"/>
      <c r="B1017" s="112">
        <v>42608</v>
      </c>
      <c r="C1017" s="116" t="s">
        <v>40</v>
      </c>
      <c r="D1017" s="117"/>
      <c r="E1017" s="117">
        <v>17.55</v>
      </c>
      <c r="F1017" s="117"/>
      <c r="G1017" s="110"/>
      <c r="H1017" s="117"/>
      <c r="I1017" s="117"/>
      <c r="J1017" s="161"/>
      <c r="L1017" s="110"/>
    </row>
    <row r="1018" spans="1:12" s="116" customFormat="1" ht="12.75" customHeight="1" x14ac:dyDescent="0.3">
      <c r="A1018" s="115"/>
      <c r="B1018" s="112">
        <v>42608</v>
      </c>
      <c r="C1018" s="116" t="s">
        <v>505</v>
      </c>
      <c r="D1018" s="117"/>
      <c r="E1018" s="117">
        <v>21.22</v>
      </c>
      <c r="F1018" s="117"/>
      <c r="G1018" s="110"/>
      <c r="H1018" s="117"/>
      <c r="I1018" s="117"/>
      <c r="J1018" s="161"/>
      <c r="L1018" s="110"/>
    </row>
    <row r="1019" spans="1:12" s="116" customFormat="1" ht="12.75" customHeight="1" x14ac:dyDescent="0.3">
      <c r="A1019" s="115"/>
      <c r="B1019" s="112">
        <v>42609</v>
      </c>
      <c r="C1019" s="116" t="s">
        <v>505</v>
      </c>
      <c r="D1019" s="117"/>
      <c r="E1019" s="117">
        <v>5.44</v>
      </c>
      <c r="F1019" s="117"/>
      <c r="G1019" s="110"/>
      <c r="H1019" s="117"/>
      <c r="I1019" s="117"/>
      <c r="J1019" s="161"/>
      <c r="L1019" s="110"/>
    </row>
    <row r="1020" spans="1:12" s="116" customFormat="1" ht="12.75" customHeight="1" x14ac:dyDescent="0.3">
      <c r="A1020" s="115"/>
      <c r="B1020" s="112">
        <v>42609</v>
      </c>
      <c r="C1020" s="116" t="s">
        <v>40</v>
      </c>
      <c r="D1020" s="117"/>
      <c r="E1020" s="117">
        <v>50.34</v>
      </c>
      <c r="F1020" s="117"/>
      <c r="G1020" s="110"/>
      <c r="H1020" s="117"/>
      <c r="I1020" s="117"/>
      <c r="J1020" s="161"/>
      <c r="L1020" s="110"/>
    </row>
    <row r="1021" spans="1:12" s="116" customFormat="1" ht="12.75" customHeight="1" x14ac:dyDescent="0.3">
      <c r="A1021" s="115"/>
      <c r="B1021" s="112">
        <v>42610</v>
      </c>
      <c r="C1021" s="116" t="s">
        <v>93</v>
      </c>
      <c r="D1021" s="117"/>
      <c r="E1021" s="117">
        <v>85.73</v>
      </c>
      <c r="F1021" s="117"/>
      <c r="G1021" s="110"/>
      <c r="H1021" s="117"/>
      <c r="I1021" s="117"/>
      <c r="J1021" s="161"/>
      <c r="L1021" s="110"/>
    </row>
    <row r="1022" spans="1:12" s="116" customFormat="1" ht="12.75" customHeight="1" x14ac:dyDescent="0.3">
      <c r="A1022" s="115"/>
      <c r="B1022" s="112">
        <v>42610</v>
      </c>
      <c r="C1022" s="116" t="s">
        <v>93</v>
      </c>
      <c r="D1022" s="117"/>
      <c r="E1022" s="117">
        <v>58.14</v>
      </c>
      <c r="F1022" s="117"/>
      <c r="G1022" s="110"/>
      <c r="H1022" s="117"/>
      <c r="I1022" s="117"/>
      <c r="J1022" s="161"/>
      <c r="L1022" s="110"/>
    </row>
    <row r="1023" spans="1:12" s="116" customFormat="1" ht="12.75" customHeight="1" x14ac:dyDescent="0.3">
      <c r="A1023" s="115"/>
      <c r="B1023" s="112">
        <v>42610</v>
      </c>
      <c r="C1023" s="116" t="s">
        <v>294</v>
      </c>
      <c r="D1023" s="117"/>
      <c r="E1023" s="117">
        <v>9.98</v>
      </c>
      <c r="F1023" s="117"/>
      <c r="G1023" s="110"/>
      <c r="H1023" s="117"/>
      <c r="I1023" s="117"/>
      <c r="J1023" s="161"/>
      <c r="L1023" s="110"/>
    </row>
    <row r="1024" spans="1:12" s="116" customFormat="1" ht="12.75" customHeight="1" x14ac:dyDescent="0.3">
      <c r="A1024" s="115"/>
      <c r="B1024" s="112">
        <v>42610</v>
      </c>
      <c r="C1024" s="116" t="s">
        <v>8</v>
      </c>
      <c r="D1024" s="117"/>
      <c r="E1024" s="117">
        <v>10.14</v>
      </c>
      <c r="F1024" s="117"/>
      <c r="G1024" s="110"/>
      <c r="H1024" s="117"/>
      <c r="I1024" s="117"/>
      <c r="J1024" s="161"/>
      <c r="L1024" s="110"/>
    </row>
    <row r="1025" spans="1:12" s="116" customFormat="1" ht="12.75" customHeight="1" x14ac:dyDescent="0.3">
      <c r="A1025" s="115"/>
      <c r="B1025" s="112">
        <v>42610</v>
      </c>
      <c r="C1025" s="116" t="s">
        <v>52</v>
      </c>
      <c r="D1025" s="117"/>
      <c r="E1025" s="117">
        <v>34.44</v>
      </c>
      <c r="F1025" s="117"/>
      <c r="G1025" s="110"/>
      <c r="H1025" s="117"/>
      <c r="I1025" s="117"/>
      <c r="J1025" s="161"/>
      <c r="L1025" s="110"/>
    </row>
    <row r="1026" spans="1:12" s="116" customFormat="1" ht="12.75" customHeight="1" x14ac:dyDescent="0.3">
      <c r="A1026" s="115"/>
      <c r="B1026" s="112">
        <v>42610</v>
      </c>
      <c r="C1026" s="116" t="s">
        <v>50</v>
      </c>
      <c r="D1026" s="117"/>
      <c r="E1026" s="117">
        <v>1.98</v>
      </c>
      <c r="F1026" s="117"/>
      <c r="G1026" s="110"/>
      <c r="H1026" s="117"/>
      <c r="I1026" s="117"/>
      <c r="J1026" s="161"/>
      <c r="L1026" s="110"/>
    </row>
    <row r="1027" spans="1:12" s="116" customFormat="1" ht="12.75" customHeight="1" x14ac:dyDescent="0.3">
      <c r="A1027" s="115"/>
      <c r="B1027" s="112">
        <v>42610</v>
      </c>
      <c r="C1027" s="116" t="s">
        <v>505</v>
      </c>
      <c r="D1027" s="117"/>
      <c r="E1027" s="117">
        <v>12.39</v>
      </c>
      <c r="F1027" s="117"/>
      <c r="G1027" s="110"/>
      <c r="H1027" s="117"/>
      <c r="I1027" s="117"/>
      <c r="J1027" s="161"/>
      <c r="L1027" s="110"/>
    </row>
    <row r="1028" spans="1:12" s="116" customFormat="1" ht="12.75" customHeight="1" x14ac:dyDescent="0.3">
      <c r="A1028" s="115"/>
      <c r="B1028" s="112">
        <v>42611</v>
      </c>
      <c r="C1028" s="116" t="s">
        <v>50</v>
      </c>
      <c r="D1028" s="117"/>
      <c r="E1028" s="117">
        <v>6.65</v>
      </c>
      <c r="F1028" s="117"/>
      <c r="G1028" s="110"/>
      <c r="H1028" s="117"/>
      <c r="I1028" s="117"/>
      <c r="J1028" s="161"/>
      <c r="L1028" s="110"/>
    </row>
    <row r="1029" spans="1:12" s="116" customFormat="1" ht="12.75" customHeight="1" x14ac:dyDescent="0.3">
      <c r="A1029" s="115"/>
      <c r="B1029" s="112">
        <v>42611</v>
      </c>
      <c r="C1029" s="116" t="s">
        <v>89</v>
      </c>
      <c r="D1029" s="117"/>
      <c r="E1029" s="117">
        <v>540.67999999999995</v>
      </c>
      <c r="F1029" s="117"/>
      <c r="G1029" s="110"/>
      <c r="H1029" s="117"/>
      <c r="I1029" s="117"/>
      <c r="J1029" s="161"/>
      <c r="L1029" s="110"/>
    </row>
    <row r="1030" spans="1:12" s="116" customFormat="1" ht="12.75" customHeight="1" x14ac:dyDescent="0.3">
      <c r="A1030" s="115"/>
      <c r="B1030" s="112">
        <v>42611</v>
      </c>
      <c r="C1030" s="116" t="s">
        <v>505</v>
      </c>
      <c r="D1030" s="117"/>
      <c r="E1030" s="117">
        <v>8.06</v>
      </c>
      <c r="F1030" s="117"/>
      <c r="G1030" s="110"/>
      <c r="H1030" s="117"/>
      <c r="I1030" s="117"/>
      <c r="J1030" s="161"/>
      <c r="L1030" s="110"/>
    </row>
    <row r="1031" spans="1:12" s="116" customFormat="1" ht="12.75" customHeight="1" x14ac:dyDescent="0.3">
      <c r="A1031" s="115"/>
      <c r="B1031" s="112">
        <v>42611</v>
      </c>
      <c r="C1031" s="116" t="s">
        <v>505</v>
      </c>
      <c r="D1031" s="117"/>
      <c r="E1031" s="117">
        <v>20.79</v>
      </c>
      <c r="F1031" s="117"/>
      <c r="G1031" s="110"/>
      <c r="H1031" s="117"/>
      <c r="I1031" s="117"/>
      <c r="J1031" s="161"/>
      <c r="L1031" s="110"/>
    </row>
    <row r="1032" spans="1:12" s="116" customFormat="1" ht="12.75" customHeight="1" x14ac:dyDescent="0.3">
      <c r="A1032" s="115"/>
      <c r="B1032" s="112">
        <v>42611</v>
      </c>
      <c r="C1032" s="116" t="s">
        <v>8</v>
      </c>
      <c r="D1032" s="117"/>
      <c r="E1032" s="117">
        <v>2.7</v>
      </c>
      <c r="F1032" s="117"/>
      <c r="G1032" s="110"/>
      <c r="H1032" s="117"/>
      <c r="I1032" s="117"/>
      <c r="J1032" s="161"/>
      <c r="L1032" s="110"/>
    </row>
    <row r="1033" spans="1:12" s="116" customFormat="1" ht="12.75" customHeight="1" x14ac:dyDescent="0.3">
      <c r="A1033" s="115"/>
      <c r="B1033" s="112">
        <v>42611</v>
      </c>
      <c r="C1033" s="116" t="s">
        <v>505</v>
      </c>
      <c r="D1033" s="117"/>
      <c r="E1033" s="117">
        <v>5.44</v>
      </c>
      <c r="F1033" s="117"/>
      <c r="G1033" s="110"/>
      <c r="H1033" s="117"/>
      <c r="I1033" s="117"/>
      <c r="J1033" s="161"/>
      <c r="L1033" s="110"/>
    </row>
    <row r="1034" spans="1:12" s="116" customFormat="1" ht="12.75" customHeight="1" x14ac:dyDescent="0.3">
      <c r="A1034" s="115"/>
      <c r="B1034" s="112">
        <v>42611</v>
      </c>
      <c r="C1034" s="116" t="s">
        <v>122</v>
      </c>
      <c r="D1034" s="117"/>
      <c r="E1034" s="117">
        <v>4.99</v>
      </c>
      <c r="F1034" s="117"/>
      <c r="G1034" s="110"/>
      <c r="H1034" s="117"/>
      <c r="I1034" s="117"/>
      <c r="J1034" s="161"/>
      <c r="L1034" s="110"/>
    </row>
    <row r="1035" spans="1:12" s="116" customFormat="1" ht="12.75" customHeight="1" x14ac:dyDescent="0.3">
      <c r="A1035" s="115">
        <v>1129</v>
      </c>
      <c r="B1035" s="112">
        <v>42611</v>
      </c>
      <c r="C1035" s="116" t="s">
        <v>380</v>
      </c>
      <c r="D1035" s="117"/>
      <c r="E1035" s="117">
        <v>17</v>
      </c>
      <c r="F1035" s="117"/>
      <c r="G1035" s="110"/>
      <c r="H1035" s="117"/>
      <c r="I1035" s="117"/>
      <c r="J1035" s="161"/>
      <c r="L1035" s="110"/>
    </row>
    <row r="1036" spans="1:12" s="116" customFormat="1" ht="12.75" customHeight="1" x14ac:dyDescent="0.3">
      <c r="A1036" s="115"/>
      <c r="B1036" s="112">
        <v>42612</v>
      </c>
      <c r="C1036" s="116" t="s">
        <v>40</v>
      </c>
      <c r="D1036" s="117"/>
      <c r="E1036" s="117">
        <v>22.95</v>
      </c>
      <c r="F1036" s="117"/>
      <c r="G1036" s="110"/>
      <c r="H1036" s="117"/>
      <c r="I1036" s="117"/>
      <c r="J1036" s="161"/>
      <c r="L1036" s="110"/>
    </row>
    <row r="1037" spans="1:12" s="116" customFormat="1" ht="12.75" customHeight="1" x14ac:dyDescent="0.3">
      <c r="A1037" s="115"/>
      <c r="B1037" s="112">
        <v>42612</v>
      </c>
      <c r="C1037" s="116" t="s">
        <v>328</v>
      </c>
      <c r="D1037" s="117"/>
      <c r="E1037" s="117">
        <v>0.79</v>
      </c>
      <c r="F1037" s="117"/>
      <c r="G1037" s="110"/>
      <c r="H1037" s="117"/>
      <c r="I1037" s="117"/>
      <c r="J1037" s="161"/>
      <c r="L1037" s="110"/>
    </row>
    <row r="1038" spans="1:12" s="116" customFormat="1" ht="12.75" customHeight="1" x14ac:dyDescent="0.3">
      <c r="A1038" s="115"/>
      <c r="B1038" s="112">
        <v>42613</v>
      </c>
      <c r="C1038" s="116" t="s">
        <v>40</v>
      </c>
      <c r="D1038" s="117"/>
      <c r="E1038" s="117">
        <v>60.18</v>
      </c>
      <c r="F1038" s="117"/>
      <c r="G1038" s="110"/>
      <c r="H1038" s="117"/>
      <c r="I1038" s="117"/>
      <c r="J1038" s="161"/>
      <c r="L1038" s="110"/>
    </row>
    <row r="1039" spans="1:12" s="116" customFormat="1" ht="12.75" customHeight="1" x14ac:dyDescent="0.3">
      <c r="A1039" s="115"/>
      <c r="B1039" s="112">
        <v>42613</v>
      </c>
      <c r="C1039" s="116" t="s">
        <v>8</v>
      </c>
      <c r="D1039" s="117"/>
      <c r="E1039" s="117">
        <v>4.43</v>
      </c>
      <c r="F1039" s="117"/>
      <c r="G1039" s="110"/>
      <c r="H1039" s="117"/>
      <c r="I1039" s="117"/>
      <c r="J1039" s="161"/>
      <c r="L1039" s="110"/>
    </row>
    <row r="1040" spans="1:12" s="116" customFormat="1" ht="12.75" customHeight="1" x14ac:dyDescent="0.3">
      <c r="A1040" s="115"/>
      <c r="B1040" s="112">
        <v>42613</v>
      </c>
      <c r="C1040" s="116" t="s">
        <v>433</v>
      </c>
      <c r="D1040" s="117"/>
      <c r="E1040" s="117">
        <v>976.44</v>
      </c>
      <c r="F1040" s="117"/>
      <c r="G1040" s="110"/>
      <c r="H1040" s="117"/>
      <c r="I1040" s="117"/>
      <c r="J1040" s="161"/>
      <c r="L1040" s="110"/>
    </row>
    <row r="1041" spans="1:12" s="116" customFormat="1" ht="12.75" customHeight="1" x14ac:dyDescent="0.3">
      <c r="A1041" s="115"/>
      <c r="B1041" s="112">
        <v>42615</v>
      </c>
      <c r="C1041" s="116" t="s">
        <v>505</v>
      </c>
      <c r="D1041" s="117"/>
      <c r="E1041" s="117">
        <v>13.06</v>
      </c>
      <c r="F1041" s="117"/>
      <c r="G1041" s="110"/>
      <c r="H1041" s="117"/>
      <c r="I1041" s="117"/>
      <c r="J1041" s="161"/>
      <c r="L1041" s="110"/>
    </row>
    <row r="1042" spans="1:12" s="116" customFormat="1" ht="12.75" customHeight="1" x14ac:dyDescent="0.3">
      <c r="A1042" s="115"/>
      <c r="B1042" s="112">
        <v>42615</v>
      </c>
      <c r="C1042" s="116" t="s">
        <v>8</v>
      </c>
      <c r="D1042" s="117"/>
      <c r="E1042" s="117">
        <v>3.78</v>
      </c>
      <c r="F1042" s="117"/>
      <c r="G1042" s="110"/>
      <c r="H1042" s="117"/>
      <c r="I1042" s="117"/>
      <c r="J1042" s="161"/>
      <c r="L1042" s="110"/>
    </row>
    <row r="1043" spans="1:12" s="116" customFormat="1" ht="12.75" customHeight="1" x14ac:dyDescent="0.3">
      <c r="A1043" s="115"/>
      <c r="B1043" s="112">
        <v>42616</v>
      </c>
      <c r="C1043" s="116" t="s">
        <v>7</v>
      </c>
      <c r="D1043" s="117"/>
      <c r="E1043" s="117">
        <v>25</v>
      </c>
      <c r="F1043" s="117"/>
      <c r="G1043" s="110"/>
      <c r="H1043" s="117"/>
      <c r="I1043" s="117"/>
      <c r="J1043" s="161"/>
      <c r="L1043" s="110"/>
    </row>
    <row r="1044" spans="1:12" s="116" customFormat="1" ht="12.75" customHeight="1" x14ac:dyDescent="0.3">
      <c r="A1044" s="115"/>
      <c r="B1044" s="112">
        <v>42616</v>
      </c>
      <c r="C1044" s="116" t="s">
        <v>50</v>
      </c>
      <c r="D1044" s="117"/>
      <c r="E1044" s="117">
        <v>6.76</v>
      </c>
      <c r="F1044" s="117"/>
      <c r="G1044" s="110"/>
      <c r="H1044" s="117"/>
      <c r="I1044" s="117"/>
      <c r="J1044" s="161"/>
      <c r="L1044" s="110"/>
    </row>
    <row r="1045" spans="1:12" s="116" customFormat="1" ht="12.75" customHeight="1" x14ac:dyDescent="0.3">
      <c r="A1045" s="115"/>
      <c r="B1045" s="112">
        <v>42619</v>
      </c>
      <c r="C1045" s="116" t="s">
        <v>8</v>
      </c>
      <c r="D1045" s="117"/>
      <c r="E1045" s="117">
        <v>9.4600000000000009</v>
      </c>
      <c r="F1045" s="117"/>
      <c r="G1045" s="110"/>
      <c r="H1045" s="117"/>
      <c r="I1045" s="117"/>
      <c r="J1045" s="161"/>
      <c r="L1045" s="110"/>
    </row>
    <row r="1046" spans="1:12" s="116" customFormat="1" ht="12.75" customHeight="1" x14ac:dyDescent="0.3">
      <c r="A1046" s="115"/>
      <c r="B1046" s="112">
        <v>42619</v>
      </c>
      <c r="C1046" s="116" t="s">
        <v>21</v>
      </c>
      <c r="D1046" s="117"/>
      <c r="E1046" s="117">
        <v>35</v>
      </c>
      <c r="F1046" s="117"/>
      <c r="G1046" s="110"/>
      <c r="H1046" s="117"/>
      <c r="I1046" s="117"/>
      <c r="J1046" s="161"/>
      <c r="L1046" s="110"/>
    </row>
    <row r="1047" spans="1:12" s="116" customFormat="1" ht="12.75" customHeight="1" x14ac:dyDescent="0.3">
      <c r="A1047" s="115"/>
      <c r="B1047" s="112">
        <v>42619</v>
      </c>
      <c r="C1047" s="116" t="s">
        <v>505</v>
      </c>
      <c r="D1047" s="117"/>
      <c r="E1047" s="117">
        <v>5.45</v>
      </c>
      <c r="F1047" s="117"/>
      <c r="G1047" s="110"/>
      <c r="H1047" s="117"/>
      <c r="I1047" s="117"/>
      <c r="J1047" s="161"/>
      <c r="L1047" s="110"/>
    </row>
    <row r="1048" spans="1:12" s="116" customFormat="1" ht="12.75" customHeight="1" x14ac:dyDescent="0.3">
      <c r="A1048" s="115"/>
      <c r="B1048" s="112">
        <v>42619</v>
      </c>
      <c r="C1048" s="116" t="s">
        <v>77</v>
      </c>
      <c r="D1048" s="117"/>
      <c r="E1048" s="117">
        <v>49.89</v>
      </c>
      <c r="F1048" s="117"/>
      <c r="G1048" s="110"/>
      <c r="H1048" s="117"/>
      <c r="I1048" s="117"/>
      <c r="J1048" s="161"/>
      <c r="L1048" s="110"/>
    </row>
    <row r="1049" spans="1:12" s="116" customFormat="1" ht="12.75" customHeight="1" x14ac:dyDescent="0.3">
      <c r="A1049" s="115"/>
      <c r="B1049" s="112">
        <v>42619</v>
      </c>
      <c r="C1049" s="116" t="s">
        <v>505</v>
      </c>
      <c r="D1049" s="117"/>
      <c r="E1049" s="117">
        <v>6.52</v>
      </c>
      <c r="F1049" s="117"/>
      <c r="G1049" s="110"/>
      <c r="H1049" s="117"/>
      <c r="I1049" s="117"/>
      <c r="J1049" s="161"/>
      <c r="L1049" s="110"/>
    </row>
    <row r="1050" spans="1:12" s="116" customFormat="1" ht="12.75" customHeight="1" x14ac:dyDescent="0.3">
      <c r="A1050" s="115"/>
      <c r="B1050" s="112">
        <v>42619</v>
      </c>
      <c r="C1050" s="116" t="s">
        <v>40</v>
      </c>
      <c r="D1050" s="117"/>
      <c r="E1050" s="117">
        <v>102.61</v>
      </c>
      <c r="F1050" s="117"/>
      <c r="G1050" s="110"/>
      <c r="H1050" s="117"/>
      <c r="I1050" s="117"/>
      <c r="J1050" s="161"/>
      <c r="L1050" s="110"/>
    </row>
    <row r="1051" spans="1:12" s="116" customFormat="1" ht="12.75" customHeight="1" x14ac:dyDescent="0.3">
      <c r="A1051" s="115"/>
      <c r="B1051" s="112">
        <v>42619</v>
      </c>
      <c r="C1051" s="116" t="s">
        <v>505</v>
      </c>
      <c r="D1051" s="117"/>
      <c r="E1051" s="117">
        <v>12.72</v>
      </c>
      <c r="F1051" s="117"/>
      <c r="G1051" s="110"/>
      <c r="H1051" s="117"/>
      <c r="I1051" s="117"/>
      <c r="J1051" s="161"/>
      <c r="L1051" s="110"/>
    </row>
    <row r="1052" spans="1:12" s="116" customFormat="1" ht="12.75" customHeight="1" x14ac:dyDescent="0.3">
      <c r="A1052" s="115"/>
      <c r="B1052" s="112">
        <v>42619</v>
      </c>
      <c r="C1052" s="116" t="s">
        <v>40</v>
      </c>
      <c r="D1052" s="117"/>
      <c r="E1052" s="117">
        <v>4.49</v>
      </c>
      <c r="F1052" s="117"/>
      <c r="G1052" s="110"/>
      <c r="H1052" s="117"/>
      <c r="I1052" s="117"/>
      <c r="J1052" s="161"/>
      <c r="L1052" s="110"/>
    </row>
    <row r="1053" spans="1:12" s="116" customFormat="1" ht="12.75" customHeight="1" x14ac:dyDescent="0.3">
      <c r="A1053" s="115"/>
      <c r="B1053" s="112">
        <v>42619</v>
      </c>
      <c r="C1053" s="116" t="s">
        <v>50</v>
      </c>
      <c r="D1053" s="117"/>
      <c r="E1053" s="117">
        <v>21.1</v>
      </c>
      <c r="F1053" s="117"/>
      <c r="G1053" s="110"/>
      <c r="H1053" s="117"/>
      <c r="I1053" s="117"/>
      <c r="J1053" s="161"/>
      <c r="L1053" s="110"/>
    </row>
    <row r="1054" spans="1:12" s="116" customFormat="1" ht="12.75" customHeight="1" x14ac:dyDescent="0.3">
      <c r="A1054" s="115"/>
      <c r="B1054" s="112">
        <v>42619</v>
      </c>
      <c r="C1054" s="116" t="s">
        <v>457</v>
      </c>
      <c r="D1054" s="117"/>
      <c r="E1054" s="117">
        <v>8.99</v>
      </c>
      <c r="F1054" s="117"/>
      <c r="G1054" s="110"/>
      <c r="H1054" s="117"/>
      <c r="I1054" s="117"/>
      <c r="J1054" s="161"/>
      <c r="L1054" s="110"/>
    </row>
    <row r="1055" spans="1:12" s="116" customFormat="1" ht="12.75" customHeight="1" x14ac:dyDescent="0.3">
      <c r="A1055" s="115"/>
      <c r="B1055" s="112">
        <v>42619</v>
      </c>
      <c r="C1055" s="116" t="s">
        <v>8</v>
      </c>
      <c r="D1055" s="117"/>
      <c r="E1055" s="117">
        <v>4.8600000000000003</v>
      </c>
      <c r="F1055" s="117"/>
      <c r="G1055" s="110"/>
      <c r="H1055" s="117"/>
      <c r="I1055" s="117"/>
      <c r="J1055" s="161"/>
      <c r="L1055" s="110"/>
    </row>
    <row r="1056" spans="1:12" s="116" customFormat="1" ht="12.75" customHeight="1" x14ac:dyDescent="0.3">
      <c r="A1056" s="115"/>
      <c r="B1056" s="112">
        <v>42619</v>
      </c>
      <c r="C1056" s="116" t="s">
        <v>72</v>
      </c>
      <c r="D1056" s="117"/>
      <c r="E1056" s="117">
        <v>14.99</v>
      </c>
      <c r="F1056" s="117"/>
      <c r="G1056" s="110"/>
      <c r="H1056" s="117"/>
      <c r="I1056" s="117"/>
      <c r="J1056" s="161"/>
      <c r="L1056" s="110"/>
    </row>
    <row r="1057" spans="1:12" s="116" customFormat="1" ht="12.75" customHeight="1" x14ac:dyDescent="0.3">
      <c r="A1057" s="115"/>
      <c r="B1057" s="112">
        <v>42619</v>
      </c>
      <c r="C1057" s="116" t="s">
        <v>458</v>
      </c>
      <c r="D1057" s="117"/>
      <c r="E1057" s="117">
        <v>18.25</v>
      </c>
      <c r="F1057" s="117"/>
      <c r="G1057" s="110"/>
      <c r="H1057" s="117"/>
      <c r="I1057" s="117"/>
      <c r="J1057" s="161"/>
      <c r="L1057" s="110"/>
    </row>
    <row r="1058" spans="1:12" s="116" customFormat="1" ht="12.75" customHeight="1" x14ac:dyDescent="0.3">
      <c r="A1058" s="115"/>
      <c r="B1058" s="112">
        <v>42619</v>
      </c>
      <c r="C1058" s="116" t="s">
        <v>8</v>
      </c>
      <c r="D1058" s="117"/>
      <c r="E1058" s="117">
        <v>7.22</v>
      </c>
      <c r="F1058" s="117"/>
      <c r="G1058" s="110"/>
      <c r="H1058" s="117"/>
      <c r="I1058" s="117"/>
      <c r="J1058" s="161"/>
      <c r="L1058" s="110"/>
    </row>
    <row r="1059" spans="1:12" s="116" customFormat="1" ht="12.75" customHeight="1" x14ac:dyDescent="0.3">
      <c r="A1059" s="115"/>
      <c r="B1059" s="112">
        <v>42620</v>
      </c>
      <c r="C1059" s="116" t="s">
        <v>50</v>
      </c>
      <c r="D1059" s="117"/>
      <c r="E1059" s="117">
        <v>38.83</v>
      </c>
      <c r="F1059" s="117"/>
      <c r="G1059" s="110"/>
      <c r="H1059" s="117"/>
      <c r="I1059" s="117"/>
      <c r="J1059" s="161"/>
      <c r="L1059" s="110"/>
    </row>
    <row r="1060" spans="1:12" s="116" customFormat="1" ht="12.75" customHeight="1" x14ac:dyDescent="0.3">
      <c r="A1060" s="115"/>
      <c r="B1060" s="112">
        <v>42620</v>
      </c>
      <c r="C1060" s="116" t="s">
        <v>505</v>
      </c>
      <c r="D1060" s="117"/>
      <c r="E1060" s="117">
        <v>7.28</v>
      </c>
      <c r="F1060" s="117"/>
      <c r="G1060" s="110"/>
      <c r="H1060" s="117"/>
      <c r="I1060" s="117"/>
      <c r="J1060" s="161"/>
      <c r="L1060" s="110"/>
    </row>
    <row r="1061" spans="1:12" s="116" customFormat="1" ht="12.75" customHeight="1" x14ac:dyDescent="0.3">
      <c r="A1061" s="115"/>
      <c r="B1061" s="112">
        <v>42621</v>
      </c>
      <c r="C1061" s="116" t="s">
        <v>31</v>
      </c>
      <c r="D1061" s="117">
        <v>1895.03</v>
      </c>
      <c r="E1061" s="117"/>
      <c r="F1061" s="117"/>
      <c r="G1061" s="110"/>
      <c r="H1061" s="117"/>
      <c r="I1061" s="117"/>
      <c r="J1061" s="161"/>
      <c r="L1061" s="110"/>
    </row>
    <row r="1062" spans="1:12" s="116" customFormat="1" ht="12.75" customHeight="1" x14ac:dyDescent="0.3">
      <c r="A1062" s="115"/>
      <c r="B1062" s="112">
        <v>42621</v>
      </c>
      <c r="C1062" s="116" t="s">
        <v>505</v>
      </c>
      <c r="D1062" s="117"/>
      <c r="E1062" s="117">
        <v>13.06</v>
      </c>
      <c r="F1062" s="117"/>
      <c r="G1062" s="110"/>
      <c r="H1062" s="117"/>
      <c r="I1062" s="117"/>
      <c r="J1062" s="161"/>
      <c r="L1062" s="110"/>
    </row>
    <row r="1063" spans="1:12" s="116" customFormat="1" ht="12.75" customHeight="1" x14ac:dyDescent="0.3">
      <c r="A1063" s="115"/>
      <c r="B1063" s="112">
        <v>42621</v>
      </c>
      <c r="C1063" s="116" t="s">
        <v>8</v>
      </c>
      <c r="D1063" s="117"/>
      <c r="E1063" s="117">
        <v>4.33</v>
      </c>
      <c r="F1063" s="117"/>
      <c r="G1063" s="110"/>
      <c r="H1063" s="117"/>
      <c r="I1063" s="117"/>
      <c r="J1063" s="161"/>
      <c r="L1063" s="110"/>
    </row>
    <row r="1064" spans="1:12" s="116" customFormat="1" ht="12.75" customHeight="1" x14ac:dyDescent="0.3">
      <c r="A1064" s="115"/>
      <c r="B1064" s="112">
        <v>42621</v>
      </c>
      <c r="C1064" s="116" t="s">
        <v>40</v>
      </c>
      <c r="D1064" s="117"/>
      <c r="E1064" s="117">
        <v>37.07</v>
      </c>
      <c r="F1064" s="117"/>
      <c r="G1064" s="110"/>
      <c r="H1064" s="117"/>
      <c r="I1064" s="117"/>
      <c r="J1064" s="161"/>
      <c r="L1064" s="110"/>
    </row>
    <row r="1065" spans="1:12" s="116" customFormat="1" ht="12.75" customHeight="1" x14ac:dyDescent="0.3">
      <c r="A1065" s="115"/>
      <c r="B1065" s="112">
        <v>42622</v>
      </c>
      <c r="C1065" s="116" t="s">
        <v>505</v>
      </c>
      <c r="D1065" s="117"/>
      <c r="E1065" s="117">
        <v>3.14</v>
      </c>
      <c r="F1065" s="117"/>
      <c r="G1065" s="110"/>
      <c r="H1065" s="117"/>
      <c r="I1065" s="117"/>
      <c r="J1065" s="161"/>
      <c r="L1065" s="110"/>
    </row>
    <row r="1066" spans="1:12" s="116" customFormat="1" ht="12.75" customHeight="1" x14ac:dyDescent="0.3">
      <c r="A1066" s="115"/>
      <c r="B1066" s="112">
        <v>42622</v>
      </c>
      <c r="C1066" s="116" t="s">
        <v>460</v>
      </c>
      <c r="D1066" s="117"/>
      <c r="E1066" s="117">
        <v>24.75</v>
      </c>
      <c r="F1066" s="117"/>
      <c r="G1066" s="110"/>
      <c r="H1066" s="117"/>
      <c r="I1066" s="117"/>
      <c r="J1066" s="161"/>
      <c r="L1066" s="110"/>
    </row>
    <row r="1067" spans="1:12" s="116" customFormat="1" ht="12.75" customHeight="1" x14ac:dyDescent="0.3">
      <c r="A1067" s="115"/>
      <c r="B1067" s="112">
        <v>42622</v>
      </c>
      <c r="C1067" s="116" t="s">
        <v>505</v>
      </c>
      <c r="D1067" s="117"/>
      <c r="E1067" s="117">
        <v>15.55</v>
      </c>
      <c r="F1067" s="117"/>
      <c r="G1067" s="110"/>
      <c r="H1067" s="117"/>
      <c r="I1067" s="117"/>
      <c r="J1067" s="161"/>
      <c r="L1067" s="110"/>
    </row>
    <row r="1068" spans="1:12" s="116" customFormat="1" ht="12.75" customHeight="1" x14ac:dyDescent="0.3">
      <c r="A1068" s="115"/>
      <c r="B1068" s="112">
        <v>42622</v>
      </c>
      <c r="C1068" s="116" t="s">
        <v>505</v>
      </c>
      <c r="D1068" s="117"/>
      <c r="E1068" s="117">
        <v>13.28</v>
      </c>
      <c r="F1068" s="117"/>
      <c r="G1068" s="110"/>
      <c r="H1068" s="117"/>
      <c r="I1068" s="117"/>
      <c r="J1068" s="161"/>
      <c r="L1068" s="110"/>
    </row>
    <row r="1069" spans="1:12" s="116" customFormat="1" ht="12.75" customHeight="1" x14ac:dyDescent="0.3">
      <c r="A1069" s="115"/>
      <c r="B1069" s="112">
        <v>42623</v>
      </c>
      <c r="C1069" s="116" t="s">
        <v>45</v>
      </c>
      <c r="D1069" s="117"/>
      <c r="E1069" s="117">
        <v>75</v>
      </c>
      <c r="F1069" s="117"/>
      <c r="G1069" s="110"/>
      <c r="H1069" s="117"/>
      <c r="I1069" s="117"/>
      <c r="J1069" s="161"/>
      <c r="L1069" s="110"/>
    </row>
    <row r="1070" spans="1:12" s="116" customFormat="1" ht="12.75" customHeight="1" x14ac:dyDescent="0.3">
      <c r="A1070" s="115"/>
      <c r="B1070" s="112">
        <v>42623</v>
      </c>
      <c r="C1070" s="116" t="s">
        <v>42</v>
      </c>
      <c r="D1070" s="117"/>
      <c r="E1070" s="117">
        <v>164.89</v>
      </c>
      <c r="F1070" s="117"/>
      <c r="G1070" s="110"/>
      <c r="H1070" s="117"/>
      <c r="I1070" s="117"/>
      <c r="J1070" s="161"/>
      <c r="L1070" s="110"/>
    </row>
    <row r="1071" spans="1:12" s="116" customFormat="1" ht="12.75" customHeight="1" x14ac:dyDescent="0.3">
      <c r="A1071" s="115"/>
      <c r="B1071" s="112">
        <v>42623</v>
      </c>
      <c r="C1071" s="116" t="s">
        <v>86</v>
      </c>
      <c r="D1071" s="117"/>
      <c r="E1071" s="117">
        <v>163.99</v>
      </c>
      <c r="F1071" s="117"/>
      <c r="G1071" s="110"/>
      <c r="H1071" s="117"/>
      <c r="I1071" s="117"/>
      <c r="J1071" s="161"/>
      <c r="L1071" s="110"/>
    </row>
    <row r="1072" spans="1:12" s="116" customFormat="1" ht="12.75" customHeight="1" x14ac:dyDescent="0.3">
      <c r="A1072" s="115"/>
      <c r="B1072" s="112">
        <v>42623</v>
      </c>
      <c r="C1072" s="116" t="s">
        <v>321</v>
      </c>
      <c r="D1072" s="117"/>
      <c r="E1072" s="117">
        <v>300</v>
      </c>
      <c r="F1072" s="117"/>
      <c r="G1072" s="110"/>
      <c r="H1072" s="117"/>
      <c r="I1072" s="117"/>
      <c r="J1072" s="161"/>
      <c r="L1072" s="110"/>
    </row>
    <row r="1073" spans="1:12" s="116" customFormat="1" ht="12.75" customHeight="1" x14ac:dyDescent="0.3">
      <c r="A1073" s="115"/>
      <c r="B1073" s="112">
        <v>42623</v>
      </c>
      <c r="C1073" s="116" t="s">
        <v>505</v>
      </c>
      <c r="D1073" s="117"/>
      <c r="E1073" s="117">
        <v>5.45</v>
      </c>
      <c r="F1073" s="117"/>
      <c r="G1073" s="110"/>
      <c r="H1073" s="117"/>
      <c r="I1073" s="117"/>
      <c r="J1073" s="161"/>
      <c r="L1073" s="110"/>
    </row>
    <row r="1074" spans="1:12" s="116" customFormat="1" ht="12.75" customHeight="1" x14ac:dyDescent="0.3">
      <c r="A1074" s="115"/>
      <c r="B1074" s="112">
        <v>42623</v>
      </c>
      <c r="C1074" s="116" t="s">
        <v>114</v>
      </c>
      <c r="D1074" s="117"/>
      <c r="E1074" s="117">
        <v>11.63</v>
      </c>
      <c r="F1074" s="117"/>
      <c r="G1074" s="110"/>
      <c r="H1074" s="117"/>
      <c r="I1074" s="117"/>
      <c r="J1074" s="161"/>
      <c r="L1074" s="110"/>
    </row>
    <row r="1075" spans="1:12" s="116" customFormat="1" ht="12.75" customHeight="1" x14ac:dyDescent="0.3">
      <c r="A1075" s="115"/>
      <c r="B1075" s="112">
        <v>42623</v>
      </c>
      <c r="C1075" s="116" t="s">
        <v>93</v>
      </c>
      <c r="D1075" s="117"/>
      <c r="E1075" s="117">
        <v>305.75</v>
      </c>
      <c r="F1075" s="117"/>
      <c r="G1075" s="110"/>
      <c r="H1075" s="117"/>
      <c r="I1075" s="117"/>
      <c r="J1075" s="161"/>
      <c r="L1075" s="110"/>
    </row>
    <row r="1076" spans="1:12" s="116" customFormat="1" ht="12.75" customHeight="1" x14ac:dyDescent="0.3">
      <c r="A1076" s="115"/>
      <c r="B1076" s="112">
        <v>42623</v>
      </c>
      <c r="C1076" s="116" t="s">
        <v>461</v>
      </c>
      <c r="D1076" s="117"/>
      <c r="E1076" s="117">
        <v>40</v>
      </c>
      <c r="F1076" s="117"/>
      <c r="G1076" s="110"/>
      <c r="H1076" s="117"/>
      <c r="I1076" s="117"/>
      <c r="J1076" s="161"/>
      <c r="L1076" s="110"/>
    </row>
    <row r="1077" spans="1:12" s="116" customFormat="1" ht="12.75" customHeight="1" x14ac:dyDescent="0.3">
      <c r="A1077" s="115"/>
      <c r="B1077" s="112">
        <v>42623</v>
      </c>
      <c r="C1077" s="116" t="s">
        <v>461</v>
      </c>
      <c r="D1077" s="117"/>
      <c r="E1077" s="117">
        <v>175.14</v>
      </c>
      <c r="F1077" s="117"/>
      <c r="G1077" s="110"/>
      <c r="H1077" s="117"/>
      <c r="I1077" s="117"/>
      <c r="J1077" s="161"/>
      <c r="L1077" s="110"/>
    </row>
    <row r="1078" spans="1:12" s="116" customFormat="1" ht="12.75" customHeight="1" x14ac:dyDescent="0.3">
      <c r="A1078" s="115"/>
      <c r="B1078" s="112">
        <v>42624</v>
      </c>
      <c r="C1078" s="116" t="s">
        <v>40</v>
      </c>
      <c r="D1078" s="117"/>
      <c r="E1078" s="117">
        <v>18.010000000000002</v>
      </c>
      <c r="F1078" s="117"/>
      <c r="G1078" s="110"/>
      <c r="H1078" s="117"/>
      <c r="I1078" s="117"/>
      <c r="J1078" s="161"/>
      <c r="L1078" s="110"/>
    </row>
    <row r="1079" spans="1:12" s="116" customFormat="1" ht="12.75" customHeight="1" x14ac:dyDescent="0.3">
      <c r="A1079" s="115"/>
      <c r="B1079" s="112">
        <v>42624</v>
      </c>
      <c r="C1079" s="116" t="s">
        <v>505</v>
      </c>
      <c r="D1079" s="117"/>
      <c r="E1079" s="117">
        <v>14.57</v>
      </c>
      <c r="F1079" s="117"/>
      <c r="G1079" s="110"/>
      <c r="H1079" s="117"/>
      <c r="I1079" s="117"/>
      <c r="J1079" s="161"/>
      <c r="L1079" s="110"/>
    </row>
    <row r="1080" spans="1:12" s="116" customFormat="1" ht="12.75" customHeight="1" x14ac:dyDescent="0.3">
      <c r="A1080" s="115"/>
      <c r="B1080" s="112">
        <v>42625</v>
      </c>
      <c r="C1080" s="116" t="s">
        <v>50</v>
      </c>
      <c r="D1080" s="117"/>
      <c r="E1080" s="117">
        <v>7.15</v>
      </c>
      <c r="F1080" s="117"/>
      <c r="G1080" s="110"/>
      <c r="H1080" s="117"/>
      <c r="I1080" s="117"/>
      <c r="J1080" s="161"/>
      <c r="L1080" s="110"/>
    </row>
    <row r="1081" spans="1:12" s="116" customFormat="1" ht="12.75" customHeight="1" x14ac:dyDescent="0.3">
      <c r="A1081" s="115"/>
      <c r="B1081" s="112">
        <v>42626</v>
      </c>
      <c r="C1081" s="116" t="s">
        <v>50</v>
      </c>
      <c r="D1081" s="117"/>
      <c r="E1081" s="117">
        <v>3.89</v>
      </c>
      <c r="F1081" s="117"/>
      <c r="G1081" s="110"/>
      <c r="H1081" s="117"/>
      <c r="I1081" s="117"/>
      <c r="J1081" s="161"/>
      <c r="L1081" s="110"/>
    </row>
    <row r="1082" spans="1:12" s="116" customFormat="1" ht="12.75" customHeight="1" x14ac:dyDescent="0.3">
      <c r="A1082" s="115"/>
      <c r="B1082" s="112">
        <v>42626</v>
      </c>
      <c r="C1082" s="116" t="s">
        <v>8</v>
      </c>
      <c r="D1082" s="117"/>
      <c r="E1082" s="117">
        <v>6.59</v>
      </c>
      <c r="F1082" s="117"/>
      <c r="G1082" s="110"/>
      <c r="H1082" s="117"/>
      <c r="I1082" s="117"/>
      <c r="J1082" s="161"/>
      <c r="L1082" s="110"/>
    </row>
    <row r="1083" spans="1:12" s="116" customFormat="1" ht="12.75" customHeight="1" x14ac:dyDescent="0.3">
      <c r="A1083" s="115"/>
      <c r="B1083" s="112">
        <v>42626</v>
      </c>
      <c r="C1083" s="116" t="s">
        <v>495</v>
      </c>
      <c r="D1083" s="117"/>
      <c r="E1083" s="117">
        <v>7.95</v>
      </c>
      <c r="F1083" s="117"/>
      <c r="G1083" s="110"/>
      <c r="H1083" s="117"/>
      <c r="I1083" s="117"/>
      <c r="J1083" s="161"/>
      <c r="L1083" s="110"/>
    </row>
    <row r="1084" spans="1:12" s="116" customFormat="1" ht="12.75" customHeight="1" x14ac:dyDescent="0.3">
      <c r="A1084" s="115">
        <v>1130</v>
      </c>
      <c r="B1084" s="112">
        <v>42619</v>
      </c>
      <c r="C1084" s="116" t="s">
        <v>464</v>
      </c>
      <c r="D1084" s="117"/>
      <c r="E1084" s="117">
        <v>4.5</v>
      </c>
      <c r="F1084" s="117"/>
      <c r="G1084" s="110"/>
      <c r="H1084" s="117"/>
      <c r="I1084" s="117"/>
      <c r="J1084" s="161"/>
      <c r="L1084" s="110"/>
    </row>
    <row r="1085" spans="1:12" s="116" customFormat="1" ht="12.75" customHeight="1" x14ac:dyDescent="0.3">
      <c r="A1085" s="115"/>
      <c r="B1085" s="112">
        <v>42627</v>
      </c>
      <c r="C1085" s="116" t="s">
        <v>93</v>
      </c>
      <c r="D1085" s="117"/>
      <c r="E1085" s="117">
        <v>65.31</v>
      </c>
      <c r="F1085" s="117"/>
      <c r="G1085" s="110"/>
      <c r="H1085" s="117"/>
      <c r="I1085" s="117"/>
      <c r="J1085" s="161"/>
      <c r="L1085" s="110"/>
    </row>
    <row r="1086" spans="1:12" s="116" customFormat="1" ht="12.75" customHeight="1" x14ac:dyDescent="0.3">
      <c r="A1086" s="115"/>
      <c r="B1086" s="112">
        <v>42627</v>
      </c>
      <c r="C1086" s="116" t="s">
        <v>465</v>
      </c>
      <c r="D1086" s="117"/>
      <c r="E1086" s="117">
        <v>50.95</v>
      </c>
      <c r="F1086" s="117"/>
      <c r="G1086" s="110"/>
      <c r="H1086" s="117"/>
      <c r="I1086" s="117"/>
      <c r="J1086" s="161"/>
      <c r="L1086" s="110"/>
    </row>
    <row r="1087" spans="1:12" s="116" customFormat="1" ht="12.75" customHeight="1" x14ac:dyDescent="0.3">
      <c r="A1087" s="115"/>
      <c r="B1087" s="112">
        <v>42628</v>
      </c>
      <c r="C1087" s="116" t="s">
        <v>50</v>
      </c>
      <c r="D1087" s="117"/>
      <c r="E1087" s="117">
        <v>2.98</v>
      </c>
      <c r="F1087" s="117"/>
      <c r="G1087" s="110"/>
      <c r="H1087" s="117"/>
      <c r="I1087" s="117"/>
      <c r="J1087" s="161"/>
      <c r="L1087" s="110"/>
    </row>
    <row r="1088" spans="1:12" s="116" customFormat="1" ht="12.75" customHeight="1" x14ac:dyDescent="0.3">
      <c r="A1088" s="115"/>
      <c r="B1088" s="112">
        <v>42628</v>
      </c>
      <c r="C1088" s="116" t="s">
        <v>52</v>
      </c>
      <c r="D1088" s="117"/>
      <c r="E1088" s="117">
        <v>4.97</v>
      </c>
      <c r="F1088" s="117"/>
      <c r="G1088" s="110"/>
      <c r="H1088" s="117"/>
      <c r="I1088" s="117"/>
      <c r="J1088" s="161"/>
      <c r="L1088" s="110"/>
    </row>
    <row r="1089" spans="1:12" s="116" customFormat="1" ht="12.75" customHeight="1" x14ac:dyDescent="0.3">
      <c r="A1089" s="115"/>
      <c r="B1089" s="112">
        <v>42628</v>
      </c>
      <c r="C1089" s="116" t="s">
        <v>52</v>
      </c>
      <c r="D1089" s="117"/>
      <c r="E1089" s="117">
        <v>23.48</v>
      </c>
      <c r="F1089" s="117"/>
      <c r="G1089" s="110"/>
      <c r="H1089" s="117"/>
      <c r="I1089" s="117"/>
      <c r="J1089" s="161"/>
      <c r="L1089" s="110"/>
    </row>
    <row r="1090" spans="1:12" s="116" customFormat="1" ht="12.75" customHeight="1" x14ac:dyDescent="0.3">
      <c r="A1090" s="115"/>
      <c r="B1090" s="112">
        <v>42628</v>
      </c>
      <c r="C1090" s="116" t="s">
        <v>40</v>
      </c>
      <c r="D1090" s="117"/>
      <c r="E1090" s="117">
        <v>2.37</v>
      </c>
      <c r="F1090" s="117"/>
      <c r="G1090" s="110"/>
      <c r="H1090" s="117"/>
      <c r="I1090" s="117"/>
      <c r="J1090" s="161"/>
      <c r="L1090" s="110"/>
    </row>
    <row r="1091" spans="1:12" s="116" customFormat="1" ht="12.75" customHeight="1" x14ac:dyDescent="0.3">
      <c r="A1091" s="115"/>
      <c r="B1091" s="112">
        <v>42629</v>
      </c>
      <c r="C1091" s="116" t="s">
        <v>8</v>
      </c>
      <c r="D1091" s="117"/>
      <c r="E1091" s="117">
        <v>9.65</v>
      </c>
      <c r="F1091" s="117"/>
      <c r="G1091" s="110"/>
      <c r="H1091" s="117"/>
      <c r="I1091" s="117"/>
      <c r="J1091" s="161"/>
      <c r="L1091" s="110"/>
    </row>
    <row r="1092" spans="1:12" s="116" customFormat="1" ht="12.75" customHeight="1" x14ac:dyDescent="0.3">
      <c r="A1092" s="115"/>
      <c r="B1092" s="112">
        <v>42628</v>
      </c>
      <c r="C1092" s="116" t="s">
        <v>7</v>
      </c>
      <c r="D1092" s="117"/>
      <c r="E1092" s="117">
        <v>22.78</v>
      </c>
      <c r="F1092" s="117"/>
      <c r="G1092" s="110"/>
      <c r="H1092" s="117"/>
      <c r="I1092" s="117"/>
      <c r="J1092" s="161"/>
      <c r="L1092" s="110"/>
    </row>
    <row r="1093" spans="1:12" s="116" customFormat="1" ht="12.75" customHeight="1" x14ac:dyDescent="0.3">
      <c r="A1093" s="115"/>
      <c r="B1093" s="112">
        <v>42629</v>
      </c>
      <c r="C1093" s="116" t="s">
        <v>505</v>
      </c>
      <c r="D1093" s="117"/>
      <c r="E1093" s="117">
        <v>17.29</v>
      </c>
      <c r="F1093" s="117"/>
      <c r="G1093" s="110"/>
      <c r="H1093" s="117"/>
      <c r="I1093" s="117"/>
      <c r="J1093" s="161"/>
      <c r="L1093" s="110"/>
    </row>
    <row r="1094" spans="1:12" s="116" customFormat="1" ht="12.75" customHeight="1" x14ac:dyDescent="0.3">
      <c r="A1094" s="115"/>
      <c r="B1094" s="112">
        <v>42629</v>
      </c>
      <c r="C1094" s="116" t="s">
        <v>505</v>
      </c>
      <c r="D1094" s="117"/>
      <c r="E1094" s="117">
        <v>5.33</v>
      </c>
      <c r="F1094" s="117"/>
      <c r="G1094" s="110"/>
      <c r="H1094" s="117"/>
      <c r="I1094" s="117"/>
      <c r="J1094" s="161"/>
      <c r="L1094" s="110"/>
    </row>
    <row r="1095" spans="1:12" s="116" customFormat="1" ht="12.75" customHeight="1" x14ac:dyDescent="0.3">
      <c r="A1095" s="115"/>
      <c r="B1095" s="112">
        <v>42630</v>
      </c>
      <c r="C1095" s="116" t="s">
        <v>8</v>
      </c>
      <c r="D1095" s="117"/>
      <c r="E1095" s="117">
        <v>33.08</v>
      </c>
      <c r="F1095" s="117"/>
      <c r="G1095" s="110"/>
      <c r="H1095" s="117"/>
      <c r="I1095" s="117"/>
      <c r="J1095" s="161"/>
      <c r="L1095" s="110"/>
    </row>
    <row r="1096" spans="1:12" s="116" customFormat="1" ht="12.75" customHeight="1" x14ac:dyDescent="0.3">
      <c r="A1096" s="115"/>
      <c r="B1096" s="112">
        <v>42630</v>
      </c>
      <c r="C1096" s="116" t="s">
        <v>8</v>
      </c>
      <c r="D1096" s="117"/>
      <c r="E1096" s="117">
        <v>10</v>
      </c>
      <c r="F1096" s="117"/>
      <c r="G1096" s="110"/>
      <c r="H1096" s="117"/>
      <c r="I1096" s="117"/>
      <c r="J1096" s="161"/>
      <c r="L1096" s="110"/>
    </row>
    <row r="1097" spans="1:12" s="116" customFormat="1" ht="12.75" customHeight="1" x14ac:dyDescent="0.3">
      <c r="A1097" s="115"/>
      <c r="B1097" s="112">
        <v>42630</v>
      </c>
      <c r="C1097" s="116" t="s">
        <v>505</v>
      </c>
      <c r="D1097" s="117"/>
      <c r="E1097" s="117">
        <v>29.06</v>
      </c>
      <c r="F1097" s="117"/>
      <c r="G1097" s="110"/>
      <c r="H1097" s="117"/>
      <c r="I1097" s="117"/>
      <c r="J1097" s="161"/>
      <c r="L1097" s="110"/>
    </row>
    <row r="1098" spans="1:12" s="116" customFormat="1" ht="12.75" customHeight="1" x14ac:dyDescent="0.3">
      <c r="A1098" s="115"/>
      <c r="B1098" s="112">
        <v>42630</v>
      </c>
      <c r="C1098" s="116" t="s">
        <v>50</v>
      </c>
      <c r="D1098" s="117"/>
      <c r="E1098" s="117">
        <v>21</v>
      </c>
      <c r="F1098" s="117"/>
      <c r="G1098" s="110"/>
      <c r="H1098" s="117"/>
      <c r="I1098" s="117"/>
      <c r="J1098" s="161"/>
      <c r="L1098" s="110"/>
    </row>
    <row r="1099" spans="1:12" s="116" customFormat="1" ht="12.75" customHeight="1" x14ac:dyDescent="0.3">
      <c r="A1099" s="115"/>
      <c r="B1099" s="112">
        <v>42631</v>
      </c>
      <c r="C1099" s="116" t="s">
        <v>40</v>
      </c>
      <c r="D1099" s="117"/>
      <c r="E1099" s="117">
        <v>21.42</v>
      </c>
      <c r="F1099" s="117"/>
      <c r="G1099" s="110"/>
      <c r="H1099" s="117"/>
      <c r="I1099" s="117"/>
      <c r="J1099" s="161"/>
      <c r="L1099" s="110"/>
    </row>
    <row r="1100" spans="1:12" s="116" customFormat="1" ht="12.75" customHeight="1" x14ac:dyDescent="0.3">
      <c r="A1100" s="115" t="s">
        <v>427</v>
      </c>
      <c r="B1100" s="112">
        <v>42629</v>
      </c>
      <c r="C1100" s="116" t="s">
        <v>296</v>
      </c>
      <c r="D1100" s="117"/>
      <c r="E1100" s="117">
        <v>14</v>
      </c>
      <c r="F1100" s="117"/>
      <c r="G1100" s="110"/>
      <c r="H1100" s="117"/>
      <c r="I1100" s="117"/>
      <c r="J1100" s="161"/>
      <c r="L1100" s="110"/>
    </row>
    <row r="1101" spans="1:12" s="116" customFormat="1" ht="12.75" customHeight="1" x14ac:dyDescent="0.3">
      <c r="A1101" s="115"/>
      <c r="B1101" s="112">
        <v>42627</v>
      </c>
      <c r="C1101" s="116" t="s">
        <v>50</v>
      </c>
      <c r="D1101" s="117"/>
      <c r="E1101" s="117">
        <v>34.21</v>
      </c>
      <c r="F1101" s="117"/>
      <c r="G1101" s="110"/>
      <c r="H1101" s="117"/>
      <c r="I1101" s="117"/>
      <c r="J1101" s="161"/>
      <c r="L1101" s="110"/>
    </row>
    <row r="1102" spans="1:12" s="116" customFormat="1" ht="12.75" customHeight="1" x14ac:dyDescent="0.3">
      <c r="A1102" s="115"/>
      <c r="B1102" s="112">
        <v>42632</v>
      </c>
      <c r="C1102" s="116" t="s">
        <v>505</v>
      </c>
      <c r="D1102" s="117"/>
      <c r="E1102" s="117">
        <v>15.34</v>
      </c>
      <c r="F1102" s="117"/>
      <c r="G1102" s="110"/>
      <c r="H1102" s="117"/>
      <c r="I1102" s="117"/>
      <c r="J1102" s="161"/>
      <c r="L1102" s="110"/>
    </row>
    <row r="1103" spans="1:12" s="116" customFormat="1" ht="12.75" customHeight="1" x14ac:dyDescent="0.3">
      <c r="A1103" s="115"/>
      <c r="B1103" s="112">
        <v>42632</v>
      </c>
      <c r="C1103" s="116" t="s">
        <v>8</v>
      </c>
      <c r="D1103" s="117"/>
      <c r="E1103" s="117">
        <v>4.8600000000000003</v>
      </c>
      <c r="F1103" s="117"/>
      <c r="G1103" s="110"/>
      <c r="H1103" s="117"/>
      <c r="I1103" s="117"/>
      <c r="J1103" s="161"/>
      <c r="L1103" s="110"/>
    </row>
    <row r="1104" spans="1:12" s="116" customFormat="1" ht="12.75" customHeight="1" x14ac:dyDescent="0.3">
      <c r="A1104" s="115"/>
      <c r="B1104" s="112">
        <v>42632</v>
      </c>
      <c r="C1104" s="116" t="s">
        <v>40</v>
      </c>
      <c r="D1104" s="117"/>
      <c r="E1104" s="117">
        <v>31.26</v>
      </c>
      <c r="F1104" s="117"/>
      <c r="G1104" s="110"/>
      <c r="H1104" s="117"/>
      <c r="I1104" s="117"/>
      <c r="J1104" s="161"/>
      <c r="L1104" s="110"/>
    </row>
    <row r="1105" spans="1:12" s="116" customFormat="1" ht="12.75" customHeight="1" x14ac:dyDescent="0.3">
      <c r="A1105" s="115"/>
      <c r="B1105" s="112">
        <v>42634</v>
      </c>
      <c r="C1105" s="116" t="s">
        <v>146</v>
      </c>
      <c r="D1105" s="117">
        <v>790.5</v>
      </c>
      <c r="E1105" s="117"/>
      <c r="F1105" s="117"/>
      <c r="G1105" s="110"/>
      <c r="H1105" s="117"/>
      <c r="I1105" s="117"/>
      <c r="J1105" s="161"/>
      <c r="L1105" s="110"/>
    </row>
    <row r="1106" spans="1:12" s="116" customFormat="1" ht="12.75" customHeight="1" x14ac:dyDescent="0.3">
      <c r="A1106" s="115"/>
      <c r="B1106" s="112">
        <v>42633</v>
      </c>
      <c r="C1106" s="116" t="s">
        <v>52</v>
      </c>
      <c r="D1106" s="117"/>
      <c r="E1106" s="117">
        <v>26.31</v>
      </c>
      <c r="F1106" s="117"/>
      <c r="G1106" s="110"/>
      <c r="H1106" s="117"/>
      <c r="I1106" s="117"/>
      <c r="J1106" s="161"/>
      <c r="L1106" s="110"/>
    </row>
    <row r="1107" spans="1:12" s="116" customFormat="1" ht="12.75" customHeight="1" x14ac:dyDescent="0.3">
      <c r="A1107" s="115"/>
      <c r="B1107" s="112">
        <v>42633</v>
      </c>
      <c r="C1107" s="116" t="s">
        <v>40</v>
      </c>
      <c r="D1107" s="117"/>
      <c r="E1107" s="117">
        <v>7.44</v>
      </c>
      <c r="F1107" s="117"/>
      <c r="G1107" s="110"/>
      <c r="H1107" s="117"/>
      <c r="I1107" s="117"/>
      <c r="J1107" s="161"/>
      <c r="L1107" s="110"/>
    </row>
    <row r="1108" spans="1:12" s="116" customFormat="1" ht="12.75" customHeight="1" x14ac:dyDescent="0.3">
      <c r="A1108" s="115"/>
      <c r="B1108" s="112">
        <v>42633</v>
      </c>
      <c r="C1108" s="116" t="s">
        <v>21</v>
      </c>
      <c r="D1108" s="117"/>
      <c r="E1108" s="117">
        <v>20.2</v>
      </c>
      <c r="F1108" s="117"/>
      <c r="G1108" s="110"/>
      <c r="H1108" s="117"/>
      <c r="I1108" s="117"/>
      <c r="J1108" s="161"/>
      <c r="L1108" s="110"/>
    </row>
    <row r="1109" spans="1:12" s="116" customFormat="1" ht="12.75" customHeight="1" x14ac:dyDescent="0.3">
      <c r="A1109" s="115">
        <v>1131</v>
      </c>
      <c r="B1109" s="112">
        <v>42630</v>
      </c>
      <c r="C1109" s="116" t="s">
        <v>380</v>
      </c>
      <c r="D1109" s="117"/>
      <c r="E1109" s="117">
        <v>3.5</v>
      </c>
      <c r="F1109" s="117"/>
      <c r="G1109" s="110"/>
      <c r="H1109" s="117"/>
      <c r="I1109" s="117"/>
      <c r="J1109" s="161"/>
      <c r="L1109" s="110"/>
    </row>
    <row r="1110" spans="1:12" s="116" customFormat="1" ht="12.75" customHeight="1" x14ac:dyDescent="0.3">
      <c r="A1110" s="115"/>
      <c r="B1110" s="112">
        <v>42632</v>
      </c>
      <c r="C1110" s="116" t="s">
        <v>50</v>
      </c>
      <c r="D1110" s="117"/>
      <c r="E1110" s="117">
        <v>3.37</v>
      </c>
      <c r="F1110" s="117"/>
      <c r="G1110" s="110"/>
      <c r="H1110" s="117"/>
      <c r="I1110" s="117"/>
      <c r="J1110" s="161"/>
      <c r="L1110" s="110"/>
    </row>
    <row r="1111" spans="1:12" s="116" customFormat="1" ht="12.75" customHeight="1" x14ac:dyDescent="0.3">
      <c r="A1111" s="115"/>
      <c r="B1111" s="112">
        <v>42635</v>
      </c>
      <c r="C1111" s="116" t="s">
        <v>31</v>
      </c>
      <c r="D1111" s="117">
        <v>1895.04</v>
      </c>
      <c r="E1111" s="117"/>
      <c r="F1111" s="117"/>
      <c r="G1111" s="110"/>
      <c r="H1111" s="117"/>
      <c r="I1111" s="117"/>
      <c r="J1111" s="161"/>
      <c r="L1111" s="110"/>
    </row>
    <row r="1112" spans="1:12" s="116" customFormat="1" ht="12.75" customHeight="1" x14ac:dyDescent="0.3">
      <c r="A1112" s="115"/>
      <c r="B1112" s="112">
        <v>42635</v>
      </c>
      <c r="C1112" s="116" t="s">
        <v>50</v>
      </c>
      <c r="D1112" s="117"/>
      <c r="E1112" s="117">
        <v>19.489999999999998</v>
      </c>
      <c r="F1112" s="117"/>
      <c r="G1112" s="110"/>
      <c r="H1112" s="117"/>
      <c r="I1112" s="117"/>
      <c r="J1112" s="161"/>
      <c r="L1112" s="110"/>
    </row>
    <row r="1113" spans="1:12" s="116" customFormat="1" ht="12.75" customHeight="1" x14ac:dyDescent="0.3">
      <c r="A1113" s="115"/>
      <c r="B1113" s="112">
        <v>42634</v>
      </c>
      <c r="C1113" s="116" t="s">
        <v>505</v>
      </c>
      <c r="D1113" s="117"/>
      <c r="E1113" s="117">
        <v>16.100000000000001</v>
      </c>
      <c r="F1113" s="117"/>
      <c r="G1113" s="110"/>
      <c r="H1113" s="117"/>
      <c r="I1113" s="117"/>
      <c r="J1113" s="161"/>
      <c r="L1113" s="110"/>
    </row>
    <row r="1114" spans="1:12" s="116" customFormat="1" ht="12.75" customHeight="1" x14ac:dyDescent="0.3">
      <c r="A1114" s="115"/>
      <c r="B1114" s="112">
        <v>42635</v>
      </c>
      <c r="C1114" s="116" t="s">
        <v>85</v>
      </c>
      <c r="D1114" s="117"/>
      <c r="E1114" s="117">
        <v>200</v>
      </c>
      <c r="F1114" s="117"/>
      <c r="G1114" s="110"/>
      <c r="H1114" s="117"/>
      <c r="I1114" s="117"/>
      <c r="J1114" s="161"/>
      <c r="L1114" s="110"/>
    </row>
    <row r="1115" spans="1:12" s="116" customFormat="1" ht="12.75" customHeight="1" x14ac:dyDescent="0.3">
      <c r="A1115" s="115"/>
      <c r="B1115" s="112">
        <v>42635</v>
      </c>
      <c r="C1115" s="116" t="s">
        <v>466</v>
      </c>
      <c r="D1115" s="117"/>
      <c r="E1115" s="117">
        <v>239.65</v>
      </c>
      <c r="F1115" s="117"/>
      <c r="G1115" s="110"/>
      <c r="H1115" s="117"/>
      <c r="I1115" s="117"/>
      <c r="J1115" s="161"/>
      <c r="L1115" s="110"/>
    </row>
    <row r="1116" spans="1:12" s="116" customFormat="1" ht="12.75" customHeight="1" x14ac:dyDescent="0.3">
      <c r="A1116" s="115"/>
      <c r="B1116" s="112">
        <v>42636</v>
      </c>
      <c r="C1116" s="116" t="s">
        <v>89</v>
      </c>
      <c r="D1116" s="117"/>
      <c r="E1116" s="117">
        <v>540.67999999999995</v>
      </c>
      <c r="F1116" s="117"/>
      <c r="G1116" s="110"/>
      <c r="H1116" s="117"/>
      <c r="I1116" s="117"/>
      <c r="J1116" s="161"/>
      <c r="L1116" s="110"/>
    </row>
    <row r="1117" spans="1:12" s="116" customFormat="1" ht="12.75" customHeight="1" x14ac:dyDescent="0.3">
      <c r="A1117" s="115"/>
      <c r="B1117" s="112">
        <v>42636</v>
      </c>
      <c r="C1117" s="116" t="s">
        <v>21</v>
      </c>
      <c r="D1117" s="117"/>
      <c r="E1117" s="117">
        <v>12.95</v>
      </c>
      <c r="F1117" s="117"/>
      <c r="G1117" s="110"/>
      <c r="H1117" s="117"/>
      <c r="I1117" s="117"/>
      <c r="J1117" s="161"/>
      <c r="L1117" s="110"/>
    </row>
    <row r="1118" spans="1:12" s="116" customFormat="1" ht="12.75" customHeight="1" x14ac:dyDescent="0.3">
      <c r="A1118" s="115">
        <v>1118</v>
      </c>
      <c r="B1118" s="112">
        <v>42643</v>
      </c>
      <c r="C1118" s="116" t="s">
        <v>433</v>
      </c>
      <c r="D1118" s="117"/>
      <c r="E1118" s="117">
        <v>976.44</v>
      </c>
      <c r="F1118" s="117"/>
      <c r="G1118" s="110"/>
      <c r="H1118" s="117"/>
      <c r="I1118" s="117"/>
      <c r="J1118" s="161"/>
      <c r="L1118" s="110"/>
    </row>
    <row r="1119" spans="1:12" s="116" customFormat="1" ht="12.75" customHeight="1" x14ac:dyDescent="0.3">
      <c r="A1119" s="115"/>
      <c r="B1119" s="112">
        <v>42637</v>
      </c>
      <c r="C1119" s="116" t="s">
        <v>40</v>
      </c>
      <c r="D1119" s="117"/>
      <c r="E1119" s="117">
        <v>47.85</v>
      </c>
      <c r="F1119" s="117"/>
      <c r="G1119" s="110"/>
      <c r="H1119" s="117"/>
      <c r="I1119" s="117"/>
      <c r="J1119" s="161"/>
      <c r="L1119" s="110"/>
    </row>
    <row r="1120" spans="1:12" s="116" customFormat="1" ht="12.75" customHeight="1" x14ac:dyDescent="0.3">
      <c r="A1120" s="115"/>
      <c r="B1120" s="112">
        <v>42637</v>
      </c>
      <c r="C1120" s="116" t="s">
        <v>505</v>
      </c>
      <c r="D1120" s="117"/>
      <c r="E1120" s="117">
        <v>5.44</v>
      </c>
      <c r="F1120" s="117"/>
      <c r="G1120" s="110"/>
      <c r="H1120" s="117"/>
      <c r="I1120" s="117"/>
      <c r="J1120" s="161"/>
      <c r="L1120" s="110"/>
    </row>
    <row r="1121" spans="1:12" s="116" customFormat="1" ht="12.75" customHeight="1" x14ac:dyDescent="0.3">
      <c r="A1121" s="115"/>
      <c r="B1121" s="112">
        <v>42637</v>
      </c>
      <c r="C1121" s="116" t="s">
        <v>380</v>
      </c>
      <c r="D1121" s="117"/>
      <c r="E1121" s="117">
        <v>35.700000000000003</v>
      </c>
      <c r="F1121" s="117"/>
      <c r="G1121" s="110"/>
      <c r="H1121" s="117"/>
      <c r="I1121" s="117"/>
      <c r="J1121" s="161"/>
      <c r="L1121" s="110"/>
    </row>
    <row r="1122" spans="1:12" s="116" customFormat="1" ht="12.75" customHeight="1" x14ac:dyDescent="0.3">
      <c r="A1122" s="115"/>
      <c r="B1122" s="112">
        <v>42638</v>
      </c>
      <c r="C1122" s="116" t="s">
        <v>505</v>
      </c>
      <c r="D1122" s="117"/>
      <c r="E1122" s="117">
        <v>5.86</v>
      </c>
      <c r="F1122" s="117"/>
      <c r="G1122" s="110"/>
      <c r="H1122" s="117"/>
      <c r="I1122" s="117"/>
      <c r="J1122" s="161"/>
      <c r="L1122" s="110"/>
    </row>
    <row r="1123" spans="1:12" s="116" customFormat="1" ht="12.75" customHeight="1" x14ac:dyDescent="0.3">
      <c r="A1123" s="115"/>
      <c r="B1123" s="112">
        <v>42638</v>
      </c>
      <c r="C1123" s="116" t="s">
        <v>8</v>
      </c>
      <c r="D1123" s="117"/>
      <c r="E1123" s="117">
        <v>8</v>
      </c>
      <c r="F1123" s="117"/>
      <c r="G1123" s="110"/>
      <c r="H1123" s="117"/>
      <c r="I1123" s="117"/>
      <c r="J1123" s="161"/>
      <c r="L1123" s="110"/>
    </row>
    <row r="1124" spans="1:12" s="116" customFormat="1" ht="12.75" customHeight="1" x14ac:dyDescent="0.3">
      <c r="A1124" s="115"/>
      <c r="B1124" s="112">
        <v>42635</v>
      </c>
      <c r="C1124" s="116" t="s">
        <v>429</v>
      </c>
      <c r="D1124" s="117"/>
      <c r="E1124" s="117">
        <v>25.96</v>
      </c>
      <c r="F1124" s="117"/>
      <c r="G1124" s="110"/>
      <c r="H1124" s="117"/>
      <c r="I1124" s="117"/>
      <c r="J1124" s="161"/>
      <c r="L1124" s="110"/>
    </row>
    <row r="1125" spans="1:12" s="116" customFormat="1" ht="12.75" customHeight="1" x14ac:dyDescent="0.3">
      <c r="A1125" s="115"/>
      <c r="B1125" s="112">
        <v>42636</v>
      </c>
      <c r="C1125" s="116" t="s">
        <v>8</v>
      </c>
      <c r="D1125" s="117"/>
      <c r="E1125" s="117">
        <v>2.7</v>
      </c>
      <c r="F1125" s="117"/>
      <c r="G1125" s="110"/>
      <c r="H1125" s="117"/>
      <c r="I1125" s="117"/>
      <c r="J1125" s="161"/>
      <c r="L1125" s="110"/>
    </row>
    <row r="1126" spans="1:12" s="116" customFormat="1" ht="12.75" customHeight="1" x14ac:dyDescent="0.3">
      <c r="A1126" s="115"/>
      <c r="B1126" s="112">
        <v>42635</v>
      </c>
      <c r="C1126" s="116" t="s">
        <v>505</v>
      </c>
      <c r="D1126" s="117"/>
      <c r="E1126" s="117">
        <v>5.66</v>
      </c>
      <c r="F1126" s="117"/>
      <c r="G1126" s="110"/>
      <c r="H1126" s="117"/>
      <c r="I1126" s="117"/>
      <c r="J1126" s="161"/>
      <c r="L1126" s="110"/>
    </row>
    <row r="1127" spans="1:12" s="116" customFormat="1" ht="12.75" customHeight="1" x14ac:dyDescent="0.3">
      <c r="A1127" s="115"/>
      <c r="B1127" s="112">
        <v>42636</v>
      </c>
      <c r="C1127" s="116" t="s">
        <v>505</v>
      </c>
      <c r="D1127" s="117"/>
      <c r="E1127" s="117">
        <v>13.17</v>
      </c>
      <c r="F1127" s="117"/>
      <c r="G1127" s="110"/>
      <c r="H1127" s="117"/>
      <c r="I1127" s="117"/>
      <c r="J1127" s="161"/>
      <c r="L1127" s="110"/>
    </row>
    <row r="1128" spans="1:12" s="116" customFormat="1" ht="12.75" customHeight="1" x14ac:dyDescent="0.3">
      <c r="A1128" s="115"/>
      <c r="B1128" s="112">
        <v>42635</v>
      </c>
      <c r="C1128" s="116" t="s">
        <v>8</v>
      </c>
      <c r="D1128" s="117"/>
      <c r="E1128" s="117">
        <v>5.14</v>
      </c>
      <c r="F1128" s="117"/>
      <c r="G1128" s="110"/>
      <c r="H1128" s="117"/>
      <c r="I1128" s="117"/>
      <c r="J1128" s="161"/>
      <c r="L1128" s="110"/>
    </row>
    <row r="1129" spans="1:12" s="116" customFormat="1" ht="12.75" customHeight="1" x14ac:dyDescent="0.3">
      <c r="A1129" s="115"/>
      <c r="B1129" s="112">
        <v>42635</v>
      </c>
      <c r="C1129" s="116" t="s">
        <v>8</v>
      </c>
      <c r="D1129" s="117"/>
      <c r="E1129" s="117">
        <v>5.41</v>
      </c>
      <c r="F1129" s="117"/>
      <c r="G1129" s="110"/>
      <c r="H1129" s="117"/>
      <c r="I1129" s="117"/>
      <c r="J1129" s="161"/>
      <c r="L1129" s="110"/>
    </row>
    <row r="1130" spans="1:12" s="116" customFormat="1" ht="12.75" customHeight="1" x14ac:dyDescent="0.3">
      <c r="A1130" s="115"/>
      <c r="B1130" s="112">
        <v>42640</v>
      </c>
      <c r="C1130" s="116" t="s">
        <v>340</v>
      </c>
      <c r="D1130" s="117"/>
      <c r="E1130" s="117">
        <v>10.98</v>
      </c>
      <c r="F1130" s="117"/>
      <c r="G1130" s="110"/>
      <c r="H1130" s="117"/>
      <c r="I1130" s="117"/>
      <c r="J1130" s="161"/>
      <c r="L1130" s="110"/>
    </row>
    <row r="1131" spans="1:12" s="116" customFormat="1" ht="12.75" customHeight="1" x14ac:dyDescent="0.3">
      <c r="A1131" s="115"/>
      <c r="B1131" s="112">
        <v>42639</v>
      </c>
      <c r="C1131" s="116" t="s">
        <v>8</v>
      </c>
      <c r="D1131" s="117"/>
      <c r="E1131" s="117">
        <v>4.6100000000000003</v>
      </c>
      <c r="F1131" s="117"/>
      <c r="G1131" s="110"/>
      <c r="H1131" s="117"/>
      <c r="I1131" s="117"/>
      <c r="J1131" s="161"/>
      <c r="L1131" s="110"/>
    </row>
    <row r="1132" spans="1:12" s="116" customFormat="1" ht="12.75" customHeight="1" x14ac:dyDescent="0.3">
      <c r="A1132" s="115"/>
      <c r="B1132" s="112">
        <v>42639</v>
      </c>
      <c r="C1132" s="116" t="s">
        <v>505</v>
      </c>
      <c r="D1132" s="117"/>
      <c r="E1132" s="117">
        <v>5.44</v>
      </c>
      <c r="F1132" s="117"/>
      <c r="G1132" s="110"/>
      <c r="H1132" s="117"/>
      <c r="I1132" s="117"/>
      <c r="J1132" s="161"/>
      <c r="L1132" s="110"/>
    </row>
    <row r="1133" spans="1:12" s="116" customFormat="1" ht="12.75" customHeight="1" x14ac:dyDescent="0.3">
      <c r="A1133" s="115">
        <v>1132</v>
      </c>
      <c r="B1133" s="112">
        <v>42635</v>
      </c>
      <c r="C1133" s="116" t="s">
        <v>464</v>
      </c>
      <c r="D1133" s="117"/>
      <c r="E1133" s="117">
        <v>6.75</v>
      </c>
      <c r="F1133" s="117"/>
      <c r="G1133" s="110"/>
      <c r="H1133" s="117"/>
      <c r="I1133" s="117"/>
      <c r="J1133" s="161"/>
      <c r="L1133" s="110"/>
    </row>
    <row r="1134" spans="1:12" s="116" customFormat="1" ht="12.75" customHeight="1" x14ac:dyDescent="0.3">
      <c r="A1134" s="115">
        <v>1133</v>
      </c>
      <c r="B1134" s="112">
        <v>42637</v>
      </c>
      <c r="C1134" s="116" t="s">
        <v>479</v>
      </c>
      <c r="D1134" s="117"/>
      <c r="E1134" s="117">
        <v>10</v>
      </c>
      <c r="F1134" s="117"/>
      <c r="G1134" s="110"/>
      <c r="H1134" s="117"/>
      <c r="I1134" s="117"/>
      <c r="J1134" s="161"/>
      <c r="L1134" s="110"/>
    </row>
    <row r="1135" spans="1:12" s="116" customFormat="1" ht="12.75" customHeight="1" x14ac:dyDescent="0.3">
      <c r="A1135" s="115"/>
      <c r="B1135" s="112">
        <v>42640</v>
      </c>
      <c r="C1135" s="116" t="s">
        <v>40</v>
      </c>
      <c r="D1135" s="117"/>
      <c r="E1135" s="117">
        <v>84.77</v>
      </c>
      <c r="F1135" s="117"/>
      <c r="G1135" s="110"/>
      <c r="H1135" s="117"/>
      <c r="I1135" s="117"/>
      <c r="J1135" s="161"/>
      <c r="L1135" s="110"/>
    </row>
    <row r="1136" spans="1:12" s="116" customFormat="1" ht="12.75" customHeight="1" x14ac:dyDescent="0.3">
      <c r="A1136" s="115"/>
      <c r="B1136" s="112">
        <v>42640</v>
      </c>
      <c r="C1136" s="116" t="s">
        <v>8</v>
      </c>
      <c r="D1136" s="117"/>
      <c r="E1136" s="117">
        <v>2.4500000000000002</v>
      </c>
      <c r="F1136" s="117"/>
      <c r="G1136" s="110"/>
      <c r="H1136" s="117"/>
      <c r="I1136" s="117"/>
      <c r="J1136" s="161"/>
      <c r="L1136" s="110"/>
    </row>
    <row r="1137" spans="1:12" s="116" customFormat="1" ht="12.75" customHeight="1" x14ac:dyDescent="0.3">
      <c r="A1137" s="115"/>
      <c r="B1137" s="112">
        <v>42640</v>
      </c>
      <c r="C1137" s="116" t="s">
        <v>21</v>
      </c>
      <c r="D1137" s="117"/>
      <c r="E1137" s="117">
        <v>28.95</v>
      </c>
      <c r="F1137" s="117"/>
      <c r="G1137" s="110"/>
      <c r="H1137" s="117"/>
      <c r="I1137" s="117"/>
      <c r="J1137" s="161"/>
      <c r="L1137" s="110"/>
    </row>
    <row r="1138" spans="1:12" s="116" customFormat="1" ht="12.75" customHeight="1" x14ac:dyDescent="0.3">
      <c r="A1138" s="115"/>
      <c r="B1138" s="112">
        <v>42640</v>
      </c>
      <c r="C1138" s="116" t="s">
        <v>505</v>
      </c>
      <c r="D1138" s="117"/>
      <c r="E1138" s="117">
        <v>13.17</v>
      </c>
      <c r="F1138" s="117"/>
      <c r="G1138" s="110"/>
      <c r="H1138" s="117"/>
      <c r="I1138" s="117"/>
      <c r="J1138" s="161"/>
      <c r="L1138" s="110"/>
    </row>
    <row r="1139" spans="1:12" s="116" customFormat="1" ht="12.75" customHeight="1" x14ac:dyDescent="0.3">
      <c r="A1139" s="115"/>
      <c r="B1139" s="112">
        <v>42641</v>
      </c>
      <c r="C1139" s="116" t="s">
        <v>52</v>
      </c>
      <c r="D1139" s="117"/>
      <c r="E1139" s="117">
        <v>17.88</v>
      </c>
      <c r="F1139" s="117"/>
      <c r="G1139" s="110"/>
      <c r="H1139" s="117"/>
      <c r="I1139" s="117"/>
      <c r="J1139" s="161"/>
      <c r="L1139" s="110"/>
    </row>
    <row r="1140" spans="1:12" s="116" customFormat="1" ht="12.75" customHeight="1" x14ac:dyDescent="0.3">
      <c r="A1140" s="115"/>
      <c r="B1140" s="112">
        <v>42641</v>
      </c>
      <c r="C1140" s="116" t="s">
        <v>50</v>
      </c>
      <c r="D1140" s="117"/>
      <c r="E1140" s="117">
        <v>33.659999999999997</v>
      </c>
      <c r="F1140" s="117"/>
      <c r="G1140" s="110"/>
      <c r="H1140" s="117"/>
      <c r="I1140" s="117"/>
      <c r="J1140" s="161"/>
      <c r="L1140" s="110"/>
    </row>
    <row r="1141" spans="1:12" s="116" customFormat="1" ht="12.75" customHeight="1" x14ac:dyDescent="0.3">
      <c r="A1141" s="115"/>
      <c r="B1141" s="112">
        <v>42641</v>
      </c>
      <c r="C1141" s="116" t="s">
        <v>505</v>
      </c>
      <c r="D1141" s="117"/>
      <c r="E1141" s="117">
        <v>14.8</v>
      </c>
      <c r="F1141" s="117"/>
      <c r="G1141" s="110"/>
      <c r="H1141" s="117"/>
      <c r="I1141" s="117"/>
      <c r="J1141" s="161"/>
      <c r="L1141" s="110"/>
    </row>
    <row r="1142" spans="1:12" s="116" customFormat="1" ht="12.75" customHeight="1" x14ac:dyDescent="0.3">
      <c r="A1142" s="115"/>
      <c r="B1142" s="112">
        <v>42642</v>
      </c>
      <c r="C1142" s="116" t="s">
        <v>505</v>
      </c>
      <c r="D1142" s="117"/>
      <c r="E1142" s="117">
        <v>13.17</v>
      </c>
      <c r="F1142" s="117"/>
      <c r="G1142" s="110"/>
      <c r="H1142" s="117"/>
      <c r="I1142" s="117"/>
      <c r="J1142" s="161"/>
      <c r="L1142" s="110"/>
    </row>
    <row r="1143" spans="1:12" s="116" customFormat="1" ht="12.75" customHeight="1" x14ac:dyDescent="0.3">
      <c r="A1143" s="115"/>
      <c r="B1143" s="112">
        <v>42642</v>
      </c>
      <c r="C1143" s="116" t="s">
        <v>50</v>
      </c>
      <c r="D1143" s="117"/>
      <c r="E1143" s="117">
        <v>26.37</v>
      </c>
      <c r="F1143" s="117"/>
      <c r="G1143" s="110"/>
      <c r="H1143" s="117"/>
      <c r="I1143" s="117"/>
      <c r="J1143" s="161"/>
      <c r="L1143" s="110"/>
    </row>
    <row r="1144" spans="1:12" s="116" customFormat="1" ht="12.75" customHeight="1" x14ac:dyDescent="0.3">
      <c r="A1144" s="115"/>
      <c r="B1144" s="112">
        <v>42642</v>
      </c>
      <c r="C1144" s="116" t="s">
        <v>112</v>
      </c>
      <c r="D1144" s="117"/>
      <c r="E1144" s="117">
        <v>47.02</v>
      </c>
      <c r="F1144" s="117"/>
      <c r="G1144" s="110"/>
      <c r="H1144" s="117"/>
      <c r="I1144" s="117"/>
      <c r="J1144" s="161"/>
      <c r="L1144" s="110"/>
    </row>
    <row r="1145" spans="1:12" s="116" customFormat="1" ht="12.75" customHeight="1" x14ac:dyDescent="0.3">
      <c r="A1145" s="115"/>
      <c r="B1145" s="112">
        <v>42643</v>
      </c>
      <c r="C1145" s="116" t="s">
        <v>150</v>
      </c>
      <c r="D1145" s="117"/>
      <c r="E1145" s="117">
        <v>17.440000000000001</v>
      </c>
      <c r="F1145" s="117"/>
      <c r="G1145" s="110"/>
      <c r="H1145" s="117"/>
      <c r="I1145" s="117"/>
      <c r="J1145" s="161"/>
      <c r="L1145" s="110"/>
    </row>
    <row r="1146" spans="1:12" s="116" customFormat="1" ht="12.75" customHeight="1" x14ac:dyDescent="0.3">
      <c r="A1146" s="115"/>
      <c r="B1146" s="112">
        <v>42644</v>
      </c>
      <c r="C1146" s="116" t="s">
        <v>505</v>
      </c>
      <c r="D1146" s="117"/>
      <c r="E1146" s="117">
        <v>18.18</v>
      </c>
      <c r="F1146" s="117"/>
      <c r="G1146" s="110"/>
      <c r="H1146" s="117"/>
      <c r="I1146" s="117"/>
      <c r="J1146" s="161"/>
      <c r="L1146" s="110"/>
    </row>
    <row r="1147" spans="1:12" s="116" customFormat="1" ht="12.75" customHeight="1" x14ac:dyDescent="0.3">
      <c r="A1147" s="115"/>
      <c r="B1147" s="112">
        <v>42644</v>
      </c>
      <c r="C1147" s="116" t="s">
        <v>505</v>
      </c>
      <c r="D1147" s="117"/>
      <c r="E1147" s="117">
        <v>9.0299999999999994</v>
      </c>
      <c r="F1147" s="117"/>
      <c r="G1147" s="110"/>
      <c r="H1147" s="117"/>
      <c r="I1147" s="117"/>
      <c r="J1147" s="161"/>
      <c r="L1147" s="110"/>
    </row>
    <row r="1148" spans="1:12" s="116" customFormat="1" ht="12.75" customHeight="1" x14ac:dyDescent="0.3">
      <c r="A1148" s="115"/>
      <c r="B1148" s="112">
        <v>42644</v>
      </c>
      <c r="C1148" s="116" t="s">
        <v>7</v>
      </c>
      <c r="D1148" s="117"/>
      <c r="E1148" s="117">
        <v>15.21</v>
      </c>
      <c r="F1148" s="117"/>
      <c r="G1148" s="110"/>
      <c r="H1148" s="117"/>
      <c r="I1148" s="117"/>
      <c r="J1148" s="161"/>
      <c r="L1148" s="110"/>
    </row>
    <row r="1149" spans="1:12" s="116" customFormat="1" ht="12.75" customHeight="1" x14ac:dyDescent="0.3">
      <c r="A1149" s="115"/>
      <c r="B1149" s="112">
        <v>42645</v>
      </c>
      <c r="C1149" s="116" t="s">
        <v>505</v>
      </c>
      <c r="D1149" s="117"/>
      <c r="E1149" s="117">
        <v>5.44</v>
      </c>
      <c r="F1149" s="117"/>
      <c r="G1149" s="110"/>
      <c r="H1149" s="117"/>
      <c r="I1149" s="117"/>
      <c r="J1149" s="161"/>
      <c r="L1149" s="110"/>
    </row>
    <row r="1150" spans="1:12" s="116" customFormat="1" ht="12.75" customHeight="1" x14ac:dyDescent="0.3">
      <c r="A1150" s="115"/>
      <c r="B1150" s="112">
        <v>42645</v>
      </c>
      <c r="C1150" s="116" t="s">
        <v>505</v>
      </c>
      <c r="D1150" s="117"/>
      <c r="E1150" s="117">
        <v>5.44</v>
      </c>
      <c r="F1150" s="117"/>
      <c r="G1150" s="110"/>
      <c r="H1150" s="117"/>
      <c r="I1150" s="117"/>
      <c r="J1150" s="161"/>
      <c r="L1150" s="110"/>
    </row>
    <row r="1151" spans="1:12" s="116" customFormat="1" ht="12.75" customHeight="1" x14ac:dyDescent="0.3">
      <c r="A1151" s="115"/>
      <c r="B1151" s="112">
        <v>42645</v>
      </c>
      <c r="C1151" s="116" t="s">
        <v>40</v>
      </c>
      <c r="D1151" s="117"/>
      <c r="E1151" s="117">
        <v>5.48</v>
      </c>
      <c r="F1151" s="117"/>
      <c r="G1151" s="110"/>
      <c r="H1151" s="117"/>
      <c r="I1151" s="117"/>
      <c r="J1151" s="161"/>
      <c r="L1151" s="110"/>
    </row>
    <row r="1152" spans="1:12" s="116" customFormat="1" ht="12.75" customHeight="1" x14ac:dyDescent="0.3">
      <c r="A1152" s="115"/>
      <c r="B1152" s="112">
        <v>42645</v>
      </c>
      <c r="C1152" s="116" t="s">
        <v>59</v>
      </c>
      <c r="D1152" s="117"/>
      <c r="E1152" s="117">
        <v>10.85</v>
      </c>
      <c r="F1152" s="117"/>
      <c r="G1152" s="110"/>
      <c r="H1152" s="117"/>
      <c r="I1152" s="117"/>
      <c r="J1152" s="161"/>
      <c r="L1152" s="110"/>
    </row>
    <row r="1153" spans="1:12" s="116" customFormat="1" ht="12.75" customHeight="1" x14ac:dyDescent="0.3">
      <c r="A1153" s="115"/>
      <c r="B1153" s="112">
        <v>42644</v>
      </c>
      <c r="C1153" s="116" t="s">
        <v>40</v>
      </c>
      <c r="D1153" s="117"/>
      <c r="E1153" s="117">
        <v>55.94</v>
      </c>
      <c r="F1153" s="117"/>
      <c r="G1153" s="110"/>
      <c r="H1153" s="117"/>
      <c r="I1153" s="117"/>
      <c r="J1153" s="161"/>
      <c r="L1153" s="110"/>
    </row>
    <row r="1154" spans="1:12" s="116" customFormat="1" ht="12.75" customHeight="1" x14ac:dyDescent="0.3">
      <c r="A1154" s="115">
        <v>1135</v>
      </c>
      <c r="B1154" s="112">
        <v>42646</v>
      </c>
      <c r="C1154" s="116" t="s">
        <v>471</v>
      </c>
      <c r="D1154" s="117"/>
      <c r="E1154" s="117">
        <v>5</v>
      </c>
      <c r="F1154" s="117"/>
      <c r="G1154" s="110"/>
      <c r="H1154" s="117"/>
      <c r="I1154" s="117"/>
      <c r="J1154" s="161"/>
      <c r="L1154" s="110"/>
    </row>
    <row r="1155" spans="1:12" s="116" customFormat="1" ht="12.75" customHeight="1" x14ac:dyDescent="0.3">
      <c r="A1155" s="115"/>
      <c r="B1155" s="112">
        <v>42646</v>
      </c>
      <c r="C1155" s="116" t="s">
        <v>8</v>
      </c>
      <c r="D1155" s="117"/>
      <c r="E1155" s="117">
        <v>4.6100000000000003</v>
      </c>
      <c r="F1155" s="117"/>
      <c r="G1155" s="110"/>
      <c r="H1155" s="117"/>
      <c r="I1155" s="117"/>
      <c r="J1155" s="161"/>
      <c r="L1155" s="110"/>
    </row>
    <row r="1156" spans="1:12" s="116" customFormat="1" ht="12.75" customHeight="1" x14ac:dyDescent="0.3">
      <c r="A1156" s="115"/>
      <c r="B1156" s="112">
        <v>42648</v>
      </c>
      <c r="C1156" s="116" t="s">
        <v>470</v>
      </c>
      <c r="D1156" s="117"/>
      <c r="E1156" s="117">
        <v>20.9</v>
      </c>
      <c r="F1156" s="117"/>
      <c r="G1156" s="110"/>
      <c r="H1156" s="117"/>
      <c r="I1156" s="117"/>
      <c r="J1156" s="161"/>
      <c r="L1156" s="110"/>
    </row>
    <row r="1157" spans="1:12" s="116" customFormat="1" ht="12.75" customHeight="1" x14ac:dyDescent="0.3">
      <c r="A1157" s="115"/>
      <c r="B1157" s="112">
        <v>42647</v>
      </c>
      <c r="C1157" s="116" t="s">
        <v>505</v>
      </c>
      <c r="D1157" s="117"/>
      <c r="E1157" s="117">
        <v>14.46</v>
      </c>
      <c r="F1157" s="117"/>
      <c r="G1157" s="110"/>
      <c r="H1157" s="117"/>
      <c r="I1157" s="117"/>
      <c r="J1157" s="161"/>
      <c r="L1157" s="110"/>
    </row>
    <row r="1158" spans="1:12" s="116" customFormat="1" ht="12.75" customHeight="1" x14ac:dyDescent="0.3">
      <c r="A1158" s="115"/>
      <c r="B1158" s="112">
        <v>42647</v>
      </c>
      <c r="C1158" s="116" t="s">
        <v>40</v>
      </c>
      <c r="D1158" s="117"/>
      <c r="E1158" s="117">
        <v>22.85</v>
      </c>
      <c r="F1158" s="117"/>
      <c r="G1158" s="110"/>
      <c r="H1158" s="117"/>
      <c r="I1158" s="117"/>
      <c r="J1158" s="161"/>
      <c r="L1158" s="110"/>
    </row>
    <row r="1159" spans="1:12" s="116" customFormat="1" ht="12.75" customHeight="1" x14ac:dyDescent="0.3">
      <c r="A1159" s="115"/>
      <c r="B1159" s="112">
        <v>42647</v>
      </c>
      <c r="C1159" s="116" t="s">
        <v>70</v>
      </c>
      <c r="D1159" s="117"/>
      <c r="E1159" s="117">
        <v>12.02</v>
      </c>
      <c r="F1159" s="117"/>
      <c r="G1159" s="110"/>
      <c r="H1159" s="117"/>
      <c r="I1159" s="117"/>
      <c r="J1159" s="161"/>
      <c r="L1159" s="110"/>
    </row>
    <row r="1160" spans="1:12" s="116" customFormat="1" ht="12.75" customHeight="1" x14ac:dyDescent="0.3">
      <c r="A1160" s="115"/>
      <c r="B1160" s="112">
        <v>42649</v>
      </c>
      <c r="C1160" s="116" t="s">
        <v>31</v>
      </c>
      <c r="D1160" s="117">
        <v>1895.03</v>
      </c>
      <c r="E1160" s="117"/>
      <c r="F1160" s="117"/>
      <c r="G1160" s="110"/>
      <c r="H1160" s="117"/>
      <c r="I1160" s="117"/>
      <c r="J1160" s="161"/>
      <c r="L1160" s="110"/>
    </row>
    <row r="1161" spans="1:12" s="116" customFormat="1" ht="12.75" customHeight="1" x14ac:dyDescent="0.3">
      <c r="A1161" s="115"/>
      <c r="B1161" s="112">
        <v>42648</v>
      </c>
      <c r="C1161" s="116" t="s">
        <v>505</v>
      </c>
      <c r="D1161" s="117"/>
      <c r="E1161" s="117">
        <v>3.25</v>
      </c>
      <c r="F1161" s="117"/>
      <c r="G1161" s="110"/>
      <c r="H1161" s="117"/>
      <c r="I1161" s="117"/>
      <c r="J1161" s="161"/>
      <c r="L1161" s="110"/>
    </row>
    <row r="1162" spans="1:12" s="116" customFormat="1" ht="12.75" customHeight="1" x14ac:dyDescent="0.3">
      <c r="A1162" s="115"/>
      <c r="B1162" s="112">
        <v>42648</v>
      </c>
      <c r="C1162" s="116" t="s">
        <v>8</v>
      </c>
      <c r="D1162" s="117"/>
      <c r="E1162" s="117">
        <v>4.87</v>
      </c>
      <c r="F1162" s="117"/>
      <c r="G1162" s="110"/>
      <c r="H1162" s="117"/>
      <c r="I1162" s="117"/>
      <c r="J1162" s="161"/>
      <c r="L1162" s="110"/>
    </row>
    <row r="1163" spans="1:12" s="116" customFormat="1" ht="12.75" customHeight="1" x14ac:dyDescent="0.3">
      <c r="A1163" s="115"/>
      <c r="B1163" s="112">
        <v>42648</v>
      </c>
      <c r="C1163" s="116" t="s">
        <v>50</v>
      </c>
      <c r="D1163" s="117"/>
      <c r="E1163" s="117">
        <v>8.89</v>
      </c>
      <c r="F1163" s="117"/>
      <c r="G1163" s="110"/>
      <c r="H1163" s="117"/>
      <c r="I1163" s="117"/>
      <c r="J1163" s="161"/>
      <c r="L1163" s="110"/>
    </row>
    <row r="1164" spans="1:12" s="116" customFormat="1" ht="12.75" customHeight="1" x14ac:dyDescent="0.3">
      <c r="A1164" s="115"/>
      <c r="B1164" s="112">
        <v>42649</v>
      </c>
      <c r="C1164" s="116" t="s">
        <v>505</v>
      </c>
      <c r="D1164" s="117"/>
      <c r="E1164" s="117">
        <v>13.17</v>
      </c>
      <c r="F1164" s="117"/>
      <c r="G1164" s="110"/>
      <c r="H1164" s="117"/>
      <c r="I1164" s="117"/>
      <c r="J1164" s="161"/>
      <c r="L1164" s="110"/>
    </row>
    <row r="1165" spans="1:12" s="116" customFormat="1" ht="12.75" customHeight="1" x14ac:dyDescent="0.3">
      <c r="A1165" s="115"/>
      <c r="B1165" s="112">
        <v>42649</v>
      </c>
      <c r="C1165" s="116" t="s">
        <v>505</v>
      </c>
      <c r="D1165" s="117"/>
      <c r="E1165" s="117">
        <v>7.28</v>
      </c>
      <c r="F1165" s="117"/>
      <c r="G1165" s="110"/>
      <c r="H1165" s="117"/>
      <c r="I1165" s="117"/>
      <c r="J1165" s="161"/>
      <c r="L1165" s="110"/>
    </row>
    <row r="1166" spans="1:12" s="116" customFormat="1" ht="12.75" customHeight="1" x14ac:dyDescent="0.3">
      <c r="A1166" s="115"/>
      <c r="B1166" s="112">
        <v>42649</v>
      </c>
      <c r="C1166" s="116" t="s">
        <v>40</v>
      </c>
      <c r="D1166" s="117"/>
      <c r="E1166" s="117">
        <v>13.79</v>
      </c>
      <c r="F1166" s="117"/>
      <c r="G1166" s="110"/>
      <c r="H1166" s="117"/>
      <c r="I1166" s="117"/>
      <c r="J1166" s="161"/>
      <c r="L1166" s="110"/>
    </row>
    <row r="1167" spans="1:12" s="116" customFormat="1" ht="12.75" customHeight="1" x14ac:dyDescent="0.3">
      <c r="A1167" s="115"/>
      <c r="B1167" s="112">
        <v>42649</v>
      </c>
      <c r="C1167" s="116" t="s">
        <v>56</v>
      </c>
      <c r="D1167" s="117"/>
      <c r="E1167" s="117">
        <v>11.87</v>
      </c>
      <c r="F1167" s="117"/>
      <c r="G1167" s="110"/>
      <c r="H1167" s="117"/>
      <c r="I1167" s="117"/>
      <c r="J1167" s="161"/>
      <c r="L1167" s="110"/>
    </row>
    <row r="1168" spans="1:12" s="116" customFormat="1" ht="12.75" customHeight="1" x14ac:dyDescent="0.3">
      <c r="A1168" s="115"/>
      <c r="B1168" s="112">
        <v>42649</v>
      </c>
      <c r="C1168" s="116" t="s">
        <v>505</v>
      </c>
      <c r="D1168" s="117"/>
      <c r="E1168" s="117">
        <v>6.74</v>
      </c>
      <c r="F1168" s="117"/>
      <c r="G1168" s="110"/>
      <c r="H1168" s="117"/>
      <c r="I1168" s="117"/>
      <c r="J1168" s="161"/>
      <c r="L1168" s="110"/>
    </row>
    <row r="1169" spans="1:12" s="116" customFormat="1" ht="12.75" customHeight="1" x14ac:dyDescent="0.3">
      <c r="A1169" s="115"/>
      <c r="B1169" s="112">
        <v>42649</v>
      </c>
      <c r="C1169" s="116" t="s">
        <v>150</v>
      </c>
      <c r="D1169" s="117"/>
      <c r="E1169" s="117">
        <v>25.62</v>
      </c>
      <c r="F1169" s="117"/>
      <c r="G1169" s="110"/>
      <c r="H1169" s="117"/>
      <c r="I1169" s="117"/>
      <c r="J1169" s="161"/>
      <c r="L1169" s="110"/>
    </row>
    <row r="1170" spans="1:12" s="116" customFormat="1" ht="12.75" customHeight="1" x14ac:dyDescent="0.3">
      <c r="A1170" s="115"/>
      <c r="B1170" s="112">
        <v>42648</v>
      </c>
      <c r="C1170" s="116" t="s">
        <v>505</v>
      </c>
      <c r="D1170" s="117"/>
      <c r="E1170" s="117">
        <v>13.59</v>
      </c>
      <c r="F1170" s="117"/>
      <c r="G1170" s="110"/>
      <c r="H1170" s="117"/>
      <c r="I1170" s="117"/>
      <c r="J1170" s="161"/>
      <c r="L1170" s="110"/>
    </row>
    <row r="1171" spans="1:12" s="116" customFormat="1" ht="12.75" customHeight="1" x14ac:dyDescent="0.3">
      <c r="A1171" s="115"/>
      <c r="B1171" s="112">
        <v>42649</v>
      </c>
      <c r="C1171" s="116" t="s">
        <v>87</v>
      </c>
      <c r="D1171" s="117"/>
      <c r="E1171" s="117">
        <v>124.6</v>
      </c>
      <c r="F1171" s="117"/>
      <c r="G1171" s="110"/>
      <c r="H1171" s="117"/>
      <c r="I1171" s="117"/>
      <c r="J1171" s="161"/>
      <c r="L1171" s="110"/>
    </row>
    <row r="1172" spans="1:12" s="116" customFormat="1" ht="12.75" customHeight="1" x14ac:dyDescent="0.3">
      <c r="A1172" s="115"/>
      <c r="B1172" s="112">
        <v>42649</v>
      </c>
      <c r="C1172" s="116" t="s">
        <v>42</v>
      </c>
      <c r="D1172" s="117"/>
      <c r="E1172" s="117">
        <v>144.22</v>
      </c>
      <c r="F1172" s="117"/>
      <c r="G1172" s="110"/>
      <c r="H1172" s="117"/>
      <c r="I1172" s="117"/>
      <c r="J1172" s="161"/>
      <c r="L1172" s="110"/>
    </row>
    <row r="1173" spans="1:12" s="116" customFormat="1" ht="12.75" customHeight="1" x14ac:dyDescent="0.3">
      <c r="A1173" s="115"/>
      <c r="B1173" s="112">
        <v>42649</v>
      </c>
      <c r="C1173" s="116" t="s">
        <v>86</v>
      </c>
      <c r="D1173" s="117"/>
      <c r="E1173" s="117">
        <v>122.31</v>
      </c>
      <c r="F1173" s="117"/>
      <c r="G1173" s="110"/>
      <c r="H1173" s="117"/>
      <c r="I1173" s="117"/>
      <c r="J1173" s="161"/>
      <c r="L1173" s="110"/>
    </row>
    <row r="1174" spans="1:12" s="116" customFormat="1" ht="12.75" customHeight="1" x14ac:dyDescent="0.3">
      <c r="A1174" s="115"/>
      <c r="B1174" s="112">
        <v>42649</v>
      </c>
      <c r="C1174" s="116" t="s">
        <v>45</v>
      </c>
      <c r="D1174" s="117"/>
      <c r="E1174" s="117">
        <v>75</v>
      </c>
      <c r="F1174" s="117"/>
      <c r="G1174" s="110"/>
      <c r="H1174" s="117"/>
      <c r="I1174" s="117"/>
      <c r="J1174" s="161"/>
      <c r="L1174" s="110"/>
    </row>
    <row r="1175" spans="1:12" s="116" customFormat="1" ht="12.75" customHeight="1" x14ac:dyDescent="0.3">
      <c r="A1175" s="115"/>
      <c r="B1175" s="112">
        <v>42649</v>
      </c>
      <c r="C1175" s="116" t="s">
        <v>321</v>
      </c>
      <c r="D1175" s="117"/>
      <c r="E1175" s="117">
        <v>225</v>
      </c>
      <c r="F1175" s="117"/>
      <c r="G1175" s="110"/>
      <c r="H1175" s="117"/>
      <c r="I1175" s="117"/>
      <c r="J1175" s="161"/>
      <c r="L1175" s="110"/>
    </row>
    <row r="1176" spans="1:12" s="116" customFormat="1" ht="12.75" customHeight="1" x14ac:dyDescent="0.3">
      <c r="A1176" s="115"/>
      <c r="B1176" s="112">
        <v>42649</v>
      </c>
      <c r="C1176" s="116" t="s">
        <v>46</v>
      </c>
      <c r="D1176" s="117"/>
      <c r="E1176" s="117">
        <v>20</v>
      </c>
      <c r="F1176" s="117"/>
      <c r="G1176" s="110"/>
      <c r="H1176" s="117"/>
      <c r="I1176" s="117"/>
      <c r="J1176" s="161"/>
      <c r="L1176" s="110"/>
    </row>
    <row r="1177" spans="1:12" s="116" customFormat="1" ht="12.75" customHeight="1" x14ac:dyDescent="0.3">
      <c r="A1177" s="115">
        <v>1119</v>
      </c>
      <c r="B1177" s="112">
        <v>42653</v>
      </c>
      <c r="C1177" s="116" t="s">
        <v>234</v>
      </c>
      <c r="D1177" s="117"/>
      <c r="E1177" s="117">
        <v>351.63</v>
      </c>
      <c r="F1177" s="117"/>
      <c r="G1177" s="110"/>
      <c r="H1177" s="117"/>
      <c r="I1177" s="117"/>
      <c r="J1177" s="161"/>
      <c r="L1177" s="110"/>
    </row>
    <row r="1178" spans="1:12" s="116" customFormat="1" ht="12.75" customHeight="1" x14ac:dyDescent="0.3">
      <c r="A1178" s="115"/>
      <c r="B1178" s="112">
        <v>42650</v>
      </c>
      <c r="C1178" s="116" t="s">
        <v>465</v>
      </c>
      <c r="D1178" s="117"/>
      <c r="E1178" s="117">
        <v>18.420000000000002</v>
      </c>
      <c r="F1178" s="117"/>
      <c r="G1178" s="110"/>
      <c r="H1178" s="117"/>
      <c r="I1178" s="117"/>
      <c r="J1178" s="161"/>
      <c r="L1178" s="110"/>
    </row>
    <row r="1179" spans="1:12" s="116" customFormat="1" ht="12.75" customHeight="1" x14ac:dyDescent="0.3">
      <c r="A1179" s="115"/>
      <c r="B1179" s="112">
        <v>42651</v>
      </c>
      <c r="C1179" s="116" t="s">
        <v>7</v>
      </c>
      <c r="D1179" s="117"/>
      <c r="E1179" s="117">
        <v>25.56</v>
      </c>
      <c r="F1179" s="117"/>
      <c r="G1179" s="110"/>
      <c r="H1179" s="117"/>
      <c r="I1179" s="117"/>
      <c r="J1179" s="161"/>
      <c r="L1179" s="110"/>
    </row>
    <row r="1180" spans="1:12" s="116" customFormat="1" ht="12.75" customHeight="1" x14ac:dyDescent="0.3">
      <c r="A1180" s="115"/>
      <c r="B1180" s="112">
        <v>42652</v>
      </c>
      <c r="C1180" s="116" t="s">
        <v>8</v>
      </c>
      <c r="D1180" s="117"/>
      <c r="E1180" s="117">
        <v>8.18</v>
      </c>
      <c r="F1180" s="117"/>
      <c r="G1180" s="110"/>
      <c r="H1180" s="117"/>
      <c r="I1180" s="117"/>
      <c r="J1180" s="161"/>
      <c r="L1180" s="110"/>
    </row>
    <row r="1181" spans="1:12" s="116" customFormat="1" ht="12.75" customHeight="1" x14ac:dyDescent="0.3">
      <c r="A1181" s="115"/>
      <c r="B1181" s="112">
        <v>42652</v>
      </c>
      <c r="C1181" s="116" t="s">
        <v>505</v>
      </c>
      <c r="D1181" s="117"/>
      <c r="E1181" s="117">
        <v>5.44</v>
      </c>
      <c r="F1181" s="117"/>
      <c r="G1181" s="110"/>
      <c r="H1181" s="117"/>
      <c r="I1181" s="117"/>
      <c r="J1181" s="161"/>
      <c r="L1181" s="110"/>
    </row>
    <row r="1182" spans="1:12" s="116" customFormat="1" ht="12.75" customHeight="1" x14ac:dyDescent="0.3">
      <c r="A1182" s="115"/>
      <c r="B1182" s="112">
        <v>42652</v>
      </c>
      <c r="C1182" s="116" t="s">
        <v>112</v>
      </c>
      <c r="D1182" s="117"/>
      <c r="E1182" s="117">
        <v>352.58</v>
      </c>
      <c r="F1182" s="117"/>
      <c r="G1182" s="110"/>
      <c r="H1182" s="117"/>
      <c r="I1182" s="117"/>
      <c r="J1182" s="161"/>
      <c r="L1182" s="110"/>
    </row>
    <row r="1183" spans="1:12" s="116" customFormat="1" ht="12.75" customHeight="1" x14ac:dyDescent="0.3">
      <c r="A1183" s="115"/>
      <c r="B1183" s="112">
        <v>42652</v>
      </c>
      <c r="C1183" s="116" t="s">
        <v>505</v>
      </c>
      <c r="D1183" s="117"/>
      <c r="E1183" s="117">
        <v>7.5</v>
      </c>
      <c r="F1183" s="117"/>
      <c r="G1183" s="110"/>
      <c r="H1183" s="117"/>
      <c r="I1183" s="117"/>
      <c r="J1183" s="161"/>
      <c r="L1183" s="110"/>
    </row>
    <row r="1184" spans="1:12" s="116" customFormat="1" ht="12.75" customHeight="1" x14ac:dyDescent="0.3">
      <c r="A1184" s="115"/>
      <c r="B1184" s="112">
        <v>42652</v>
      </c>
      <c r="C1184" s="116" t="s">
        <v>505</v>
      </c>
      <c r="D1184" s="117"/>
      <c r="E1184" s="117">
        <v>1.95</v>
      </c>
      <c r="F1184" s="117"/>
      <c r="G1184" s="110"/>
      <c r="H1184" s="117"/>
      <c r="I1184" s="117"/>
      <c r="J1184" s="161"/>
      <c r="L1184" s="110"/>
    </row>
    <row r="1185" spans="1:12" s="116" customFormat="1" ht="12.75" customHeight="1" x14ac:dyDescent="0.3">
      <c r="A1185" s="115"/>
      <c r="B1185" s="112">
        <v>42652</v>
      </c>
      <c r="C1185" s="116" t="s">
        <v>21</v>
      </c>
      <c r="D1185" s="117"/>
      <c r="E1185" s="117">
        <v>14.25</v>
      </c>
      <c r="F1185" s="117"/>
      <c r="G1185" s="110"/>
      <c r="H1185" s="117"/>
      <c r="I1185" s="117"/>
      <c r="J1185" s="161"/>
      <c r="L1185" s="110"/>
    </row>
    <row r="1186" spans="1:12" s="116" customFormat="1" ht="12.75" customHeight="1" x14ac:dyDescent="0.3">
      <c r="A1186" s="115"/>
      <c r="B1186" s="112">
        <v>42653</v>
      </c>
      <c r="C1186" s="116" t="s">
        <v>81</v>
      </c>
      <c r="D1186" s="117"/>
      <c r="E1186" s="117">
        <v>19.489999999999998</v>
      </c>
      <c r="F1186" s="117"/>
      <c r="G1186" s="110"/>
      <c r="H1186" s="117"/>
      <c r="I1186" s="117"/>
      <c r="J1186" s="161"/>
      <c r="L1186" s="110"/>
    </row>
    <row r="1187" spans="1:12" s="116" customFormat="1" ht="12.75" customHeight="1" x14ac:dyDescent="0.3">
      <c r="A1187" s="115"/>
      <c r="B1187" s="112">
        <v>42653</v>
      </c>
      <c r="C1187" s="116" t="s">
        <v>40</v>
      </c>
      <c r="D1187" s="117"/>
      <c r="E1187" s="117">
        <v>19.96</v>
      </c>
      <c r="F1187" s="117"/>
      <c r="G1187" s="110"/>
      <c r="H1187" s="117"/>
      <c r="I1187" s="117"/>
      <c r="J1187" s="161"/>
      <c r="L1187" s="110"/>
    </row>
    <row r="1188" spans="1:12" s="116" customFormat="1" ht="12.75" customHeight="1" x14ac:dyDescent="0.3">
      <c r="A1188" s="115"/>
      <c r="B1188" s="112">
        <v>42654</v>
      </c>
      <c r="C1188" s="116" t="s">
        <v>7</v>
      </c>
      <c r="D1188" s="117"/>
      <c r="E1188" s="117">
        <v>13.16</v>
      </c>
      <c r="F1188" s="117"/>
      <c r="G1188" s="110"/>
      <c r="H1188" s="117"/>
      <c r="I1188" s="117"/>
      <c r="J1188" s="161"/>
      <c r="L1188" s="110"/>
    </row>
    <row r="1189" spans="1:12" s="116" customFormat="1" ht="12.75" customHeight="1" x14ac:dyDescent="0.3">
      <c r="A1189" s="115"/>
      <c r="B1189" s="112">
        <v>42655</v>
      </c>
      <c r="C1189" s="116" t="s">
        <v>50</v>
      </c>
      <c r="D1189" s="117"/>
      <c r="E1189" s="117">
        <v>37.69</v>
      </c>
      <c r="F1189" s="117"/>
      <c r="G1189" s="110"/>
      <c r="H1189" s="117"/>
      <c r="I1189" s="117"/>
      <c r="J1189" s="161"/>
      <c r="L1189" s="110"/>
    </row>
    <row r="1190" spans="1:12" s="116" customFormat="1" ht="12.75" customHeight="1" x14ac:dyDescent="0.3">
      <c r="A1190" s="115"/>
      <c r="B1190" s="112">
        <v>42655</v>
      </c>
      <c r="C1190" s="116" t="s">
        <v>21</v>
      </c>
      <c r="D1190" s="117"/>
      <c r="E1190" s="117">
        <v>32.5</v>
      </c>
      <c r="F1190" s="117"/>
      <c r="G1190" s="110"/>
      <c r="H1190" s="117"/>
      <c r="I1190" s="117"/>
      <c r="J1190" s="161"/>
      <c r="L1190" s="110"/>
    </row>
    <row r="1191" spans="1:12" s="116" customFormat="1" ht="12.75" customHeight="1" x14ac:dyDescent="0.3">
      <c r="A1191" s="115"/>
      <c r="B1191" s="112">
        <v>42655</v>
      </c>
      <c r="C1191" s="116" t="s">
        <v>505</v>
      </c>
      <c r="D1191" s="117"/>
      <c r="E1191" s="117">
        <v>15.01</v>
      </c>
      <c r="F1191" s="117"/>
      <c r="G1191" s="110"/>
      <c r="H1191" s="117"/>
      <c r="I1191" s="117"/>
      <c r="J1191" s="161"/>
      <c r="L1191" s="110"/>
    </row>
    <row r="1192" spans="1:12" s="116" customFormat="1" ht="12.75" customHeight="1" x14ac:dyDescent="0.3">
      <c r="A1192" s="115"/>
      <c r="B1192" s="112">
        <v>42657</v>
      </c>
      <c r="C1192" s="116" t="s">
        <v>50</v>
      </c>
      <c r="D1192" s="117"/>
      <c r="E1192" s="117">
        <v>12.06</v>
      </c>
      <c r="F1192" s="117"/>
      <c r="G1192" s="110"/>
      <c r="H1192" s="117"/>
      <c r="I1192" s="117"/>
      <c r="J1192" s="161"/>
      <c r="L1192" s="110"/>
    </row>
    <row r="1193" spans="1:12" s="116" customFormat="1" ht="12.75" customHeight="1" x14ac:dyDescent="0.3">
      <c r="A1193" s="115"/>
      <c r="B1193" s="112">
        <v>42657</v>
      </c>
      <c r="C1193" s="116" t="s">
        <v>505</v>
      </c>
      <c r="D1193" s="117"/>
      <c r="E1193" s="117">
        <v>5.76</v>
      </c>
      <c r="F1193" s="117"/>
      <c r="G1193" s="110"/>
      <c r="H1193" s="117"/>
      <c r="I1193" s="117"/>
      <c r="J1193" s="161"/>
      <c r="L1193" s="110"/>
    </row>
    <row r="1194" spans="1:12" s="116" customFormat="1" ht="12.75" customHeight="1" x14ac:dyDescent="0.3">
      <c r="A1194" s="115"/>
      <c r="B1194" s="112">
        <v>42657</v>
      </c>
      <c r="C1194" s="116" t="s">
        <v>505</v>
      </c>
      <c r="D1194" s="117"/>
      <c r="E1194" s="117">
        <v>14.79</v>
      </c>
      <c r="F1194" s="117"/>
      <c r="G1194" s="110"/>
      <c r="H1194" s="117"/>
      <c r="I1194" s="117"/>
      <c r="J1194" s="161"/>
      <c r="L1194" s="110"/>
    </row>
    <row r="1195" spans="1:12" s="116" customFormat="1" ht="12.75" customHeight="1" x14ac:dyDescent="0.3">
      <c r="A1195" s="115"/>
      <c r="B1195" s="112">
        <v>42657</v>
      </c>
      <c r="C1195" s="116" t="s">
        <v>40</v>
      </c>
      <c r="D1195" s="117"/>
      <c r="E1195" s="117">
        <v>41.72</v>
      </c>
      <c r="F1195" s="117"/>
      <c r="G1195" s="110"/>
      <c r="H1195" s="117"/>
      <c r="I1195" s="117"/>
      <c r="J1195" s="161"/>
      <c r="L1195" s="110"/>
    </row>
    <row r="1196" spans="1:12" s="116" customFormat="1" ht="12.75" customHeight="1" x14ac:dyDescent="0.3">
      <c r="A1196" s="115"/>
      <c r="B1196" s="112">
        <v>42658</v>
      </c>
      <c r="C1196" s="116" t="s">
        <v>50</v>
      </c>
      <c r="D1196" s="117"/>
      <c r="E1196" s="117">
        <v>23.28</v>
      </c>
      <c r="F1196" s="117"/>
      <c r="G1196" s="110"/>
      <c r="H1196" s="117"/>
      <c r="I1196" s="117"/>
      <c r="J1196" s="161"/>
      <c r="L1196" s="110"/>
    </row>
    <row r="1197" spans="1:12" s="116" customFormat="1" ht="12.75" customHeight="1" x14ac:dyDescent="0.3">
      <c r="A1197" s="115"/>
      <c r="B1197" s="112">
        <v>42658</v>
      </c>
      <c r="C1197" s="116" t="s">
        <v>8</v>
      </c>
      <c r="D1197" s="117"/>
      <c r="E1197" s="117">
        <v>3.88</v>
      </c>
      <c r="F1197" s="117"/>
      <c r="G1197" s="110"/>
      <c r="H1197" s="117"/>
      <c r="I1197" s="117"/>
      <c r="J1197" s="161"/>
      <c r="L1197" s="110"/>
    </row>
    <row r="1198" spans="1:12" s="116" customFormat="1" ht="12.75" customHeight="1" x14ac:dyDescent="0.3">
      <c r="A1198" s="115"/>
      <c r="B1198" s="112">
        <v>42658</v>
      </c>
      <c r="C1198" s="116" t="s">
        <v>50</v>
      </c>
      <c r="D1198" s="117"/>
      <c r="E1198" s="117">
        <v>20.99</v>
      </c>
      <c r="F1198" s="117"/>
      <c r="G1198" s="110"/>
      <c r="H1198" s="117"/>
      <c r="I1198" s="117"/>
      <c r="J1198" s="161"/>
      <c r="L1198" s="110"/>
    </row>
    <row r="1199" spans="1:12" s="116" customFormat="1" ht="12.75" customHeight="1" x14ac:dyDescent="0.3">
      <c r="A1199" s="115"/>
      <c r="B1199" s="112">
        <v>42658</v>
      </c>
      <c r="C1199" s="116" t="s">
        <v>8</v>
      </c>
      <c r="D1199" s="117"/>
      <c r="E1199" s="117">
        <v>2.4500000000000002</v>
      </c>
      <c r="F1199" s="117"/>
      <c r="G1199" s="110"/>
      <c r="H1199" s="117"/>
      <c r="I1199" s="117"/>
      <c r="J1199" s="161"/>
      <c r="L1199" s="110"/>
    </row>
    <row r="1200" spans="1:12" s="116" customFormat="1" ht="12.75" customHeight="1" x14ac:dyDescent="0.3">
      <c r="A1200" s="115"/>
      <c r="B1200" s="112">
        <v>42658</v>
      </c>
      <c r="C1200" s="116" t="s">
        <v>28</v>
      </c>
      <c r="D1200" s="117"/>
      <c r="E1200" s="117">
        <v>39.770000000000003</v>
      </c>
      <c r="F1200" s="117"/>
      <c r="G1200" s="110"/>
      <c r="H1200" s="117"/>
      <c r="I1200" s="117"/>
      <c r="J1200" s="161"/>
      <c r="L1200" s="110"/>
    </row>
    <row r="1201" spans="1:12" s="116" customFormat="1" ht="12.75" customHeight="1" x14ac:dyDescent="0.3">
      <c r="A1201" s="115"/>
      <c r="B1201" s="112">
        <v>42658</v>
      </c>
      <c r="C1201" s="116" t="s">
        <v>505</v>
      </c>
      <c r="D1201" s="117"/>
      <c r="E1201" s="117">
        <v>6.86</v>
      </c>
      <c r="F1201" s="117"/>
      <c r="G1201" s="110"/>
      <c r="H1201" s="117"/>
      <c r="I1201" s="117"/>
      <c r="J1201" s="161"/>
      <c r="L1201" s="110"/>
    </row>
    <row r="1202" spans="1:12" s="116" customFormat="1" ht="12.75" customHeight="1" x14ac:dyDescent="0.3">
      <c r="A1202" s="115"/>
      <c r="B1202" s="112">
        <v>42658</v>
      </c>
      <c r="C1202" s="116" t="s">
        <v>505</v>
      </c>
      <c r="D1202" s="117"/>
      <c r="E1202" s="117">
        <v>7.28</v>
      </c>
      <c r="F1202" s="117"/>
      <c r="G1202" s="110"/>
      <c r="H1202" s="117"/>
      <c r="I1202" s="117"/>
      <c r="J1202" s="161"/>
      <c r="L1202" s="110"/>
    </row>
    <row r="1203" spans="1:12" s="116" customFormat="1" ht="12.75" customHeight="1" x14ac:dyDescent="0.3">
      <c r="A1203" s="115"/>
      <c r="B1203" s="112">
        <v>42660</v>
      </c>
      <c r="C1203" s="116" t="s">
        <v>81</v>
      </c>
      <c r="D1203" s="117"/>
      <c r="E1203" s="117">
        <v>19.87</v>
      </c>
      <c r="F1203" s="117"/>
      <c r="G1203" s="110"/>
      <c r="H1203" s="117"/>
      <c r="I1203" s="117"/>
      <c r="J1203" s="161"/>
      <c r="L1203" s="110"/>
    </row>
    <row r="1204" spans="1:12" s="116" customFormat="1" ht="12.75" customHeight="1" x14ac:dyDescent="0.3">
      <c r="A1204" s="115"/>
      <c r="B1204" s="112">
        <v>42660</v>
      </c>
      <c r="C1204" s="116" t="s">
        <v>495</v>
      </c>
      <c r="D1204" s="117"/>
      <c r="E1204" s="117">
        <v>7.95</v>
      </c>
      <c r="F1204" s="117"/>
      <c r="G1204" s="110"/>
      <c r="H1204" s="117"/>
      <c r="I1204" s="117"/>
      <c r="J1204" s="161"/>
      <c r="L1204" s="110"/>
    </row>
    <row r="1205" spans="1:12" s="116" customFormat="1" ht="12.75" customHeight="1" x14ac:dyDescent="0.3">
      <c r="A1205" s="115">
        <v>1137</v>
      </c>
      <c r="B1205" s="112">
        <v>42656</v>
      </c>
      <c r="C1205" s="116" t="s">
        <v>472</v>
      </c>
      <c r="D1205" s="117"/>
      <c r="E1205" s="117">
        <v>34</v>
      </c>
      <c r="F1205" s="117"/>
      <c r="G1205" s="110"/>
      <c r="H1205" s="117"/>
      <c r="I1205" s="117"/>
      <c r="J1205" s="161"/>
      <c r="L1205" s="110"/>
    </row>
    <row r="1206" spans="1:12" s="116" customFormat="1" ht="12.75" customHeight="1" x14ac:dyDescent="0.3">
      <c r="A1206" s="115">
        <v>1138</v>
      </c>
      <c r="B1206" s="112">
        <v>42656</v>
      </c>
      <c r="C1206" s="116" t="s">
        <v>472</v>
      </c>
      <c r="D1206" s="117"/>
      <c r="E1206" s="117">
        <v>34</v>
      </c>
      <c r="F1206" s="117"/>
      <c r="G1206" s="110"/>
      <c r="H1206" s="117"/>
      <c r="I1206" s="117"/>
      <c r="J1206" s="161"/>
      <c r="L1206" s="110"/>
    </row>
    <row r="1207" spans="1:12" s="116" customFormat="1" ht="12.75" customHeight="1" x14ac:dyDescent="0.3">
      <c r="A1207" s="115"/>
      <c r="B1207" s="112">
        <v>42656</v>
      </c>
      <c r="C1207" s="116" t="s">
        <v>380</v>
      </c>
      <c r="D1207" s="117"/>
      <c r="E1207" s="117">
        <v>12.94</v>
      </c>
      <c r="F1207" s="117"/>
      <c r="G1207" s="110"/>
      <c r="H1207" s="117"/>
      <c r="I1207" s="117"/>
      <c r="J1207" s="161"/>
      <c r="L1207" s="110"/>
    </row>
    <row r="1208" spans="1:12" s="116" customFormat="1" ht="12.75" customHeight="1" x14ac:dyDescent="0.3">
      <c r="A1208" s="115"/>
      <c r="B1208" s="112">
        <v>42656</v>
      </c>
      <c r="C1208" s="116" t="s">
        <v>122</v>
      </c>
      <c r="D1208" s="117"/>
      <c r="E1208" s="117">
        <v>1.99</v>
      </c>
      <c r="F1208" s="117"/>
      <c r="G1208" s="110"/>
      <c r="H1208" s="117"/>
      <c r="I1208" s="117"/>
      <c r="J1208" s="161"/>
      <c r="L1208" s="110"/>
    </row>
    <row r="1209" spans="1:12" s="116" customFormat="1" ht="12.75" customHeight="1" x14ac:dyDescent="0.3">
      <c r="A1209" s="115"/>
      <c r="B1209" s="112">
        <v>42662</v>
      </c>
      <c r="C1209" s="116" t="s">
        <v>146</v>
      </c>
      <c r="D1209" s="117">
        <v>790.5</v>
      </c>
      <c r="E1209" s="117"/>
      <c r="F1209" s="117"/>
      <c r="G1209" s="110"/>
      <c r="H1209" s="117"/>
      <c r="I1209" s="117"/>
      <c r="J1209" s="161"/>
      <c r="L1209" s="110"/>
    </row>
    <row r="1210" spans="1:12" s="116" customFormat="1" ht="12.75" customHeight="1" x14ac:dyDescent="0.3">
      <c r="A1210" s="115"/>
      <c r="B1210" s="112">
        <v>42662</v>
      </c>
      <c r="C1210" s="116" t="s">
        <v>72</v>
      </c>
      <c r="D1210" s="117"/>
      <c r="E1210" s="117">
        <v>49.36</v>
      </c>
      <c r="F1210" s="117"/>
      <c r="G1210" s="110"/>
      <c r="H1210" s="117"/>
      <c r="I1210" s="117"/>
      <c r="J1210" s="161"/>
      <c r="L1210" s="110"/>
    </row>
    <row r="1211" spans="1:12" s="116" customFormat="1" ht="12.75" customHeight="1" x14ac:dyDescent="0.3">
      <c r="A1211" s="115" t="s">
        <v>427</v>
      </c>
      <c r="B1211" s="112">
        <v>42660</v>
      </c>
      <c r="C1211" s="116" t="s">
        <v>296</v>
      </c>
      <c r="D1211" s="117"/>
      <c r="E1211" s="117">
        <v>14</v>
      </c>
      <c r="F1211" s="117"/>
      <c r="G1211" s="110"/>
      <c r="H1211" s="117"/>
      <c r="I1211" s="117"/>
      <c r="J1211" s="161"/>
      <c r="L1211" s="110"/>
    </row>
    <row r="1212" spans="1:12" s="116" customFormat="1" ht="12.75" customHeight="1" x14ac:dyDescent="0.3">
      <c r="A1212" s="115">
        <v>1134</v>
      </c>
      <c r="B1212" s="112">
        <v>42641</v>
      </c>
      <c r="C1212" s="116" t="s">
        <v>264</v>
      </c>
      <c r="D1212" s="117"/>
      <c r="E1212" s="117">
        <v>42</v>
      </c>
      <c r="F1212" s="117"/>
      <c r="G1212" s="110"/>
      <c r="H1212" s="117"/>
      <c r="I1212" s="117"/>
      <c r="J1212" s="161"/>
      <c r="L1212" s="110"/>
    </row>
    <row r="1213" spans="1:12" s="116" customFormat="1" ht="12.75" customHeight="1" x14ac:dyDescent="0.3">
      <c r="A1213" s="115"/>
      <c r="B1213" s="112">
        <v>42663</v>
      </c>
      <c r="C1213" s="116" t="s">
        <v>31</v>
      </c>
      <c r="D1213" s="117">
        <v>1895.03</v>
      </c>
      <c r="E1213" s="117"/>
      <c r="F1213" s="117"/>
      <c r="G1213" s="110"/>
      <c r="H1213" s="117"/>
      <c r="I1213" s="117"/>
      <c r="J1213" s="161"/>
      <c r="L1213" s="110"/>
    </row>
    <row r="1214" spans="1:12" s="116" customFormat="1" ht="12.75" customHeight="1" x14ac:dyDescent="0.3">
      <c r="A1214" s="115"/>
      <c r="B1214" s="112">
        <v>42662</v>
      </c>
      <c r="C1214" s="116" t="s">
        <v>8</v>
      </c>
      <c r="D1214" s="117"/>
      <c r="E1214" s="117">
        <v>10.67</v>
      </c>
      <c r="F1214" s="117"/>
      <c r="G1214" s="110"/>
      <c r="H1214" s="117"/>
      <c r="I1214" s="117"/>
      <c r="J1214" s="161"/>
      <c r="L1214" s="110"/>
    </row>
    <row r="1215" spans="1:12" s="116" customFormat="1" ht="12.75" customHeight="1" x14ac:dyDescent="0.3">
      <c r="A1215" s="115"/>
      <c r="B1215" s="112">
        <v>42662</v>
      </c>
      <c r="C1215" s="116" t="s">
        <v>21</v>
      </c>
      <c r="D1215" s="117"/>
      <c r="E1215" s="117">
        <v>49.7</v>
      </c>
      <c r="F1215" s="117"/>
      <c r="G1215" s="110"/>
      <c r="H1215" s="117"/>
      <c r="I1215" s="117"/>
      <c r="J1215" s="161"/>
      <c r="L1215" s="110"/>
    </row>
    <row r="1216" spans="1:12" s="116" customFormat="1" ht="12.75" customHeight="1" x14ac:dyDescent="0.3">
      <c r="A1216" s="115">
        <v>1139</v>
      </c>
      <c r="B1216" s="112">
        <v>42660</v>
      </c>
      <c r="C1216" s="116" t="s">
        <v>477</v>
      </c>
      <c r="D1216" s="117"/>
      <c r="E1216" s="117">
        <v>35</v>
      </c>
      <c r="F1216" s="117"/>
      <c r="G1216" s="110"/>
      <c r="H1216" s="117"/>
      <c r="I1216" s="117"/>
      <c r="J1216" s="161"/>
      <c r="L1216" s="110"/>
    </row>
    <row r="1217" spans="1:12" s="116" customFormat="1" ht="12.75" customHeight="1" x14ac:dyDescent="0.3">
      <c r="A1217" s="115">
        <v>1140</v>
      </c>
      <c r="B1217" s="112">
        <v>42660</v>
      </c>
      <c r="C1217" s="116" t="s">
        <v>464</v>
      </c>
      <c r="D1217" s="117"/>
      <c r="E1217" s="117">
        <v>4.5</v>
      </c>
      <c r="F1217" s="117"/>
      <c r="G1217" s="110"/>
      <c r="H1217" s="117"/>
      <c r="I1217" s="117"/>
      <c r="J1217" s="161"/>
      <c r="L1217" s="110"/>
    </row>
    <row r="1218" spans="1:12" s="116" customFormat="1" ht="12.75" customHeight="1" x14ac:dyDescent="0.3">
      <c r="A1218" s="115"/>
      <c r="B1218" s="112">
        <v>42665</v>
      </c>
      <c r="C1218" s="116" t="s">
        <v>8</v>
      </c>
      <c r="D1218" s="117"/>
      <c r="E1218" s="117">
        <v>3.78</v>
      </c>
      <c r="F1218" s="117"/>
      <c r="G1218" s="110"/>
      <c r="H1218" s="117"/>
      <c r="I1218" s="117"/>
      <c r="J1218" s="161"/>
      <c r="L1218" s="110"/>
    </row>
    <row r="1219" spans="1:12" s="116" customFormat="1" ht="12.75" customHeight="1" x14ac:dyDescent="0.3">
      <c r="A1219" s="115"/>
      <c r="B1219" s="112">
        <v>42664</v>
      </c>
      <c r="C1219" s="116" t="s">
        <v>83</v>
      </c>
      <c r="D1219" s="117"/>
      <c r="E1219" s="117">
        <v>60</v>
      </c>
      <c r="F1219" s="117"/>
      <c r="G1219" s="110"/>
      <c r="H1219" s="117"/>
      <c r="I1219" s="117"/>
      <c r="J1219" s="161"/>
      <c r="L1219" s="110"/>
    </row>
    <row r="1220" spans="1:12" s="116" customFormat="1" ht="12.75" customHeight="1" x14ac:dyDescent="0.3">
      <c r="A1220" s="115"/>
      <c r="B1220" s="112">
        <v>42665</v>
      </c>
      <c r="C1220" s="116" t="s">
        <v>473</v>
      </c>
      <c r="D1220" s="117"/>
      <c r="E1220" s="117">
        <v>15.95</v>
      </c>
      <c r="F1220" s="117"/>
      <c r="G1220" s="110"/>
      <c r="H1220" s="117"/>
      <c r="I1220" s="117"/>
      <c r="J1220" s="161"/>
      <c r="L1220" s="110"/>
    </row>
    <row r="1221" spans="1:12" s="116" customFormat="1" ht="12.75" customHeight="1" x14ac:dyDescent="0.3">
      <c r="A1221" s="115"/>
      <c r="B1221" s="112">
        <v>42665</v>
      </c>
      <c r="C1221" s="116" t="s">
        <v>476</v>
      </c>
      <c r="D1221" s="117"/>
      <c r="E1221" s="117">
        <v>3.75</v>
      </c>
      <c r="F1221" s="117"/>
      <c r="G1221" s="110"/>
      <c r="H1221" s="117"/>
      <c r="I1221" s="117"/>
      <c r="J1221" s="161"/>
      <c r="L1221" s="110"/>
    </row>
    <row r="1222" spans="1:12" s="116" customFormat="1" ht="12.75" customHeight="1" x14ac:dyDescent="0.3">
      <c r="A1222" s="115"/>
      <c r="B1222" s="112">
        <v>42665</v>
      </c>
      <c r="C1222" s="116" t="s">
        <v>474</v>
      </c>
      <c r="D1222" s="117"/>
      <c r="E1222" s="117">
        <v>90.2</v>
      </c>
      <c r="F1222" s="117"/>
      <c r="G1222" s="110"/>
      <c r="H1222" s="117"/>
      <c r="I1222" s="117"/>
      <c r="J1222" s="161"/>
      <c r="L1222" s="110"/>
    </row>
    <row r="1223" spans="1:12" s="116" customFormat="1" ht="12.75" customHeight="1" x14ac:dyDescent="0.3">
      <c r="A1223" s="115"/>
      <c r="B1223" s="112">
        <v>42665</v>
      </c>
      <c r="C1223" s="116" t="s">
        <v>475</v>
      </c>
      <c r="D1223" s="117"/>
      <c r="E1223" s="117">
        <v>37.97</v>
      </c>
      <c r="F1223" s="117"/>
      <c r="G1223" s="110"/>
      <c r="H1223" s="117"/>
      <c r="I1223" s="117"/>
      <c r="J1223" s="161"/>
      <c r="L1223" s="110"/>
    </row>
    <row r="1224" spans="1:12" s="116" customFormat="1" ht="12.75" customHeight="1" x14ac:dyDescent="0.3">
      <c r="A1224" s="115"/>
      <c r="B1224" s="112">
        <v>42665</v>
      </c>
      <c r="C1224" s="116" t="s">
        <v>93</v>
      </c>
      <c r="D1224" s="117"/>
      <c r="E1224" s="117">
        <v>61.36</v>
      </c>
      <c r="F1224" s="117"/>
      <c r="G1224" s="110"/>
      <c r="H1224" s="117"/>
      <c r="I1224" s="117"/>
      <c r="J1224" s="161"/>
      <c r="L1224" s="110"/>
    </row>
    <row r="1225" spans="1:12" s="116" customFormat="1" ht="12.75" customHeight="1" x14ac:dyDescent="0.3">
      <c r="A1225" s="115"/>
      <c r="B1225" s="112">
        <v>42665</v>
      </c>
      <c r="C1225" s="116" t="s">
        <v>505</v>
      </c>
      <c r="D1225" s="117"/>
      <c r="E1225" s="117">
        <v>12.28</v>
      </c>
      <c r="F1225" s="117"/>
      <c r="G1225" s="110"/>
      <c r="H1225" s="117"/>
      <c r="I1225" s="117"/>
      <c r="J1225" s="161"/>
      <c r="L1225" s="110"/>
    </row>
    <row r="1226" spans="1:12" s="116" customFormat="1" ht="12.75" customHeight="1" x14ac:dyDescent="0.3">
      <c r="A1226" s="115"/>
      <c r="B1226" s="112">
        <v>42666</v>
      </c>
      <c r="C1226" s="116" t="s">
        <v>89</v>
      </c>
      <c r="D1226" s="117"/>
      <c r="E1226" s="117">
        <v>540.67999999999995</v>
      </c>
      <c r="F1226" s="117"/>
      <c r="G1226" s="110"/>
      <c r="H1226" s="117"/>
      <c r="I1226" s="117"/>
      <c r="J1226" s="161"/>
      <c r="L1226" s="110"/>
    </row>
    <row r="1227" spans="1:12" s="116" customFormat="1" ht="12.75" customHeight="1" x14ac:dyDescent="0.3">
      <c r="A1227" s="115"/>
      <c r="B1227" s="112"/>
      <c r="C1227" s="116" t="s">
        <v>433</v>
      </c>
      <c r="D1227" s="117"/>
      <c r="E1227" s="117">
        <v>976.44</v>
      </c>
      <c r="F1227" s="117"/>
      <c r="G1227" s="110"/>
      <c r="H1227" s="117"/>
      <c r="I1227" s="117"/>
      <c r="J1227" s="161"/>
      <c r="L1227" s="110"/>
    </row>
    <row r="1228" spans="1:12" s="116" customFormat="1" ht="12.75" customHeight="1" x14ac:dyDescent="0.3">
      <c r="A1228" s="115"/>
      <c r="B1228" s="112">
        <v>42664</v>
      </c>
      <c r="C1228" s="116" t="s">
        <v>40</v>
      </c>
      <c r="D1228" s="117"/>
      <c r="E1228" s="117">
        <v>40.75</v>
      </c>
      <c r="F1228" s="117"/>
      <c r="G1228" s="110"/>
      <c r="H1228" s="117"/>
      <c r="I1228" s="117"/>
      <c r="J1228" s="161"/>
      <c r="L1228" s="110"/>
    </row>
    <row r="1229" spans="1:12" s="116" customFormat="1" ht="12.75" customHeight="1" x14ac:dyDescent="0.3">
      <c r="A1229" s="115"/>
      <c r="B1229" s="112">
        <v>42664</v>
      </c>
      <c r="C1229" s="116" t="s">
        <v>505</v>
      </c>
      <c r="D1229" s="117"/>
      <c r="E1229" s="117">
        <v>13.28</v>
      </c>
      <c r="F1229" s="117"/>
      <c r="G1229" s="110"/>
      <c r="H1229" s="117"/>
      <c r="I1229" s="117"/>
      <c r="J1229" s="161"/>
      <c r="L1229" s="110"/>
    </row>
    <row r="1230" spans="1:12" s="116" customFormat="1" ht="12.75" customHeight="1" x14ac:dyDescent="0.3">
      <c r="A1230" s="115"/>
      <c r="B1230" s="112">
        <v>42667</v>
      </c>
      <c r="C1230" s="116" t="s">
        <v>81</v>
      </c>
      <c r="D1230" s="117"/>
      <c r="E1230" s="117">
        <v>18.399999999999999</v>
      </c>
      <c r="F1230" s="117"/>
      <c r="G1230" s="110"/>
      <c r="H1230" s="117"/>
      <c r="I1230" s="117"/>
      <c r="J1230" s="161"/>
      <c r="L1230" s="110"/>
    </row>
    <row r="1231" spans="1:12" s="116" customFormat="1" ht="12.75" customHeight="1" x14ac:dyDescent="0.3">
      <c r="A1231" s="115">
        <v>1141</v>
      </c>
      <c r="B1231" s="112">
        <v>42666</v>
      </c>
      <c r="C1231" s="116" t="s">
        <v>478</v>
      </c>
      <c r="D1231" s="117"/>
      <c r="E1231" s="117">
        <v>20</v>
      </c>
      <c r="F1231" s="117"/>
      <c r="G1231" s="110"/>
      <c r="H1231" s="117"/>
      <c r="I1231" s="117"/>
      <c r="J1231" s="161"/>
      <c r="L1231" s="110"/>
    </row>
    <row r="1232" spans="1:12" s="116" customFormat="1" ht="12.75" customHeight="1" x14ac:dyDescent="0.3">
      <c r="A1232" s="115"/>
      <c r="B1232" s="112">
        <v>42666</v>
      </c>
      <c r="C1232" s="116" t="s">
        <v>505</v>
      </c>
      <c r="D1232" s="117"/>
      <c r="E1232" s="117">
        <v>13.51</v>
      </c>
      <c r="F1232" s="117"/>
      <c r="G1232" s="110"/>
      <c r="H1232" s="117"/>
      <c r="I1232" s="117"/>
      <c r="J1232" s="161"/>
      <c r="L1232" s="110"/>
    </row>
    <row r="1233" spans="1:12" s="116" customFormat="1" ht="12.75" customHeight="1" x14ac:dyDescent="0.3">
      <c r="A1233" s="115"/>
      <c r="B1233" s="112">
        <v>42667</v>
      </c>
      <c r="C1233" s="116" t="s">
        <v>505</v>
      </c>
      <c r="D1233" s="117"/>
      <c r="E1233" s="117">
        <v>12.62</v>
      </c>
      <c r="F1233" s="117"/>
      <c r="G1233" s="110"/>
      <c r="H1233" s="117"/>
      <c r="I1233" s="117"/>
      <c r="J1233" s="161"/>
      <c r="L1233" s="110"/>
    </row>
    <row r="1234" spans="1:12" s="116" customFormat="1" ht="12.75" customHeight="1" x14ac:dyDescent="0.3">
      <c r="A1234" s="115"/>
      <c r="B1234" s="112">
        <v>42667</v>
      </c>
      <c r="C1234" s="116" t="s">
        <v>40</v>
      </c>
      <c r="D1234" s="117"/>
      <c r="E1234" s="117">
        <v>52.72</v>
      </c>
      <c r="F1234" s="117"/>
      <c r="G1234" s="110"/>
      <c r="H1234" s="117"/>
      <c r="I1234" s="117"/>
      <c r="J1234" s="161"/>
      <c r="L1234" s="110"/>
    </row>
    <row r="1235" spans="1:12" s="116" customFormat="1" ht="12.75" customHeight="1" x14ac:dyDescent="0.3">
      <c r="A1235" s="115">
        <v>1143</v>
      </c>
      <c r="B1235" s="112">
        <v>42668</v>
      </c>
      <c r="C1235" s="116" t="s">
        <v>36</v>
      </c>
      <c r="D1235" s="117"/>
      <c r="E1235" s="117">
        <v>59.2</v>
      </c>
      <c r="F1235" s="117"/>
      <c r="G1235" s="110"/>
      <c r="H1235" s="117"/>
      <c r="I1235" s="117"/>
      <c r="J1235" s="161"/>
      <c r="L1235" s="110"/>
    </row>
    <row r="1236" spans="1:12" s="116" customFormat="1" ht="12.75" customHeight="1" x14ac:dyDescent="0.3">
      <c r="A1236" s="115">
        <v>1144</v>
      </c>
      <c r="B1236" s="112">
        <v>42668</v>
      </c>
      <c r="C1236" s="116" t="s">
        <v>264</v>
      </c>
      <c r="D1236" s="117"/>
      <c r="E1236" s="117">
        <v>295</v>
      </c>
      <c r="F1236" s="117"/>
      <c r="G1236" s="110"/>
      <c r="H1236" s="117"/>
      <c r="I1236" s="117"/>
      <c r="J1236" s="161"/>
      <c r="L1236" s="110"/>
    </row>
    <row r="1237" spans="1:12" s="116" customFormat="1" ht="12.75" customHeight="1" x14ac:dyDescent="0.3">
      <c r="A1237" s="160"/>
      <c r="B1237" s="118">
        <v>42677</v>
      </c>
      <c r="C1237" s="93" t="s">
        <v>50</v>
      </c>
      <c r="D1237" s="93"/>
      <c r="E1237" s="93">
        <v>23.78</v>
      </c>
      <c r="F1237" s="117"/>
      <c r="G1237" s="110"/>
      <c r="H1237" s="117"/>
      <c r="I1237" s="117"/>
      <c r="J1237" s="161"/>
      <c r="L1237" s="110"/>
    </row>
    <row r="1238" spans="1:12" s="116" customFormat="1" ht="12.75" customHeight="1" x14ac:dyDescent="0.3">
      <c r="A1238" s="160"/>
      <c r="B1238" s="118">
        <v>42677</v>
      </c>
      <c r="C1238" s="93" t="s">
        <v>31</v>
      </c>
      <c r="D1238" s="93">
        <v>1895.04</v>
      </c>
      <c r="E1238" s="93"/>
      <c r="F1238" s="117"/>
      <c r="G1238" s="110"/>
      <c r="H1238" s="117"/>
      <c r="I1238" s="117"/>
      <c r="J1238" s="161"/>
      <c r="L1238" s="110"/>
    </row>
    <row r="1239" spans="1:12" s="116" customFormat="1" ht="12.75" customHeight="1" x14ac:dyDescent="0.3">
      <c r="A1239" s="160"/>
      <c r="B1239" s="118">
        <v>42677</v>
      </c>
      <c r="C1239" s="116" t="s">
        <v>505</v>
      </c>
      <c r="D1239" s="93"/>
      <c r="E1239" s="93">
        <v>5.45</v>
      </c>
      <c r="F1239" s="117"/>
      <c r="G1239" s="110"/>
      <c r="H1239" s="117"/>
      <c r="I1239" s="117"/>
      <c r="J1239" s="161"/>
      <c r="L1239" s="110"/>
    </row>
    <row r="1240" spans="1:12" s="116" customFormat="1" ht="12.75" customHeight="1" x14ac:dyDescent="0.3">
      <c r="A1240" s="160"/>
      <c r="B1240" s="118">
        <v>42677</v>
      </c>
      <c r="C1240" s="116" t="s">
        <v>505</v>
      </c>
      <c r="D1240" s="93"/>
      <c r="E1240" s="93">
        <v>8.25</v>
      </c>
      <c r="F1240" s="117"/>
      <c r="G1240" s="110"/>
      <c r="H1240" s="117"/>
      <c r="I1240" s="117"/>
      <c r="J1240" s="161"/>
      <c r="L1240" s="110"/>
    </row>
    <row r="1241" spans="1:12" s="116" customFormat="1" ht="12.75" customHeight="1" x14ac:dyDescent="0.3">
      <c r="A1241" s="160"/>
      <c r="B1241" s="118">
        <v>42675</v>
      </c>
      <c r="C1241" s="93" t="s">
        <v>40</v>
      </c>
      <c r="D1241" s="93"/>
      <c r="E1241" s="93">
        <v>56.35</v>
      </c>
      <c r="F1241" s="117"/>
      <c r="G1241" s="110"/>
      <c r="H1241" s="117"/>
      <c r="I1241" s="117"/>
      <c r="J1241" s="161"/>
      <c r="L1241" s="110"/>
    </row>
    <row r="1242" spans="1:12" s="116" customFormat="1" ht="12.75" customHeight="1" x14ac:dyDescent="0.3">
      <c r="A1242" s="160"/>
      <c r="B1242" s="118">
        <v>42675</v>
      </c>
      <c r="C1242" s="93" t="s">
        <v>50</v>
      </c>
      <c r="D1242" s="93"/>
      <c r="E1242" s="93">
        <v>22.49</v>
      </c>
      <c r="F1242" s="117"/>
      <c r="G1242" s="110"/>
      <c r="H1242" s="117"/>
      <c r="I1242" s="117"/>
      <c r="J1242" s="161"/>
      <c r="L1242" s="110"/>
    </row>
    <row r="1243" spans="1:12" s="116" customFormat="1" ht="12.75" customHeight="1" x14ac:dyDescent="0.3">
      <c r="A1243" s="160"/>
      <c r="B1243" s="118">
        <v>42675</v>
      </c>
      <c r="C1243" s="93" t="s">
        <v>7</v>
      </c>
      <c r="D1243" s="93"/>
      <c r="E1243" s="93">
        <v>22.02</v>
      </c>
      <c r="F1243" s="117"/>
      <c r="G1243" s="110"/>
      <c r="H1243" s="117"/>
      <c r="I1243" s="117"/>
      <c r="J1243" s="161"/>
      <c r="L1243" s="110"/>
    </row>
    <row r="1244" spans="1:12" s="116" customFormat="1" ht="12.75" customHeight="1" x14ac:dyDescent="0.3">
      <c r="A1244" s="160">
        <v>1133</v>
      </c>
      <c r="B1244" s="118">
        <v>42674</v>
      </c>
      <c r="C1244" s="116" t="s">
        <v>479</v>
      </c>
      <c r="D1244" s="93"/>
      <c r="E1244" s="93">
        <v>10</v>
      </c>
      <c r="F1244" s="117"/>
      <c r="G1244" s="110"/>
      <c r="H1244" s="117"/>
      <c r="I1244" s="117"/>
      <c r="J1244" s="161"/>
      <c r="L1244" s="110"/>
    </row>
    <row r="1245" spans="1:12" s="116" customFormat="1" ht="12.75" customHeight="1" x14ac:dyDescent="0.3">
      <c r="A1245" s="160"/>
      <c r="B1245" s="118">
        <v>42674</v>
      </c>
      <c r="C1245" s="93" t="s">
        <v>40</v>
      </c>
      <c r="D1245" s="93"/>
      <c r="E1245" s="93">
        <v>6.49</v>
      </c>
      <c r="F1245" s="117"/>
      <c r="G1245" s="110"/>
      <c r="H1245" s="117"/>
      <c r="I1245" s="117"/>
      <c r="J1245" s="161"/>
      <c r="L1245" s="110"/>
    </row>
    <row r="1246" spans="1:12" s="116" customFormat="1" ht="12.75" customHeight="1" x14ac:dyDescent="0.3">
      <c r="A1246" s="160"/>
      <c r="B1246" s="118">
        <v>42674</v>
      </c>
      <c r="C1246" s="93" t="s">
        <v>21</v>
      </c>
      <c r="D1246" s="93"/>
      <c r="E1246" s="93">
        <v>8.58</v>
      </c>
      <c r="F1246" s="117"/>
      <c r="G1246" s="110"/>
      <c r="H1246" s="117"/>
      <c r="I1246" s="117"/>
      <c r="J1246" s="161"/>
      <c r="L1246" s="110"/>
    </row>
    <row r="1247" spans="1:12" s="116" customFormat="1" ht="12.75" customHeight="1" x14ac:dyDescent="0.3">
      <c r="A1247" s="160"/>
      <c r="B1247" s="118">
        <v>42674</v>
      </c>
      <c r="C1247" s="93" t="s">
        <v>102</v>
      </c>
      <c r="D1247" s="93"/>
      <c r="E1247" s="93">
        <v>15.8</v>
      </c>
      <c r="F1247" s="117"/>
      <c r="G1247" s="110"/>
      <c r="H1247" s="117"/>
      <c r="I1247" s="117"/>
      <c r="J1247" s="161"/>
      <c r="L1247" s="110"/>
    </row>
    <row r="1248" spans="1:12" s="116" customFormat="1" ht="12.75" customHeight="1" x14ac:dyDescent="0.3">
      <c r="A1248" s="160"/>
      <c r="B1248" s="118">
        <v>42674</v>
      </c>
      <c r="C1248" s="93" t="s">
        <v>92</v>
      </c>
      <c r="D1248" s="93"/>
      <c r="E1248" s="93">
        <v>41.5</v>
      </c>
      <c r="F1248" s="117"/>
      <c r="G1248" s="110"/>
      <c r="H1248" s="117"/>
      <c r="I1248" s="117"/>
      <c r="J1248" s="161"/>
      <c r="L1248" s="110"/>
    </row>
    <row r="1249" spans="1:12" s="116" customFormat="1" ht="12.75" customHeight="1" x14ac:dyDescent="0.3">
      <c r="A1249" s="160"/>
      <c r="B1249" s="118">
        <v>42674</v>
      </c>
      <c r="C1249" s="116" t="s">
        <v>93</v>
      </c>
      <c r="D1249" s="93"/>
      <c r="E1249" s="93">
        <v>41.87</v>
      </c>
      <c r="F1249" s="117"/>
      <c r="G1249" s="110"/>
      <c r="H1249" s="117"/>
      <c r="I1249" s="117"/>
      <c r="J1249" s="161"/>
      <c r="L1249" s="110"/>
    </row>
    <row r="1250" spans="1:12" s="116" customFormat="1" ht="12.75" customHeight="1" x14ac:dyDescent="0.3">
      <c r="A1250" s="160"/>
      <c r="B1250" s="118">
        <v>42674</v>
      </c>
      <c r="C1250" s="116" t="s">
        <v>505</v>
      </c>
      <c r="D1250" s="93"/>
      <c r="E1250" s="93">
        <v>15.45</v>
      </c>
      <c r="F1250" s="117"/>
      <c r="G1250" s="110"/>
      <c r="H1250" s="117"/>
      <c r="I1250" s="117"/>
      <c r="J1250" s="161"/>
      <c r="L1250" s="110"/>
    </row>
    <row r="1251" spans="1:12" s="116" customFormat="1" ht="12.75" customHeight="1" x14ac:dyDescent="0.3">
      <c r="A1251" s="160"/>
      <c r="B1251" s="118">
        <v>42671</v>
      </c>
      <c r="C1251" s="93" t="s">
        <v>480</v>
      </c>
      <c r="D1251" s="93"/>
      <c r="E1251" s="93">
        <v>29.95</v>
      </c>
      <c r="F1251" s="117"/>
      <c r="G1251" s="110"/>
      <c r="H1251" s="117"/>
      <c r="I1251" s="117"/>
      <c r="J1251" s="161"/>
      <c r="L1251" s="110"/>
    </row>
    <row r="1252" spans="1:12" s="116" customFormat="1" ht="12.75" customHeight="1" x14ac:dyDescent="0.3">
      <c r="A1252" s="160"/>
      <c r="B1252" s="118">
        <v>42671</v>
      </c>
      <c r="C1252" s="93" t="s">
        <v>50</v>
      </c>
      <c r="D1252" s="93"/>
      <c r="E1252" s="93">
        <v>27.67</v>
      </c>
      <c r="F1252" s="117"/>
      <c r="G1252" s="110"/>
      <c r="H1252" s="117"/>
      <c r="I1252" s="117"/>
      <c r="J1252" s="161"/>
      <c r="L1252" s="110"/>
    </row>
    <row r="1253" spans="1:12" s="116" customFormat="1" ht="12.75" customHeight="1" x14ac:dyDescent="0.3">
      <c r="A1253" s="160"/>
      <c r="B1253" s="118">
        <v>42671</v>
      </c>
      <c r="C1253" s="93" t="s">
        <v>83</v>
      </c>
      <c r="D1253" s="93"/>
      <c r="E1253" s="93">
        <v>40</v>
      </c>
      <c r="F1253" s="117"/>
      <c r="G1253" s="110"/>
      <c r="H1253" s="117"/>
      <c r="I1253" s="117"/>
      <c r="J1253" s="161"/>
      <c r="L1253" s="110"/>
    </row>
    <row r="1254" spans="1:12" s="116" customFormat="1" ht="12.75" customHeight="1" x14ac:dyDescent="0.3">
      <c r="A1254" s="160"/>
      <c r="B1254" s="118">
        <v>42671</v>
      </c>
      <c r="C1254" s="93" t="s">
        <v>59</v>
      </c>
      <c r="D1254" s="93"/>
      <c r="E1254" s="93">
        <v>7.89</v>
      </c>
      <c r="F1254" s="117"/>
      <c r="G1254" s="110"/>
      <c r="H1254" s="117"/>
      <c r="I1254" s="117"/>
      <c r="J1254" s="161"/>
      <c r="L1254" s="110"/>
    </row>
    <row r="1255" spans="1:12" s="116" customFormat="1" ht="12.75" customHeight="1" x14ac:dyDescent="0.3">
      <c r="A1255" s="160"/>
      <c r="B1255" s="118">
        <v>42670</v>
      </c>
      <c r="C1255" s="93" t="s">
        <v>122</v>
      </c>
      <c r="D1255" s="93"/>
      <c r="E1255" s="93">
        <v>10.98</v>
      </c>
      <c r="F1255" s="117"/>
      <c r="G1255" s="110"/>
      <c r="H1255" s="117"/>
      <c r="I1255" s="117"/>
      <c r="J1255" s="161"/>
      <c r="L1255" s="110"/>
    </row>
    <row r="1256" spans="1:12" s="116" customFormat="1" ht="12.75" customHeight="1" x14ac:dyDescent="0.3">
      <c r="A1256" s="160">
        <v>1142</v>
      </c>
      <c r="B1256" s="118">
        <v>42669</v>
      </c>
      <c r="C1256" s="93" t="s">
        <v>464</v>
      </c>
      <c r="D1256" s="93"/>
      <c r="E1256" s="93">
        <v>6.75</v>
      </c>
      <c r="F1256" s="117"/>
      <c r="G1256" s="110"/>
      <c r="H1256" s="117"/>
      <c r="I1256" s="117"/>
      <c r="J1256" s="161"/>
      <c r="L1256" s="110"/>
    </row>
    <row r="1257" spans="1:12" s="116" customFormat="1" ht="12.75" customHeight="1" x14ac:dyDescent="0.3">
      <c r="A1257" s="160">
        <v>1136</v>
      </c>
      <c r="B1257" s="118">
        <v>42669</v>
      </c>
      <c r="C1257" s="93" t="s">
        <v>464</v>
      </c>
      <c r="D1257" s="93"/>
      <c r="E1257" s="93">
        <v>6.75</v>
      </c>
      <c r="F1257" s="117"/>
      <c r="G1257" s="110"/>
      <c r="H1257" s="117"/>
      <c r="I1257" s="117"/>
      <c r="J1257" s="161"/>
      <c r="L1257" s="110"/>
    </row>
    <row r="1258" spans="1:12" s="116" customFormat="1" ht="12.75" customHeight="1" x14ac:dyDescent="0.3">
      <c r="A1258" s="115"/>
      <c r="B1258" s="112">
        <v>42672</v>
      </c>
      <c r="C1258" s="116" t="s">
        <v>40</v>
      </c>
      <c r="D1258" s="117"/>
      <c r="E1258" s="117">
        <v>80.16</v>
      </c>
      <c r="F1258" s="117"/>
      <c r="G1258" s="110"/>
      <c r="H1258" s="117"/>
      <c r="I1258" s="117"/>
      <c r="J1258" s="161"/>
      <c r="L1258" s="110"/>
    </row>
    <row r="1259" spans="1:12" s="116" customFormat="1" ht="12.75" customHeight="1" x14ac:dyDescent="0.3">
      <c r="A1259" s="115"/>
      <c r="B1259" s="112">
        <v>42678</v>
      </c>
      <c r="C1259" s="116" t="s">
        <v>505</v>
      </c>
      <c r="D1259" s="117"/>
      <c r="E1259" s="117">
        <v>13.6</v>
      </c>
      <c r="F1259" s="117"/>
      <c r="G1259" s="110"/>
      <c r="H1259" s="117"/>
      <c r="I1259" s="117"/>
      <c r="J1259" s="161"/>
      <c r="L1259" s="110"/>
    </row>
    <row r="1260" spans="1:12" s="116" customFormat="1" ht="12.75" customHeight="1" x14ac:dyDescent="0.3">
      <c r="A1260" s="115"/>
      <c r="B1260" s="112">
        <v>42678</v>
      </c>
      <c r="C1260" s="116" t="s">
        <v>505</v>
      </c>
      <c r="D1260" s="117"/>
      <c r="E1260" s="117">
        <v>7.17</v>
      </c>
      <c r="F1260" s="117"/>
      <c r="G1260" s="110"/>
      <c r="H1260" s="117"/>
      <c r="I1260" s="117"/>
      <c r="J1260" s="161"/>
      <c r="L1260" s="110"/>
    </row>
    <row r="1261" spans="1:12" s="116" customFormat="1" ht="12.75" customHeight="1" x14ac:dyDescent="0.3">
      <c r="A1261" s="115"/>
      <c r="B1261" s="112">
        <v>42678</v>
      </c>
      <c r="C1261" s="116" t="s">
        <v>8</v>
      </c>
      <c r="D1261" s="117"/>
      <c r="E1261" s="117">
        <v>2.4500000000000002</v>
      </c>
      <c r="F1261" s="117"/>
      <c r="G1261" s="110"/>
      <c r="H1261" s="117"/>
      <c r="I1261" s="117"/>
      <c r="J1261" s="161"/>
      <c r="L1261" s="110"/>
    </row>
    <row r="1262" spans="1:12" s="116" customFormat="1" ht="12.75" customHeight="1" x14ac:dyDescent="0.3">
      <c r="A1262" s="115"/>
      <c r="B1262" s="112">
        <v>42679</v>
      </c>
      <c r="C1262" s="116" t="s">
        <v>52</v>
      </c>
      <c r="D1262" s="117"/>
      <c r="E1262" s="117">
        <v>23.16</v>
      </c>
      <c r="F1262" s="117"/>
      <c r="G1262" s="110"/>
      <c r="H1262" s="117"/>
      <c r="I1262" s="117"/>
      <c r="J1262" s="161"/>
      <c r="L1262" s="110"/>
    </row>
    <row r="1263" spans="1:12" s="116" customFormat="1" ht="12.75" customHeight="1" x14ac:dyDescent="0.3">
      <c r="A1263" s="115"/>
      <c r="B1263" s="112">
        <v>42680</v>
      </c>
      <c r="C1263" s="116" t="s">
        <v>369</v>
      </c>
      <c r="D1263" s="117">
        <v>10</v>
      </c>
      <c r="E1263" s="117"/>
      <c r="F1263" s="117"/>
      <c r="G1263" s="110"/>
      <c r="H1263" s="117"/>
      <c r="I1263" s="117"/>
      <c r="J1263" s="161"/>
      <c r="L1263" s="110"/>
    </row>
    <row r="1264" spans="1:12" s="116" customFormat="1" ht="12.75" customHeight="1" x14ac:dyDescent="0.3">
      <c r="A1264" s="115"/>
      <c r="B1264" s="112">
        <v>42680</v>
      </c>
      <c r="C1264" s="116" t="s">
        <v>42</v>
      </c>
      <c r="D1264" s="117"/>
      <c r="E1264" s="117">
        <v>169.75</v>
      </c>
      <c r="F1264" s="117"/>
      <c r="G1264" s="110"/>
      <c r="H1264" s="117"/>
      <c r="I1264" s="117"/>
      <c r="J1264" s="161"/>
      <c r="L1264" s="110"/>
    </row>
    <row r="1265" spans="1:12" s="116" customFormat="1" ht="12.75" customHeight="1" x14ac:dyDescent="0.3">
      <c r="A1265" s="115"/>
      <c r="B1265" s="112">
        <v>42680</v>
      </c>
      <c r="C1265" s="116" t="s">
        <v>321</v>
      </c>
      <c r="D1265" s="117"/>
      <c r="E1265" s="117">
        <v>201.69</v>
      </c>
      <c r="F1265" s="117"/>
      <c r="G1265" s="110"/>
      <c r="H1265" s="117"/>
      <c r="I1265" s="117"/>
      <c r="J1265" s="161"/>
      <c r="L1265" s="110"/>
    </row>
    <row r="1266" spans="1:12" s="116" customFormat="1" ht="12.75" customHeight="1" x14ac:dyDescent="0.3">
      <c r="A1266" s="115"/>
      <c r="B1266" s="112">
        <v>42680</v>
      </c>
      <c r="C1266" s="116" t="s">
        <v>45</v>
      </c>
      <c r="D1266" s="117"/>
      <c r="E1266" s="117">
        <v>45</v>
      </c>
      <c r="F1266" s="117"/>
      <c r="G1266" s="110"/>
      <c r="H1266" s="117"/>
      <c r="I1266" s="117"/>
      <c r="J1266" s="161"/>
      <c r="L1266" s="110"/>
    </row>
    <row r="1267" spans="1:12" s="116" customFormat="1" ht="12.75" customHeight="1" x14ac:dyDescent="0.3">
      <c r="A1267" s="115"/>
      <c r="B1267" s="112">
        <v>42680</v>
      </c>
      <c r="C1267" s="116" t="s">
        <v>485</v>
      </c>
      <c r="D1267" s="117"/>
      <c r="E1267" s="117">
        <v>104.78</v>
      </c>
      <c r="F1267" s="117"/>
      <c r="G1267" s="110"/>
      <c r="H1267" s="117"/>
      <c r="I1267" s="117"/>
      <c r="J1267" s="161"/>
      <c r="L1267" s="110"/>
    </row>
    <row r="1268" spans="1:12" s="116" customFormat="1" ht="12.75" customHeight="1" x14ac:dyDescent="0.3">
      <c r="A1268" s="115"/>
      <c r="B1268" s="112"/>
      <c r="C1268" s="116" t="s">
        <v>481</v>
      </c>
      <c r="D1268" s="117">
        <v>200</v>
      </c>
      <c r="E1268" s="117"/>
      <c r="F1268" s="117"/>
      <c r="G1268" s="110"/>
      <c r="H1268" s="117"/>
      <c r="I1268" s="117"/>
      <c r="J1268" s="161"/>
      <c r="L1268" s="110"/>
    </row>
    <row r="1269" spans="1:12" s="116" customFormat="1" ht="12.75" customHeight="1" x14ac:dyDescent="0.3">
      <c r="A1269" s="115">
        <v>1148</v>
      </c>
      <c r="B1269" s="112">
        <v>42681</v>
      </c>
      <c r="C1269" s="116" t="s">
        <v>482</v>
      </c>
      <c r="D1269" s="117"/>
      <c r="E1269" s="117">
        <v>4.5</v>
      </c>
      <c r="F1269" s="117"/>
      <c r="G1269" s="110"/>
      <c r="H1269" s="117"/>
      <c r="I1269" s="117"/>
      <c r="J1269" s="161"/>
      <c r="L1269" s="110"/>
    </row>
    <row r="1270" spans="1:12" s="116" customFormat="1" ht="12.75" customHeight="1" x14ac:dyDescent="0.3">
      <c r="A1270" s="115">
        <v>1149</v>
      </c>
      <c r="B1270" s="112">
        <v>42681</v>
      </c>
      <c r="C1270" s="116" t="s">
        <v>482</v>
      </c>
      <c r="D1270" s="117"/>
      <c r="E1270" s="117">
        <v>5</v>
      </c>
      <c r="F1270" s="117"/>
      <c r="G1270" s="110"/>
      <c r="H1270" s="117"/>
      <c r="I1270" s="117"/>
      <c r="J1270" s="161"/>
      <c r="L1270" s="110"/>
    </row>
    <row r="1271" spans="1:12" s="116" customFormat="1" ht="12.75" customHeight="1" x14ac:dyDescent="0.3">
      <c r="A1271" s="115"/>
      <c r="B1271" s="112">
        <v>42680</v>
      </c>
      <c r="C1271" s="116" t="s">
        <v>40</v>
      </c>
      <c r="D1271" s="117"/>
      <c r="E1271" s="117">
        <v>8.99</v>
      </c>
      <c r="F1271" s="117"/>
      <c r="G1271" s="110"/>
      <c r="H1271" s="117"/>
      <c r="I1271" s="117"/>
      <c r="J1271" s="161"/>
      <c r="L1271" s="110"/>
    </row>
    <row r="1272" spans="1:12" s="116" customFormat="1" ht="12.75" customHeight="1" x14ac:dyDescent="0.3">
      <c r="A1272" s="115"/>
      <c r="B1272" s="112">
        <v>42681</v>
      </c>
      <c r="C1272" s="116" t="s">
        <v>8</v>
      </c>
      <c r="D1272" s="117"/>
      <c r="E1272" s="117">
        <v>2.4500000000000002</v>
      </c>
      <c r="F1272" s="117"/>
      <c r="G1272" s="110"/>
      <c r="H1272" s="117"/>
      <c r="I1272" s="117"/>
      <c r="J1272" s="161"/>
      <c r="L1272" s="110"/>
    </row>
    <row r="1273" spans="1:12" s="116" customFormat="1" ht="12.75" customHeight="1" x14ac:dyDescent="0.3">
      <c r="A1273" s="115"/>
      <c r="B1273" s="112">
        <v>42681</v>
      </c>
      <c r="C1273" s="116" t="s">
        <v>159</v>
      </c>
      <c r="D1273" s="117"/>
      <c r="E1273" s="117">
        <v>21.46</v>
      </c>
      <c r="F1273" s="117"/>
      <c r="G1273" s="110"/>
      <c r="H1273" s="117"/>
      <c r="I1273" s="117"/>
      <c r="J1273" s="161"/>
      <c r="L1273" s="110"/>
    </row>
    <row r="1274" spans="1:12" s="116" customFormat="1" ht="12.75" customHeight="1" x14ac:dyDescent="0.3">
      <c r="A1274" s="115"/>
      <c r="B1274" s="112">
        <v>42682</v>
      </c>
      <c r="C1274" s="116" t="s">
        <v>52</v>
      </c>
      <c r="D1274" s="117"/>
      <c r="E1274" s="117">
        <v>28.24</v>
      </c>
      <c r="F1274" s="117"/>
      <c r="G1274" s="110"/>
      <c r="H1274" s="117"/>
      <c r="I1274" s="117"/>
      <c r="J1274" s="161"/>
      <c r="L1274" s="110"/>
    </row>
    <row r="1275" spans="1:12" s="116" customFormat="1" ht="12.75" customHeight="1" x14ac:dyDescent="0.3">
      <c r="A1275" s="115"/>
      <c r="B1275" s="112">
        <v>42682</v>
      </c>
      <c r="C1275" s="116" t="s">
        <v>8</v>
      </c>
      <c r="D1275" s="117"/>
      <c r="E1275" s="117">
        <v>4.5999999999999996</v>
      </c>
      <c r="F1275" s="117"/>
      <c r="G1275" s="110"/>
      <c r="H1275" s="117"/>
      <c r="I1275" s="117"/>
      <c r="J1275" s="161"/>
      <c r="L1275" s="110"/>
    </row>
    <row r="1276" spans="1:12" s="116" customFormat="1" ht="12.75" customHeight="1" x14ac:dyDescent="0.3">
      <c r="A1276" s="115"/>
      <c r="B1276" s="112">
        <v>42682</v>
      </c>
      <c r="C1276" s="116" t="s">
        <v>112</v>
      </c>
      <c r="D1276" s="117"/>
      <c r="E1276" s="117">
        <v>176.49</v>
      </c>
      <c r="F1276" s="117"/>
      <c r="G1276" s="110"/>
      <c r="H1276" s="117"/>
      <c r="I1276" s="117"/>
      <c r="J1276" s="161"/>
      <c r="L1276" s="110"/>
    </row>
    <row r="1277" spans="1:12" s="116" customFormat="1" ht="12.75" customHeight="1" x14ac:dyDescent="0.3">
      <c r="A1277" s="115"/>
      <c r="B1277" s="112">
        <v>42682</v>
      </c>
      <c r="C1277" s="116" t="s">
        <v>93</v>
      </c>
      <c r="D1277" s="117"/>
      <c r="E1277" s="117">
        <v>21.48</v>
      </c>
      <c r="F1277" s="117"/>
      <c r="G1277" s="110"/>
      <c r="H1277" s="117"/>
      <c r="I1277" s="117"/>
      <c r="J1277" s="161"/>
      <c r="L1277" s="110"/>
    </row>
    <row r="1278" spans="1:12" s="116" customFormat="1" ht="12.75" customHeight="1" x14ac:dyDescent="0.3">
      <c r="A1278" s="115"/>
      <c r="B1278" s="112">
        <v>42682</v>
      </c>
      <c r="C1278" s="116" t="s">
        <v>92</v>
      </c>
      <c r="D1278" s="117"/>
      <c r="E1278" s="117">
        <v>19.98</v>
      </c>
      <c r="F1278" s="117"/>
      <c r="G1278" s="110"/>
      <c r="H1278" s="117"/>
      <c r="I1278" s="117"/>
      <c r="J1278" s="161"/>
      <c r="L1278" s="110"/>
    </row>
    <row r="1279" spans="1:12" s="116" customFormat="1" ht="12.75" customHeight="1" x14ac:dyDescent="0.3">
      <c r="A1279" s="115"/>
      <c r="B1279" s="112">
        <v>42682</v>
      </c>
      <c r="C1279" s="116" t="s">
        <v>92</v>
      </c>
      <c r="D1279" s="117"/>
      <c r="E1279" s="117">
        <v>4.8899999999999997</v>
      </c>
      <c r="F1279" s="117"/>
      <c r="G1279" s="110"/>
      <c r="H1279" s="117"/>
      <c r="I1279" s="117"/>
      <c r="J1279" s="161"/>
      <c r="L1279" s="110"/>
    </row>
    <row r="1280" spans="1:12" s="116" customFormat="1" ht="12.75" customHeight="1" x14ac:dyDescent="0.3">
      <c r="A1280" s="115"/>
      <c r="B1280" s="112">
        <v>42682</v>
      </c>
      <c r="C1280" s="116" t="s">
        <v>505</v>
      </c>
      <c r="D1280" s="117"/>
      <c r="E1280" s="117">
        <v>13.51</v>
      </c>
      <c r="F1280" s="117"/>
      <c r="G1280" s="110"/>
      <c r="H1280" s="117"/>
      <c r="I1280" s="117"/>
      <c r="J1280" s="161"/>
      <c r="L1280" s="110"/>
    </row>
    <row r="1281" spans="1:12" s="116" customFormat="1" ht="12.75" customHeight="1" x14ac:dyDescent="0.3">
      <c r="A1281" s="115"/>
      <c r="B1281" s="112">
        <v>42683</v>
      </c>
      <c r="C1281" s="116" t="s">
        <v>21</v>
      </c>
      <c r="D1281" s="117"/>
      <c r="E1281" s="117">
        <v>13.45</v>
      </c>
      <c r="F1281" s="117"/>
      <c r="G1281" s="110"/>
      <c r="H1281" s="117"/>
      <c r="I1281" s="117"/>
      <c r="J1281" s="161"/>
      <c r="L1281" s="110"/>
    </row>
    <row r="1282" spans="1:12" s="116" customFormat="1" ht="12.75" customHeight="1" x14ac:dyDescent="0.3">
      <c r="A1282" s="115"/>
      <c r="B1282" s="112">
        <v>42683</v>
      </c>
      <c r="C1282" s="116" t="s">
        <v>40</v>
      </c>
      <c r="D1282" s="117"/>
      <c r="E1282" s="117">
        <v>23.02</v>
      </c>
      <c r="F1282" s="117"/>
      <c r="G1282" s="110"/>
      <c r="H1282" s="117"/>
      <c r="I1282" s="117"/>
      <c r="J1282" s="161"/>
      <c r="L1282" s="110"/>
    </row>
    <row r="1283" spans="1:12" s="116" customFormat="1" ht="12.75" customHeight="1" x14ac:dyDescent="0.3">
      <c r="A1283" s="115"/>
      <c r="B1283" s="112">
        <v>42682</v>
      </c>
      <c r="C1283" s="116" t="s">
        <v>483</v>
      </c>
      <c r="D1283" s="117"/>
      <c r="E1283" s="117">
        <v>18.98</v>
      </c>
      <c r="F1283" s="117"/>
      <c r="G1283" s="110"/>
      <c r="H1283" s="117"/>
      <c r="I1283" s="117"/>
      <c r="J1283" s="161"/>
      <c r="L1283" s="110"/>
    </row>
    <row r="1284" spans="1:12" s="116" customFormat="1" ht="12.75" customHeight="1" x14ac:dyDescent="0.3">
      <c r="A1284" s="115"/>
      <c r="B1284" s="112">
        <v>42684</v>
      </c>
      <c r="C1284" s="116" t="s">
        <v>102</v>
      </c>
      <c r="D1284" s="117"/>
      <c r="E1284" s="117">
        <v>13.41</v>
      </c>
      <c r="F1284" s="117"/>
      <c r="G1284" s="110"/>
      <c r="H1284" s="117"/>
      <c r="I1284" s="117"/>
      <c r="J1284" s="161"/>
      <c r="L1284" s="110"/>
    </row>
    <row r="1285" spans="1:12" s="116" customFormat="1" ht="12.75" customHeight="1" x14ac:dyDescent="0.3">
      <c r="A1285" s="115"/>
      <c r="B1285" s="112">
        <v>42684</v>
      </c>
      <c r="C1285" s="116" t="s">
        <v>50</v>
      </c>
      <c r="D1285" s="117"/>
      <c r="E1285" s="117">
        <v>5.49</v>
      </c>
      <c r="F1285" s="117"/>
      <c r="G1285" s="110"/>
      <c r="H1285" s="117"/>
      <c r="I1285" s="117"/>
      <c r="J1285" s="161"/>
      <c r="L1285" s="110"/>
    </row>
    <row r="1286" spans="1:12" s="116" customFormat="1" ht="12.75" customHeight="1" x14ac:dyDescent="0.3">
      <c r="A1286" s="115"/>
      <c r="B1286" s="112">
        <v>42685</v>
      </c>
      <c r="C1286" s="116" t="s">
        <v>56</v>
      </c>
      <c r="D1286" s="117"/>
      <c r="E1286" s="117">
        <v>10.29</v>
      </c>
      <c r="F1286" s="117"/>
      <c r="G1286" s="110"/>
      <c r="H1286" s="117"/>
      <c r="I1286" s="117"/>
      <c r="J1286" s="161"/>
      <c r="L1286" s="110"/>
    </row>
    <row r="1287" spans="1:12" s="116" customFormat="1" ht="12.75" customHeight="1" x14ac:dyDescent="0.3">
      <c r="A1287" s="115"/>
      <c r="B1287" s="112">
        <v>42685</v>
      </c>
      <c r="C1287" s="116" t="s">
        <v>505</v>
      </c>
      <c r="D1287" s="117"/>
      <c r="E1287" s="117">
        <v>6.54</v>
      </c>
      <c r="F1287" s="117"/>
      <c r="G1287" s="110"/>
      <c r="H1287" s="117"/>
      <c r="I1287" s="117"/>
      <c r="J1287" s="161"/>
      <c r="L1287" s="110"/>
    </row>
    <row r="1288" spans="1:12" s="116" customFormat="1" ht="12.75" customHeight="1" x14ac:dyDescent="0.3">
      <c r="A1288" s="115"/>
      <c r="B1288" s="112">
        <v>42685</v>
      </c>
      <c r="C1288" s="116" t="s">
        <v>505</v>
      </c>
      <c r="D1288" s="117"/>
      <c r="E1288" s="117">
        <v>19.670000000000002</v>
      </c>
      <c r="F1288" s="117"/>
      <c r="G1288" s="110"/>
      <c r="H1288" s="117"/>
      <c r="I1288" s="117"/>
      <c r="J1288" s="161"/>
      <c r="L1288" s="110"/>
    </row>
    <row r="1289" spans="1:12" s="116" customFormat="1" ht="12.75" customHeight="1" x14ac:dyDescent="0.3">
      <c r="A1289" s="115"/>
      <c r="B1289" s="112">
        <v>42687</v>
      </c>
      <c r="C1289" s="116" t="s">
        <v>50</v>
      </c>
      <c r="D1289" s="117"/>
      <c r="E1289" s="117">
        <v>11.98</v>
      </c>
      <c r="F1289" s="117"/>
      <c r="G1289" s="110"/>
      <c r="H1289" s="117"/>
      <c r="I1289" s="117"/>
      <c r="J1289" s="161"/>
      <c r="L1289" s="110"/>
    </row>
    <row r="1290" spans="1:12" s="116" customFormat="1" ht="12.75" customHeight="1" x14ac:dyDescent="0.3">
      <c r="A1290" s="115"/>
      <c r="B1290" s="112">
        <v>42687</v>
      </c>
      <c r="C1290" s="116" t="s">
        <v>495</v>
      </c>
      <c r="D1290" s="117"/>
      <c r="E1290" s="117">
        <v>7.95</v>
      </c>
      <c r="F1290" s="117"/>
      <c r="G1290" s="110"/>
      <c r="H1290" s="117"/>
      <c r="I1290" s="117"/>
      <c r="J1290" s="161"/>
      <c r="L1290" s="110"/>
    </row>
    <row r="1291" spans="1:12" s="116" customFormat="1" ht="12.75" customHeight="1" x14ac:dyDescent="0.3">
      <c r="A1291" s="115"/>
      <c r="B1291" s="112">
        <v>42688</v>
      </c>
      <c r="C1291" s="116" t="s">
        <v>8</v>
      </c>
      <c r="D1291" s="117"/>
      <c r="E1291" s="117">
        <v>4.18</v>
      </c>
      <c r="F1291" s="117"/>
      <c r="G1291" s="110"/>
      <c r="H1291" s="117"/>
      <c r="I1291" s="117"/>
      <c r="J1291" s="161"/>
      <c r="L1291" s="110"/>
    </row>
    <row r="1292" spans="1:12" s="116" customFormat="1" ht="12.75" customHeight="1" x14ac:dyDescent="0.3">
      <c r="A1292" s="115"/>
      <c r="B1292" s="112">
        <v>42688</v>
      </c>
      <c r="C1292" s="116" t="s">
        <v>40</v>
      </c>
      <c r="D1292" s="117"/>
      <c r="E1292" s="117">
        <v>57.84</v>
      </c>
      <c r="F1292" s="117"/>
      <c r="G1292" s="110"/>
      <c r="H1292" s="117"/>
      <c r="I1292" s="117"/>
      <c r="J1292" s="161"/>
      <c r="L1292" s="110"/>
    </row>
    <row r="1293" spans="1:12" s="116" customFormat="1" ht="12.75" customHeight="1" x14ac:dyDescent="0.3">
      <c r="A1293" s="115"/>
      <c r="B1293" s="112">
        <v>42688</v>
      </c>
      <c r="C1293" s="116" t="s">
        <v>56</v>
      </c>
      <c r="D1293" s="117"/>
      <c r="E1293" s="117">
        <v>20.96</v>
      </c>
      <c r="F1293" s="117"/>
      <c r="G1293" s="110"/>
      <c r="H1293" s="117"/>
      <c r="I1293" s="117"/>
      <c r="J1293" s="161"/>
      <c r="L1293" s="110"/>
    </row>
    <row r="1294" spans="1:12" s="116" customFormat="1" ht="12.75" customHeight="1" x14ac:dyDescent="0.3">
      <c r="A1294" s="115"/>
      <c r="B1294" s="112">
        <v>42689</v>
      </c>
      <c r="C1294" s="116" t="s">
        <v>122</v>
      </c>
      <c r="D1294" s="117"/>
      <c r="E1294" s="117">
        <v>0.99</v>
      </c>
      <c r="F1294" s="117"/>
      <c r="G1294" s="110"/>
      <c r="H1294" s="117"/>
      <c r="I1294" s="117"/>
      <c r="J1294" s="161"/>
      <c r="L1294" s="110"/>
    </row>
    <row r="1295" spans="1:12" s="116" customFormat="1" ht="12.75" customHeight="1" x14ac:dyDescent="0.3">
      <c r="A1295" s="115"/>
      <c r="B1295" s="112">
        <v>42690</v>
      </c>
      <c r="C1295" s="116" t="s">
        <v>146</v>
      </c>
      <c r="D1295" s="117">
        <v>790.5</v>
      </c>
      <c r="E1295" s="117"/>
      <c r="F1295" s="117"/>
      <c r="G1295" s="110"/>
      <c r="H1295" s="117"/>
      <c r="I1295" s="117"/>
      <c r="J1295" s="161"/>
      <c r="L1295" s="110"/>
    </row>
    <row r="1296" spans="1:12" s="116" customFormat="1" ht="12.75" customHeight="1" x14ac:dyDescent="0.3">
      <c r="A1296" s="115"/>
      <c r="B1296" s="112">
        <v>42689</v>
      </c>
      <c r="C1296" s="116" t="s">
        <v>8</v>
      </c>
      <c r="D1296" s="117"/>
      <c r="E1296" s="117">
        <v>5.17</v>
      </c>
      <c r="F1296" s="117"/>
      <c r="G1296" s="110"/>
      <c r="H1296" s="117"/>
      <c r="I1296" s="117"/>
      <c r="J1296" s="161"/>
      <c r="L1296" s="110"/>
    </row>
    <row r="1297" spans="1:12" s="116" customFormat="1" ht="12.75" customHeight="1" x14ac:dyDescent="0.3">
      <c r="A1297" s="115"/>
      <c r="B1297" s="112">
        <v>42689</v>
      </c>
      <c r="C1297" s="116" t="s">
        <v>505</v>
      </c>
      <c r="D1297" s="117"/>
      <c r="E1297" s="117">
        <v>13.28</v>
      </c>
      <c r="F1297" s="117"/>
      <c r="G1297" s="110"/>
      <c r="H1297" s="117"/>
      <c r="I1297" s="117"/>
      <c r="J1297" s="161"/>
      <c r="L1297" s="110"/>
    </row>
    <row r="1298" spans="1:12" s="116" customFormat="1" ht="12.75" customHeight="1" x14ac:dyDescent="0.3">
      <c r="A1298" s="115"/>
      <c r="B1298" s="112">
        <v>42690</v>
      </c>
      <c r="C1298" s="116" t="s">
        <v>85</v>
      </c>
      <c r="D1298" s="117"/>
      <c r="E1298" s="117">
        <v>233.36</v>
      </c>
      <c r="F1298" s="117"/>
      <c r="G1298" s="110"/>
      <c r="H1298" s="117"/>
      <c r="I1298" s="117"/>
      <c r="J1298" s="161"/>
      <c r="L1298" s="110"/>
    </row>
    <row r="1299" spans="1:12" s="116" customFormat="1" ht="12.75" customHeight="1" x14ac:dyDescent="0.3">
      <c r="A1299" s="115"/>
      <c r="B1299" s="112">
        <v>42690</v>
      </c>
      <c r="C1299" s="116" t="s">
        <v>46</v>
      </c>
      <c r="D1299" s="117"/>
      <c r="E1299" s="117">
        <v>20</v>
      </c>
      <c r="F1299" s="117"/>
      <c r="G1299" s="110"/>
      <c r="H1299" s="117"/>
      <c r="I1299" s="117"/>
      <c r="J1299" s="161"/>
      <c r="L1299" s="110"/>
    </row>
    <row r="1300" spans="1:12" s="116" customFormat="1" ht="12.75" customHeight="1" x14ac:dyDescent="0.3">
      <c r="A1300" s="115"/>
      <c r="B1300" s="112">
        <v>42691</v>
      </c>
      <c r="C1300" s="116" t="s">
        <v>31</v>
      </c>
      <c r="D1300" s="117">
        <v>1895.03</v>
      </c>
      <c r="E1300" s="117"/>
      <c r="F1300" s="117"/>
      <c r="G1300" s="110"/>
      <c r="H1300" s="117"/>
      <c r="I1300" s="117"/>
      <c r="J1300" s="161"/>
      <c r="L1300" s="110"/>
    </row>
    <row r="1301" spans="1:12" s="116" customFormat="1" ht="12.75" customHeight="1" x14ac:dyDescent="0.3">
      <c r="A1301" s="115"/>
      <c r="B1301" s="112">
        <v>42690</v>
      </c>
      <c r="C1301" s="116" t="s">
        <v>8</v>
      </c>
      <c r="D1301" s="117"/>
      <c r="E1301" s="117">
        <v>4.33</v>
      </c>
      <c r="F1301" s="117"/>
      <c r="G1301" s="110"/>
      <c r="H1301" s="117"/>
      <c r="I1301" s="117"/>
      <c r="J1301" s="161"/>
      <c r="L1301" s="110"/>
    </row>
    <row r="1302" spans="1:12" s="116" customFormat="1" ht="12.75" customHeight="1" x14ac:dyDescent="0.3">
      <c r="A1302" s="115"/>
      <c r="B1302" s="112">
        <v>42691</v>
      </c>
      <c r="C1302" s="116" t="s">
        <v>505</v>
      </c>
      <c r="D1302" s="117"/>
      <c r="E1302" s="117">
        <v>10.67</v>
      </c>
      <c r="F1302" s="117"/>
      <c r="G1302" s="110"/>
      <c r="H1302" s="117"/>
      <c r="I1302" s="117"/>
      <c r="J1302" s="161"/>
      <c r="L1302" s="110"/>
    </row>
    <row r="1303" spans="1:12" s="116" customFormat="1" ht="12.75" customHeight="1" x14ac:dyDescent="0.3">
      <c r="A1303" s="115"/>
      <c r="B1303" s="112">
        <v>42691</v>
      </c>
      <c r="C1303" s="116" t="s">
        <v>40</v>
      </c>
      <c r="D1303" s="117"/>
      <c r="E1303" s="117">
        <v>77.08</v>
      </c>
      <c r="F1303" s="117"/>
      <c r="G1303" s="110"/>
      <c r="H1303" s="117"/>
      <c r="I1303" s="117"/>
      <c r="J1303" s="161"/>
      <c r="L1303" s="110"/>
    </row>
    <row r="1304" spans="1:12" s="116" customFormat="1" ht="12.75" customHeight="1" x14ac:dyDescent="0.3">
      <c r="A1304" s="115"/>
      <c r="B1304" s="112">
        <v>42692</v>
      </c>
      <c r="C1304" s="116" t="s">
        <v>150</v>
      </c>
      <c r="D1304" s="117"/>
      <c r="E1304" s="117">
        <v>28.29</v>
      </c>
      <c r="F1304" s="117"/>
      <c r="G1304" s="110"/>
      <c r="H1304" s="117"/>
      <c r="I1304" s="117"/>
      <c r="J1304" s="161"/>
      <c r="L1304" s="110"/>
    </row>
    <row r="1305" spans="1:12" s="116" customFormat="1" ht="12.75" customHeight="1" x14ac:dyDescent="0.3">
      <c r="A1305" s="115"/>
      <c r="B1305" s="112">
        <v>42692</v>
      </c>
      <c r="C1305" s="116" t="s">
        <v>261</v>
      </c>
      <c r="D1305" s="117"/>
      <c r="E1305" s="117">
        <v>52.97</v>
      </c>
      <c r="F1305" s="117"/>
      <c r="G1305" s="110"/>
      <c r="H1305" s="117"/>
      <c r="I1305" s="117"/>
      <c r="J1305" s="161"/>
      <c r="L1305" s="110"/>
    </row>
    <row r="1306" spans="1:12" s="116" customFormat="1" ht="12.75" customHeight="1" x14ac:dyDescent="0.3">
      <c r="A1306" s="115"/>
      <c r="B1306" s="112">
        <v>42694</v>
      </c>
      <c r="C1306" s="116" t="s">
        <v>84</v>
      </c>
      <c r="D1306" s="117"/>
      <c r="E1306" s="117">
        <v>20.86</v>
      </c>
      <c r="F1306" s="117"/>
      <c r="G1306" s="110"/>
      <c r="H1306" s="117"/>
      <c r="I1306" s="117"/>
      <c r="J1306" s="161"/>
      <c r="L1306" s="110"/>
    </row>
    <row r="1307" spans="1:12" s="116" customFormat="1" ht="12.75" customHeight="1" x14ac:dyDescent="0.3">
      <c r="A1307" s="115"/>
      <c r="B1307" s="112">
        <v>42695</v>
      </c>
      <c r="C1307" s="116" t="s">
        <v>484</v>
      </c>
      <c r="D1307" s="117"/>
      <c r="E1307" s="117">
        <v>240</v>
      </c>
      <c r="F1307" s="117"/>
      <c r="G1307" s="110"/>
      <c r="H1307" s="117"/>
      <c r="I1307" s="117"/>
      <c r="J1307" s="161"/>
      <c r="L1307" s="110"/>
    </row>
    <row r="1308" spans="1:12" s="116" customFormat="1" ht="12.75" customHeight="1" x14ac:dyDescent="0.3">
      <c r="A1308" s="115"/>
      <c r="B1308" s="112">
        <v>42695</v>
      </c>
      <c r="C1308" s="116" t="s">
        <v>40</v>
      </c>
      <c r="D1308" s="117"/>
      <c r="E1308" s="117">
        <v>47.01</v>
      </c>
      <c r="F1308" s="117"/>
      <c r="G1308" s="110"/>
      <c r="H1308" s="117"/>
      <c r="I1308" s="117"/>
      <c r="J1308" s="161"/>
      <c r="L1308" s="110"/>
    </row>
    <row r="1309" spans="1:12" s="116" customFormat="1" ht="12.75" customHeight="1" x14ac:dyDescent="0.3">
      <c r="A1309" s="115"/>
      <c r="B1309" s="112">
        <v>42695</v>
      </c>
      <c r="C1309" s="116" t="s">
        <v>8</v>
      </c>
      <c r="D1309" s="117"/>
      <c r="E1309" s="117">
        <v>2.4500000000000002</v>
      </c>
      <c r="F1309" s="117"/>
      <c r="G1309" s="110"/>
      <c r="H1309" s="117"/>
      <c r="I1309" s="117"/>
      <c r="J1309" s="161"/>
      <c r="L1309" s="110"/>
    </row>
    <row r="1310" spans="1:12" s="116" customFormat="1" ht="12.75" customHeight="1" x14ac:dyDescent="0.3">
      <c r="A1310" s="115"/>
      <c r="B1310" s="112">
        <v>42695</v>
      </c>
      <c r="C1310" s="116" t="s">
        <v>505</v>
      </c>
      <c r="D1310" s="117"/>
      <c r="E1310" s="117">
        <v>19.02</v>
      </c>
      <c r="F1310" s="117"/>
      <c r="G1310" s="110"/>
      <c r="H1310" s="117"/>
      <c r="I1310" s="117"/>
      <c r="J1310" s="161"/>
      <c r="L1310" s="110"/>
    </row>
    <row r="1311" spans="1:12" s="116" customFormat="1" ht="12.75" customHeight="1" x14ac:dyDescent="0.3">
      <c r="A1311" s="115"/>
      <c r="B1311" s="112">
        <v>42696</v>
      </c>
      <c r="C1311" s="116" t="s">
        <v>89</v>
      </c>
      <c r="D1311" s="117"/>
      <c r="E1311" s="117">
        <v>540.67999999999995</v>
      </c>
      <c r="F1311" s="117"/>
      <c r="G1311" s="110"/>
      <c r="H1311" s="117"/>
      <c r="I1311" s="117"/>
      <c r="J1311" s="161"/>
      <c r="L1311" s="110"/>
    </row>
    <row r="1312" spans="1:12" s="116" customFormat="1" ht="12.75" customHeight="1" x14ac:dyDescent="0.3">
      <c r="A1312" s="115"/>
      <c r="B1312" s="112">
        <v>42701</v>
      </c>
      <c r="C1312" s="116" t="s">
        <v>87</v>
      </c>
      <c r="D1312" s="117"/>
      <c r="E1312" s="117">
        <v>124.6</v>
      </c>
      <c r="F1312" s="117"/>
      <c r="G1312" s="110"/>
      <c r="H1312" s="117"/>
      <c r="I1312" s="117"/>
      <c r="J1312" s="161"/>
      <c r="L1312" s="110"/>
    </row>
    <row r="1313" spans="1:12" s="116" customFormat="1" ht="12.75" customHeight="1" x14ac:dyDescent="0.3">
      <c r="A1313" s="115"/>
      <c r="B1313" s="112">
        <v>42697</v>
      </c>
      <c r="C1313" s="116" t="s">
        <v>72</v>
      </c>
      <c r="D1313" s="117"/>
      <c r="E1313" s="117">
        <v>8.9499999999999993</v>
      </c>
      <c r="F1313" s="117"/>
      <c r="G1313" s="110"/>
      <c r="H1313" s="117"/>
      <c r="I1313" s="117"/>
      <c r="J1313" s="161"/>
      <c r="L1313" s="110"/>
    </row>
    <row r="1314" spans="1:12" s="116" customFormat="1" ht="12.75" customHeight="1" x14ac:dyDescent="0.3">
      <c r="A1314" s="115"/>
      <c r="B1314" s="112">
        <v>42696</v>
      </c>
      <c r="C1314" s="116" t="s">
        <v>505</v>
      </c>
      <c r="D1314" s="117"/>
      <c r="E1314" s="117">
        <v>18.82</v>
      </c>
      <c r="F1314" s="117"/>
      <c r="G1314" s="110"/>
      <c r="H1314" s="117"/>
      <c r="I1314" s="117"/>
      <c r="J1314" s="161"/>
      <c r="L1314" s="110"/>
    </row>
    <row r="1315" spans="1:12" s="116" customFormat="1" ht="12.75" customHeight="1" x14ac:dyDescent="0.3">
      <c r="A1315" s="115"/>
      <c r="B1315" s="112">
        <v>42696</v>
      </c>
      <c r="C1315" s="116" t="s">
        <v>162</v>
      </c>
      <c r="D1315" s="117"/>
      <c r="E1315" s="117">
        <v>35.56</v>
      </c>
      <c r="F1315" s="117"/>
      <c r="G1315" s="110"/>
      <c r="H1315" s="117"/>
      <c r="I1315" s="117"/>
      <c r="J1315" s="161"/>
      <c r="L1315" s="110"/>
    </row>
    <row r="1316" spans="1:12" s="116" customFormat="1" ht="12.75" customHeight="1" x14ac:dyDescent="0.3">
      <c r="A1316" s="115"/>
      <c r="B1316" s="112">
        <v>42695</v>
      </c>
      <c r="C1316" s="116" t="s">
        <v>93</v>
      </c>
      <c r="D1316" s="117"/>
      <c r="E1316" s="117">
        <v>9.7100000000000009</v>
      </c>
      <c r="F1316" s="117"/>
      <c r="G1316" s="110"/>
      <c r="H1316" s="117"/>
      <c r="I1316" s="117"/>
      <c r="J1316" s="161"/>
      <c r="L1316" s="110"/>
    </row>
    <row r="1317" spans="1:12" s="116" customFormat="1" ht="12.75" customHeight="1" x14ac:dyDescent="0.3">
      <c r="A1317" s="115">
        <v>1152</v>
      </c>
      <c r="B1317" s="112">
        <v>42704</v>
      </c>
      <c r="C1317" s="116" t="s">
        <v>433</v>
      </c>
      <c r="D1317" s="117"/>
      <c r="E1317" s="117">
        <v>976.44</v>
      </c>
      <c r="F1317" s="117"/>
      <c r="G1317" s="110"/>
      <c r="H1317" s="117"/>
      <c r="I1317" s="117"/>
      <c r="J1317" s="161"/>
      <c r="L1317" s="110"/>
    </row>
    <row r="1318" spans="1:12" s="116" customFormat="1" ht="12.75" customHeight="1" x14ac:dyDescent="0.3">
      <c r="A1318" s="115">
        <v>1151</v>
      </c>
      <c r="B1318" s="112">
        <v>42702</v>
      </c>
      <c r="C1318" s="116" t="s">
        <v>264</v>
      </c>
      <c r="D1318" s="117"/>
      <c r="E1318" s="117">
        <v>393</v>
      </c>
      <c r="F1318" s="117"/>
      <c r="G1318" s="110"/>
      <c r="H1318" s="117"/>
      <c r="I1318" s="117"/>
      <c r="J1318" s="161"/>
      <c r="L1318" s="110"/>
    </row>
    <row r="1319" spans="1:12" s="116" customFormat="1" ht="12.75" customHeight="1" x14ac:dyDescent="0.3">
      <c r="A1319" s="115">
        <v>1150</v>
      </c>
      <c r="B1319" s="112">
        <v>42702</v>
      </c>
      <c r="C1319" s="116" t="s">
        <v>36</v>
      </c>
      <c r="D1319" s="117"/>
      <c r="E1319" s="117">
        <v>55.2</v>
      </c>
      <c r="F1319" s="117"/>
      <c r="G1319" s="110"/>
      <c r="H1319" s="117"/>
      <c r="I1319" s="117"/>
      <c r="J1319" s="161"/>
      <c r="L1319" s="110"/>
    </row>
    <row r="1320" spans="1:12" s="116" customFormat="1" ht="12.75" customHeight="1" x14ac:dyDescent="0.3">
      <c r="A1320" s="115"/>
      <c r="B1320" s="112">
        <v>42697</v>
      </c>
      <c r="C1320" s="116" t="s">
        <v>369</v>
      </c>
      <c r="D1320" s="117"/>
      <c r="E1320" s="117">
        <v>4.5</v>
      </c>
      <c r="F1320" s="117"/>
      <c r="G1320" s="110"/>
      <c r="H1320" s="117"/>
      <c r="I1320" s="117"/>
      <c r="J1320" s="161"/>
      <c r="L1320" s="110"/>
    </row>
    <row r="1321" spans="1:12" s="116" customFormat="1" ht="12.75" customHeight="1" x14ac:dyDescent="0.3">
      <c r="A1321" s="115"/>
      <c r="B1321" s="112">
        <v>42697</v>
      </c>
      <c r="C1321" s="116" t="s">
        <v>112</v>
      </c>
      <c r="D1321" s="117"/>
      <c r="E1321" s="117">
        <v>4.1900000000000004</v>
      </c>
      <c r="F1321" s="117"/>
      <c r="G1321" s="110"/>
      <c r="H1321" s="117"/>
      <c r="I1321" s="117"/>
      <c r="J1321" s="161"/>
      <c r="L1321" s="110"/>
    </row>
    <row r="1322" spans="1:12" s="116" customFormat="1" ht="12.75" customHeight="1" x14ac:dyDescent="0.3">
      <c r="A1322" s="115"/>
      <c r="B1322" s="112">
        <v>42697</v>
      </c>
      <c r="C1322" s="116" t="s">
        <v>8</v>
      </c>
      <c r="D1322" s="117"/>
      <c r="E1322" s="117">
        <v>1.75</v>
      </c>
      <c r="F1322" s="117"/>
      <c r="G1322" s="110"/>
      <c r="H1322" s="117"/>
      <c r="I1322" s="117"/>
      <c r="J1322" s="161"/>
      <c r="L1322" s="110"/>
    </row>
    <row r="1323" spans="1:12" s="116" customFormat="1" ht="12.75" customHeight="1" x14ac:dyDescent="0.3">
      <c r="A1323" s="115"/>
      <c r="B1323" s="112">
        <v>42697</v>
      </c>
      <c r="C1323" s="116" t="s">
        <v>8</v>
      </c>
      <c r="D1323" s="117"/>
      <c r="E1323" s="117">
        <v>9.34</v>
      </c>
      <c r="F1323" s="117"/>
      <c r="G1323" s="110"/>
      <c r="H1323" s="117"/>
      <c r="I1323" s="117"/>
      <c r="J1323" s="161"/>
      <c r="L1323" s="110"/>
    </row>
    <row r="1324" spans="1:12" s="116" customFormat="1" ht="12.75" customHeight="1" x14ac:dyDescent="0.3">
      <c r="A1324" s="115"/>
      <c r="B1324" s="112">
        <v>42699</v>
      </c>
      <c r="C1324" s="116" t="s">
        <v>505</v>
      </c>
      <c r="D1324" s="117"/>
      <c r="E1324" s="117">
        <v>13.49</v>
      </c>
      <c r="F1324" s="117"/>
      <c r="G1324" s="110"/>
      <c r="H1324" s="117"/>
      <c r="I1324" s="117"/>
      <c r="J1324" s="161"/>
      <c r="L1324" s="110"/>
    </row>
    <row r="1325" spans="1:12" s="116" customFormat="1" ht="12.75" customHeight="1" x14ac:dyDescent="0.3">
      <c r="A1325" s="115"/>
      <c r="B1325" s="112">
        <v>42699</v>
      </c>
      <c r="C1325" s="116" t="s">
        <v>505</v>
      </c>
      <c r="D1325" s="117"/>
      <c r="E1325" s="117">
        <v>5.45</v>
      </c>
      <c r="F1325" s="117"/>
      <c r="G1325" s="110"/>
      <c r="H1325" s="117"/>
      <c r="I1325" s="117"/>
      <c r="J1325" s="161"/>
      <c r="L1325" s="110"/>
    </row>
    <row r="1326" spans="1:12" s="116" customFormat="1" ht="12.75" customHeight="1" x14ac:dyDescent="0.3">
      <c r="A1326" s="115"/>
      <c r="B1326" s="112">
        <v>42698</v>
      </c>
      <c r="C1326" s="116" t="s">
        <v>152</v>
      </c>
      <c r="D1326" s="117"/>
      <c r="E1326" s="117">
        <v>10.98</v>
      </c>
      <c r="F1326" s="117"/>
      <c r="G1326" s="110"/>
      <c r="H1326" s="117"/>
      <c r="I1326" s="117"/>
      <c r="J1326" s="161"/>
      <c r="L1326" s="110"/>
    </row>
    <row r="1327" spans="1:12" s="116" customFormat="1" ht="12.75" customHeight="1" x14ac:dyDescent="0.3">
      <c r="A1327" s="115"/>
      <c r="B1327" s="112">
        <v>42700</v>
      </c>
      <c r="C1327" s="116" t="s">
        <v>487</v>
      </c>
      <c r="D1327" s="117"/>
      <c r="E1327" s="117">
        <v>20</v>
      </c>
      <c r="F1327" s="117"/>
      <c r="G1327" s="110"/>
      <c r="H1327" s="117"/>
      <c r="I1327" s="117"/>
      <c r="J1327" s="161"/>
      <c r="L1327" s="110"/>
    </row>
    <row r="1328" spans="1:12" s="116" customFormat="1" ht="12.75" customHeight="1" x14ac:dyDescent="0.3">
      <c r="A1328" s="115"/>
      <c r="B1328" s="112">
        <v>42700</v>
      </c>
      <c r="C1328" s="116" t="s">
        <v>114</v>
      </c>
      <c r="D1328" s="117"/>
      <c r="E1328" s="117">
        <v>19.59</v>
      </c>
      <c r="F1328" s="117"/>
      <c r="G1328" s="110"/>
      <c r="H1328" s="117"/>
      <c r="I1328" s="117"/>
      <c r="J1328" s="161"/>
      <c r="L1328" s="110"/>
    </row>
    <row r="1329" spans="1:12" s="116" customFormat="1" ht="12.75" customHeight="1" x14ac:dyDescent="0.3">
      <c r="A1329" s="115"/>
      <c r="B1329" s="112">
        <v>42700</v>
      </c>
      <c r="C1329" s="116" t="s">
        <v>7</v>
      </c>
      <c r="D1329" s="117"/>
      <c r="E1329" s="117">
        <v>11.39</v>
      </c>
      <c r="F1329" s="117"/>
      <c r="G1329" s="110"/>
      <c r="H1329" s="117"/>
      <c r="I1329" s="117"/>
      <c r="J1329" s="161"/>
      <c r="L1329" s="110"/>
    </row>
    <row r="1330" spans="1:12" s="116" customFormat="1" ht="12.75" customHeight="1" x14ac:dyDescent="0.3">
      <c r="A1330" s="115"/>
      <c r="B1330" s="112">
        <v>42700</v>
      </c>
      <c r="C1330" s="116" t="s">
        <v>93</v>
      </c>
      <c r="D1330" s="117"/>
      <c r="E1330" s="117">
        <v>51.52</v>
      </c>
      <c r="F1330" s="117"/>
      <c r="G1330" s="110"/>
      <c r="H1330" s="117"/>
      <c r="I1330" s="117"/>
      <c r="J1330" s="161"/>
      <c r="L1330" s="110"/>
    </row>
    <row r="1331" spans="1:12" s="116" customFormat="1" ht="12.75" customHeight="1" x14ac:dyDescent="0.3">
      <c r="A1331" s="115"/>
      <c r="B1331" s="112">
        <v>42692</v>
      </c>
      <c r="C1331" s="116" t="s">
        <v>50</v>
      </c>
      <c r="D1331" s="117"/>
      <c r="E1331" s="117">
        <v>13.48</v>
      </c>
      <c r="F1331" s="117"/>
      <c r="G1331" s="110"/>
      <c r="H1331" s="117"/>
      <c r="I1331" s="117"/>
      <c r="J1331" s="161"/>
      <c r="L1331" s="110"/>
    </row>
    <row r="1332" spans="1:12" s="116" customFormat="1" ht="12.75" customHeight="1" x14ac:dyDescent="0.3">
      <c r="A1332" s="115"/>
      <c r="B1332" s="112">
        <v>42702</v>
      </c>
      <c r="C1332" s="116" t="s">
        <v>122</v>
      </c>
      <c r="D1332" s="117"/>
      <c r="E1332" s="117">
        <v>10.98</v>
      </c>
      <c r="F1332" s="117"/>
      <c r="G1332" s="110"/>
      <c r="H1332" s="117"/>
      <c r="I1332" s="117"/>
      <c r="J1332" s="161"/>
      <c r="L1332" s="110"/>
    </row>
    <row r="1333" spans="1:12" s="116" customFormat="1" ht="12.75" customHeight="1" x14ac:dyDescent="0.3">
      <c r="A1333" s="115"/>
      <c r="B1333" s="112">
        <v>42705</v>
      </c>
      <c r="C1333" s="116" t="s">
        <v>31</v>
      </c>
      <c r="D1333" s="117">
        <v>1895.03</v>
      </c>
      <c r="E1333" s="117"/>
      <c r="F1333" s="117"/>
      <c r="G1333" s="110"/>
      <c r="H1333" s="117"/>
      <c r="I1333" s="117"/>
      <c r="J1333" s="161"/>
      <c r="L1333" s="110"/>
    </row>
    <row r="1334" spans="1:12" s="116" customFormat="1" ht="12.75" customHeight="1" x14ac:dyDescent="0.3">
      <c r="A1334" s="115"/>
      <c r="B1334" s="112">
        <v>42704</v>
      </c>
      <c r="C1334" s="116" t="s">
        <v>50</v>
      </c>
      <c r="D1334" s="117"/>
      <c r="E1334" s="117">
        <v>34.76</v>
      </c>
      <c r="F1334" s="117"/>
      <c r="G1334" s="110"/>
      <c r="H1334" s="117"/>
      <c r="I1334" s="117"/>
      <c r="J1334" s="161"/>
      <c r="L1334" s="110"/>
    </row>
    <row r="1335" spans="1:12" s="116" customFormat="1" ht="12.75" customHeight="1" x14ac:dyDescent="0.3">
      <c r="A1335" s="115"/>
      <c r="B1335" s="112">
        <v>42704</v>
      </c>
      <c r="C1335" s="116" t="s">
        <v>505</v>
      </c>
      <c r="D1335" s="117"/>
      <c r="E1335" s="117">
        <v>18.940000000000001</v>
      </c>
      <c r="F1335" s="117"/>
      <c r="G1335" s="110"/>
      <c r="H1335" s="117"/>
      <c r="I1335" s="117"/>
      <c r="J1335" s="161"/>
      <c r="L1335" s="110"/>
    </row>
    <row r="1336" spans="1:12" s="116" customFormat="1" ht="12.75" customHeight="1" x14ac:dyDescent="0.3">
      <c r="A1336" s="115"/>
      <c r="B1336" s="112">
        <v>42704</v>
      </c>
      <c r="C1336" s="116" t="s">
        <v>357</v>
      </c>
      <c r="D1336" s="117"/>
      <c r="E1336" s="117">
        <v>18.78</v>
      </c>
      <c r="F1336" s="117"/>
      <c r="G1336" s="110"/>
      <c r="H1336" s="117"/>
      <c r="I1336" s="117"/>
      <c r="J1336" s="161"/>
      <c r="L1336" s="110"/>
    </row>
    <row r="1337" spans="1:12" s="116" customFormat="1" ht="12.75" customHeight="1" x14ac:dyDescent="0.3">
      <c r="A1337" s="115"/>
      <c r="B1337" s="112">
        <v>42704</v>
      </c>
      <c r="C1337" s="116" t="s">
        <v>72</v>
      </c>
      <c r="D1337" s="117"/>
      <c r="E1337" s="117">
        <v>119</v>
      </c>
      <c r="F1337" s="117"/>
      <c r="G1337" s="110"/>
      <c r="H1337" s="117"/>
      <c r="I1337" s="117"/>
      <c r="J1337" s="161"/>
      <c r="L1337" s="110"/>
    </row>
    <row r="1338" spans="1:12" s="116" customFormat="1" ht="12.75" customHeight="1" x14ac:dyDescent="0.3">
      <c r="A1338" s="115"/>
      <c r="B1338" s="112">
        <v>42704</v>
      </c>
      <c r="C1338" s="116" t="s">
        <v>72</v>
      </c>
      <c r="D1338" s="117"/>
      <c r="E1338" s="117">
        <v>29.95</v>
      </c>
      <c r="F1338" s="117"/>
      <c r="G1338" s="110"/>
      <c r="H1338" s="117"/>
      <c r="I1338" s="117"/>
      <c r="J1338" s="161"/>
      <c r="L1338" s="110"/>
    </row>
    <row r="1339" spans="1:12" s="116" customFormat="1" ht="12.75" customHeight="1" x14ac:dyDescent="0.3">
      <c r="A1339" s="115"/>
      <c r="B1339" s="112">
        <v>42704</v>
      </c>
      <c r="C1339" s="116" t="s">
        <v>72</v>
      </c>
      <c r="D1339" s="117"/>
      <c r="E1339" s="117">
        <v>25.99</v>
      </c>
      <c r="F1339" s="117"/>
      <c r="G1339" s="110"/>
      <c r="H1339" s="117"/>
      <c r="I1339" s="117"/>
      <c r="J1339" s="161"/>
      <c r="L1339" s="110"/>
    </row>
    <row r="1340" spans="1:12" s="116" customFormat="1" ht="12.75" customHeight="1" x14ac:dyDescent="0.3">
      <c r="A1340" s="115"/>
      <c r="B1340" s="112">
        <v>42704</v>
      </c>
      <c r="C1340" s="116" t="s">
        <v>72</v>
      </c>
      <c r="D1340" s="117"/>
      <c r="E1340" s="117">
        <v>77.010000000000005</v>
      </c>
      <c r="F1340" s="117"/>
      <c r="G1340" s="110"/>
      <c r="H1340" s="117"/>
      <c r="I1340" s="117"/>
      <c r="J1340" s="161"/>
      <c r="L1340" s="110"/>
    </row>
    <row r="1341" spans="1:12" s="116" customFormat="1" ht="12.75" customHeight="1" x14ac:dyDescent="0.3">
      <c r="A1341" s="115"/>
      <c r="B1341" s="112">
        <v>42705</v>
      </c>
      <c r="C1341" s="116" t="s">
        <v>40</v>
      </c>
      <c r="D1341" s="117"/>
      <c r="E1341" s="117">
        <v>70.42</v>
      </c>
      <c r="F1341" s="117"/>
      <c r="G1341" s="110"/>
      <c r="H1341" s="117"/>
      <c r="I1341" s="117"/>
      <c r="J1341" s="161"/>
      <c r="L1341" s="110"/>
    </row>
    <row r="1342" spans="1:12" s="116" customFormat="1" ht="12.75" customHeight="1" x14ac:dyDescent="0.3">
      <c r="A1342" s="115"/>
      <c r="B1342" s="112">
        <v>42705</v>
      </c>
      <c r="C1342" s="116" t="s">
        <v>21</v>
      </c>
      <c r="D1342" s="117"/>
      <c r="E1342" s="117">
        <v>21</v>
      </c>
      <c r="F1342" s="117"/>
      <c r="G1342" s="110"/>
      <c r="H1342" s="117"/>
      <c r="I1342" s="117"/>
      <c r="J1342" s="161"/>
      <c r="L1342" s="110"/>
    </row>
    <row r="1343" spans="1:12" s="116" customFormat="1" ht="12.75" customHeight="1" x14ac:dyDescent="0.3">
      <c r="A1343" s="115"/>
      <c r="B1343" s="112">
        <v>42705</v>
      </c>
      <c r="C1343" s="116" t="s">
        <v>481</v>
      </c>
      <c r="D1343" s="117">
        <v>100</v>
      </c>
      <c r="E1343" s="117"/>
      <c r="F1343" s="117"/>
      <c r="G1343" s="110"/>
      <c r="H1343" s="117"/>
      <c r="I1343" s="117"/>
      <c r="J1343" s="161"/>
      <c r="L1343" s="110"/>
    </row>
    <row r="1344" spans="1:12" s="116" customFormat="1" ht="12.75" customHeight="1" x14ac:dyDescent="0.3">
      <c r="A1344" s="115"/>
      <c r="B1344" s="112">
        <v>42706</v>
      </c>
      <c r="C1344" s="116" t="s">
        <v>83</v>
      </c>
      <c r="D1344" s="117"/>
      <c r="E1344" s="117">
        <v>40</v>
      </c>
      <c r="F1344" s="117"/>
      <c r="G1344" s="110"/>
      <c r="H1344" s="117"/>
      <c r="I1344" s="117"/>
      <c r="J1344" s="161"/>
      <c r="L1344" s="110"/>
    </row>
    <row r="1345" spans="1:12" s="116" customFormat="1" ht="12.75" customHeight="1" x14ac:dyDescent="0.3">
      <c r="A1345" s="115"/>
      <c r="B1345" s="112">
        <v>42707</v>
      </c>
      <c r="C1345" s="116" t="s">
        <v>40</v>
      </c>
      <c r="D1345" s="117"/>
      <c r="E1345" s="117">
        <v>33.1</v>
      </c>
      <c r="F1345" s="117"/>
      <c r="G1345" s="110"/>
      <c r="H1345" s="117"/>
      <c r="I1345" s="117"/>
      <c r="J1345" s="161"/>
      <c r="L1345" s="110"/>
    </row>
    <row r="1346" spans="1:12" s="116" customFormat="1" ht="12.75" customHeight="1" x14ac:dyDescent="0.3">
      <c r="A1346" s="115"/>
      <c r="B1346" s="112">
        <v>42707</v>
      </c>
      <c r="C1346" s="116" t="s">
        <v>50</v>
      </c>
      <c r="D1346" s="117"/>
      <c r="E1346" s="117">
        <v>4.8899999999999997</v>
      </c>
      <c r="F1346" s="117"/>
      <c r="G1346" s="110"/>
      <c r="H1346" s="117"/>
      <c r="I1346" s="117"/>
      <c r="J1346" s="161"/>
      <c r="L1346" s="110"/>
    </row>
    <row r="1347" spans="1:12" s="116" customFormat="1" ht="12.75" customHeight="1" x14ac:dyDescent="0.3">
      <c r="A1347" s="115"/>
      <c r="B1347" s="112">
        <v>42708</v>
      </c>
      <c r="C1347" s="116" t="s">
        <v>8</v>
      </c>
      <c r="D1347" s="117"/>
      <c r="E1347" s="117">
        <v>6.44</v>
      </c>
      <c r="F1347" s="117"/>
      <c r="G1347" s="110"/>
      <c r="H1347" s="117"/>
      <c r="I1347" s="117"/>
      <c r="J1347" s="161"/>
      <c r="L1347" s="110"/>
    </row>
    <row r="1348" spans="1:12" s="116" customFormat="1" ht="12.75" customHeight="1" x14ac:dyDescent="0.3">
      <c r="A1348" s="115"/>
      <c r="B1348" s="112">
        <v>42709</v>
      </c>
      <c r="C1348" s="116" t="s">
        <v>152</v>
      </c>
      <c r="D1348" s="117"/>
      <c r="E1348" s="117">
        <v>19.579999999999998</v>
      </c>
      <c r="F1348" s="117"/>
      <c r="G1348" s="110"/>
      <c r="H1348" s="117"/>
      <c r="I1348" s="117"/>
      <c r="J1348" s="161"/>
      <c r="L1348" s="110"/>
    </row>
    <row r="1349" spans="1:12" s="116" customFormat="1" ht="12.75" customHeight="1" x14ac:dyDescent="0.3">
      <c r="A1349" s="115"/>
      <c r="B1349" s="112">
        <v>42710</v>
      </c>
      <c r="C1349" s="116" t="s">
        <v>505</v>
      </c>
      <c r="D1349" s="117"/>
      <c r="E1349" s="117">
        <v>13.17</v>
      </c>
      <c r="F1349" s="117"/>
      <c r="G1349" s="110"/>
      <c r="H1349" s="117"/>
      <c r="I1349" s="117"/>
      <c r="J1349" s="161"/>
      <c r="L1349" s="110"/>
    </row>
    <row r="1350" spans="1:12" s="116" customFormat="1" ht="12.75" customHeight="1" x14ac:dyDescent="0.3">
      <c r="A1350" s="115"/>
      <c r="B1350" s="112">
        <v>42710</v>
      </c>
      <c r="C1350" s="116" t="s">
        <v>40</v>
      </c>
      <c r="D1350" s="117"/>
      <c r="E1350" s="117">
        <v>2.99</v>
      </c>
      <c r="F1350" s="117"/>
      <c r="G1350" s="110"/>
      <c r="H1350" s="117"/>
      <c r="I1350" s="117"/>
      <c r="J1350" s="161"/>
      <c r="L1350" s="110"/>
    </row>
    <row r="1351" spans="1:12" s="116" customFormat="1" ht="12.75" customHeight="1" x14ac:dyDescent="0.3">
      <c r="A1351" s="115"/>
      <c r="B1351" s="112">
        <v>42710</v>
      </c>
      <c r="C1351" s="116" t="s">
        <v>40</v>
      </c>
      <c r="D1351" s="117"/>
      <c r="E1351" s="117">
        <v>106.03</v>
      </c>
      <c r="F1351" s="117"/>
      <c r="G1351" s="110"/>
      <c r="H1351" s="117"/>
      <c r="I1351" s="117"/>
      <c r="J1351" s="161"/>
      <c r="L1351" s="110"/>
    </row>
    <row r="1352" spans="1:12" s="116" customFormat="1" ht="12.75" customHeight="1" x14ac:dyDescent="0.3">
      <c r="A1352" s="115"/>
      <c r="B1352" s="112">
        <v>42710</v>
      </c>
      <c r="C1352" s="116" t="s">
        <v>72</v>
      </c>
      <c r="D1352" s="117"/>
      <c r="E1352" s="117">
        <v>8.1300000000000008</v>
      </c>
      <c r="F1352" s="117"/>
      <c r="G1352" s="110"/>
      <c r="H1352" s="117"/>
      <c r="I1352" s="117"/>
      <c r="J1352" s="161"/>
      <c r="L1352" s="110"/>
    </row>
    <row r="1353" spans="1:12" s="116" customFormat="1" ht="12.75" customHeight="1" x14ac:dyDescent="0.3">
      <c r="A1353" s="115"/>
      <c r="B1353" s="112">
        <v>42710</v>
      </c>
      <c r="C1353" s="116" t="s">
        <v>72</v>
      </c>
      <c r="D1353" s="117"/>
      <c r="E1353" s="117">
        <v>44.34</v>
      </c>
      <c r="F1353" s="117"/>
      <c r="G1353" s="110"/>
      <c r="H1353" s="117"/>
      <c r="I1353" s="117"/>
      <c r="J1353" s="161"/>
      <c r="L1353" s="110"/>
    </row>
    <row r="1354" spans="1:12" s="116" customFormat="1" ht="12.75" customHeight="1" x14ac:dyDescent="0.3">
      <c r="A1354" s="115"/>
      <c r="B1354" s="112">
        <v>42710</v>
      </c>
      <c r="C1354" s="116" t="s">
        <v>93</v>
      </c>
      <c r="D1354" s="117"/>
      <c r="E1354" s="117">
        <v>29.84</v>
      </c>
      <c r="F1354" s="117"/>
      <c r="G1354" s="110"/>
      <c r="H1354" s="117"/>
      <c r="I1354" s="117"/>
      <c r="J1354" s="161"/>
      <c r="L1354" s="110"/>
    </row>
    <row r="1355" spans="1:12" s="116" customFormat="1" ht="12.75" customHeight="1" x14ac:dyDescent="0.3">
      <c r="A1355" s="115"/>
      <c r="B1355" s="112">
        <v>42709</v>
      </c>
      <c r="C1355" s="116" t="s">
        <v>8</v>
      </c>
      <c r="D1355" s="117"/>
      <c r="E1355" s="117">
        <v>7.92</v>
      </c>
      <c r="F1355" s="117"/>
      <c r="G1355" s="110"/>
      <c r="H1355" s="117"/>
      <c r="I1355" s="117"/>
      <c r="J1355" s="161"/>
      <c r="L1355" s="110"/>
    </row>
    <row r="1356" spans="1:12" s="116" customFormat="1" ht="12.75" customHeight="1" x14ac:dyDescent="0.3">
      <c r="A1356" s="115"/>
      <c r="B1356" s="112">
        <v>42709</v>
      </c>
      <c r="C1356" s="116" t="s">
        <v>505</v>
      </c>
      <c r="D1356" s="117"/>
      <c r="E1356" s="117">
        <v>17.07</v>
      </c>
      <c r="F1356" s="117"/>
      <c r="G1356" s="110"/>
      <c r="H1356" s="117"/>
      <c r="I1356" s="117"/>
      <c r="J1356" s="161"/>
      <c r="L1356" s="110"/>
    </row>
    <row r="1357" spans="1:12" s="116" customFormat="1" ht="12.75" customHeight="1" x14ac:dyDescent="0.3">
      <c r="A1357" s="115"/>
      <c r="B1357" s="112">
        <v>42709</v>
      </c>
      <c r="C1357" s="116" t="s">
        <v>59</v>
      </c>
      <c r="D1357" s="117"/>
      <c r="E1357" s="117">
        <v>4</v>
      </c>
      <c r="F1357" s="117"/>
      <c r="G1357" s="110"/>
      <c r="H1357" s="117"/>
      <c r="I1357" s="117"/>
      <c r="J1357" s="161"/>
      <c r="L1357" s="110"/>
    </row>
    <row r="1358" spans="1:12" s="116" customFormat="1" ht="12.75" customHeight="1" x14ac:dyDescent="0.3">
      <c r="A1358" s="115"/>
      <c r="B1358" s="112">
        <v>42709</v>
      </c>
      <c r="C1358" s="116" t="s">
        <v>122</v>
      </c>
      <c r="D1358" s="117"/>
      <c r="E1358" s="117">
        <v>4.99</v>
      </c>
      <c r="F1358" s="117"/>
      <c r="G1358" s="110"/>
      <c r="H1358" s="117"/>
      <c r="I1358" s="117"/>
      <c r="J1358" s="161"/>
      <c r="L1358" s="110"/>
    </row>
    <row r="1359" spans="1:12" s="116" customFormat="1" ht="12.75" customHeight="1" x14ac:dyDescent="0.3">
      <c r="A1359" s="115"/>
      <c r="B1359" s="112">
        <v>42712</v>
      </c>
      <c r="C1359" s="116" t="s">
        <v>50</v>
      </c>
      <c r="D1359" s="117"/>
      <c r="E1359" s="117">
        <v>6.43</v>
      </c>
      <c r="F1359" s="117"/>
      <c r="G1359" s="110"/>
      <c r="H1359" s="117"/>
      <c r="I1359" s="117"/>
      <c r="J1359" s="161"/>
      <c r="L1359" s="110"/>
    </row>
    <row r="1360" spans="1:12" s="116" customFormat="1" ht="12.75" customHeight="1" x14ac:dyDescent="0.3">
      <c r="A1360" s="115"/>
      <c r="B1360" s="112">
        <v>42712</v>
      </c>
      <c r="C1360" s="116" t="s">
        <v>102</v>
      </c>
      <c r="D1360" s="117"/>
      <c r="E1360" s="117">
        <v>20.22</v>
      </c>
      <c r="F1360" s="117"/>
      <c r="G1360" s="110"/>
      <c r="H1360" s="117"/>
      <c r="I1360" s="117"/>
      <c r="J1360" s="161"/>
      <c r="L1360" s="110"/>
    </row>
    <row r="1361" spans="1:12" s="116" customFormat="1" ht="12.75" customHeight="1" x14ac:dyDescent="0.3">
      <c r="A1361" s="115"/>
      <c r="B1361" s="112">
        <v>42712</v>
      </c>
      <c r="C1361" s="116" t="s">
        <v>7</v>
      </c>
      <c r="D1361" s="117"/>
      <c r="E1361" s="117">
        <v>26.65</v>
      </c>
      <c r="F1361" s="117"/>
      <c r="G1361" s="110"/>
      <c r="H1361" s="117"/>
      <c r="I1361" s="117"/>
      <c r="J1361" s="161"/>
      <c r="L1361" s="110"/>
    </row>
    <row r="1362" spans="1:12" s="116" customFormat="1" ht="12.75" customHeight="1" x14ac:dyDescent="0.3">
      <c r="A1362" s="115"/>
      <c r="B1362" s="112">
        <v>42712</v>
      </c>
      <c r="C1362" s="116" t="s">
        <v>488</v>
      </c>
      <c r="D1362" s="117"/>
      <c r="E1362" s="117">
        <v>56.94</v>
      </c>
      <c r="F1362" s="117"/>
      <c r="G1362" s="110"/>
      <c r="H1362" s="117"/>
      <c r="I1362" s="117"/>
      <c r="J1362" s="161"/>
      <c r="L1362" s="110"/>
    </row>
    <row r="1363" spans="1:12" s="116" customFormat="1" ht="12.75" customHeight="1" x14ac:dyDescent="0.3">
      <c r="A1363" s="115"/>
      <c r="B1363" s="112">
        <v>42712</v>
      </c>
      <c r="C1363" s="116" t="s">
        <v>357</v>
      </c>
      <c r="D1363" s="117"/>
      <c r="E1363" s="117">
        <v>1.79</v>
      </c>
      <c r="F1363" s="117"/>
      <c r="G1363" s="110"/>
      <c r="H1363" s="117"/>
      <c r="I1363" s="117"/>
      <c r="J1363" s="161"/>
      <c r="L1363" s="110"/>
    </row>
    <row r="1364" spans="1:12" s="116" customFormat="1" ht="12.75" customHeight="1" x14ac:dyDescent="0.3">
      <c r="A1364" s="115"/>
      <c r="B1364" s="112">
        <v>42713</v>
      </c>
      <c r="C1364" s="116" t="s">
        <v>40</v>
      </c>
      <c r="D1364" s="117"/>
      <c r="E1364" s="117">
        <v>3.99</v>
      </c>
      <c r="F1364" s="117"/>
      <c r="G1364" s="110"/>
      <c r="H1364" s="117"/>
      <c r="I1364" s="117"/>
      <c r="J1364" s="161"/>
      <c r="L1364" s="110"/>
    </row>
    <row r="1365" spans="1:12" s="116" customFormat="1" ht="12.75" customHeight="1" x14ac:dyDescent="0.3">
      <c r="A1365" s="115"/>
      <c r="B1365" s="112">
        <v>42713</v>
      </c>
      <c r="C1365" s="116" t="s">
        <v>40</v>
      </c>
      <c r="D1365" s="117"/>
      <c r="E1365" s="117">
        <v>86.04</v>
      </c>
      <c r="F1365" s="117"/>
      <c r="G1365" s="110"/>
      <c r="H1365" s="117"/>
      <c r="I1365" s="117"/>
      <c r="J1365" s="161"/>
      <c r="L1365" s="110"/>
    </row>
    <row r="1366" spans="1:12" s="116" customFormat="1" ht="12.75" customHeight="1" x14ac:dyDescent="0.3">
      <c r="A1366" s="115">
        <v>1180</v>
      </c>
      <c r="B1366" s="112">
        <v>42713</v>
      </c>
      <c r="C1366" s="116" t="s">
        <v>490</v>
      </c>
      <c r="D1366" s="117"/>
      <c r="E1366" s="117">
        <v>8.75</v>
      </c>
      <c r="F1366" s="117"/>
      <c r="G1366" s="110"/>
      <c r="H1366" s="117"/>
      <c r="I1366" s="117"/>
      <c r="J1366" s="161"/>
      <c r="L1366" s="110"/>
    </row>
    <row r="1367" spans="1:12" s="116" customFormat="1" ht="12.75" customHeight="1" x14ac:dyDescent="0.3">
      <c r="A1367" s="115"/>
      <c r="B1367" s="112">
        <v>42713</v>
      </c>
      <c r="C1367" s="116" t="s">
        <v>21</v>
      </c>
      <c r="D1367" s="117"/>
      <c r="E1367" s="117">
        <v>35.200000000000003</v>
      </c>
      <c r="F1367" s="117"/>
      <c r="G1367" s="110"/>
      <c r="H1367" s="117"/>
      <c r="I1367" s="117"/>
      <c r="J1367" s="161"/>
      <c r="L1367" s="110"/>
    </row>
    <row r="1368" spans="1:12" s="116" customFormat="1" ht="12.75" customHeight="1" x14ac:dyDescent="0.3">
      <c r="A1368" s="115"/>
      <c r="B1368" s="112">
        <v>42713</v>
      </c>
      <c r="C1368" s="116" t="s">
        <v>50</v>
      </c>
      <c r="D1368" s="117"/>
      <c r="E1368" s="117">
        <v>13.78</v>
      </c>
      <c r="F1368" s="117"/>
      <c r="G1368" s="110"/>
      <c r="H1368" s="117"/>
      <c r="I1368" s="117"/>
      <c r="J1368" s="161"/>
      <c r="L1368" s="110"/>
    </row>
    <row r="1369" spans="1:12" s="116" customFormat="1" ht="12.75" customHeight="1" x14ac:dyDescent="0.3">
      <c r="A1369" s="115"/>
      <c r="B1369" s="112">
        <v>42713</v>
      </c>
      <c r="C1369" s="116" t="s">
        <v>505</v>
      </c>
      <c r="D1369" s="117"/>
      <c r="E1369" s="117">
        <v>20.68</v>
      </c>
      <c r="F1369" s="117"/>
      <c r="G1369" s="110"/>
      <c r="H1369" s="117"/>
      <c r="I1369" s="117"/>
      <c r="J1369" s="161"/>
      <c r="L1369" s="110"/>
    </row>
    <row r="1370" spans="1:12" s="116" customFormat="1" ht="12.75" customHeight="1" x14ac:dyDescent="0.3">
      <c r="A1370" s="115"/>
      <c r="B1370" s="112">
        <v>42714</v>
      </c>
      <c r="C1370" s="116" t="s">
        <v>50</v>
      </c>
      <c r="D1370" s="117"/>
      <c r="E1370" s="117">
        <v>35.31</v>
      </c>
      <c r="F1370" s="117"/>
      <c r="G1370" s="110"/>
      <c r="H1370" s="117"/>
      <c r="I1370" s="117"/>
      <c r="J1370" s="161"/>
      <c r="L1370" s="110"/>
    </row>
    <row r="1371" spans="1:12" s="116" customFormat="1" ht="12.75" customHeight="1" x14ac:dyDescent="0.3">
      <c r="A1371" s="115"/>
      <c r="B1371" s="112">
        <v>42714</v>
      </c>
      <c r="C1371" s="116" t="s">
        <v>93</v>
      </c>
      <c r="D1371" s="117"/>
      <c r="E1371" s="117">
        <v>279.93</v>
      </c>
      <c r="F1371" s="117"/>
      <c r="G1371" s="110"/>
      <c r="H1371" s="117"/>
      <c r="I1371" s="117"/>
      <c r="J1371" s="161"/>
      <c r="L1371" s="110"/>
    </row>
    <row r="1372" spans="1:12" s="116" customFormat="1" ht="12.75" customHeight="1" x14ac:dyDescent="0.3">
      <c r="A1372" s="115"/>
      <c r="B1372" s="112">
        <v>42714</v>
      </c>
      <c r="C1372" s="116" t="s">
        <v>261</v>
      </c>
      <c r="D1372" s="117"/>
      <c r="E1372" s="117">
        <v>329.98</v>
      </c>
      <c r="F1372" s="117"/>
      <c r="G1372" s="110"/>
      <c r="H1372" s="117"/>
      <c r="I1372" s="117"/>
      <c r="J1372" s="161"/>
      <c r="L1372" s="110"/>
    </row>
    <row r="1373" spans="1:12" s="116" customFormat="1" ht="12.75" customHeight="1" x14ac:dyDescent="0.3">
      <c r="A1373" s="115"/>
      <c r="B1373" s="112">
        <v>42714</v>
      </c>
      <c r="C1373" s="116" t="s">
        <v>491</v>
      </c>
      <c r="D1373" s="117"/>
      <c r="E1373" s="117">
        <v>54.7</v>
      </c>
      <c r="F1373" s="117"/>
      <c r="G1373" s="110"/>
      <c r="H1373" s="117"/>
      <c r="I1373" s="117"/>
      <c r="J1373" s="161"/>
      <c r="L1373" s="110"/>
    </row>
    <row r="1374" spans="1:12" s="116" customFormat="1" ht="12.75" customHeight="1" x14ac:dyDescent="0.3">
      <c r="A1374" s="115"/>
      <c r="B1374" s="112">
        <v>42714</v>
      </c>
      <c r="C1374" s="116" t="s">
        <v>92</v>
      </c>
      <c r="D1374" s="117"/>
      <c r="E1374" s="117">
        <v>136.44</v>
      </c>
      <c r="F1374" s="117"/>
      <c r="G1374" s="110"/>
      <c r="H1374" s="117"/>
      <c r="I1374" s="117"/>
      <c r="J1374" s="161"/>
      <c r="L1374" s="110"/>
    </row>
    <row r="1375" spans="1:12" s="116" customFormat="1" ht="12.75" customHeight="1" x14ac:dyDescent="0.3">
      <c r="A1375" s="115"/>
      <c r="B1375" s="112">
        <v>42714</v>
      </c>
      <c r="C1375" s="116" t="s">
        <v>150</v>
      </c>
      <c r="D1375" s="117"/>
      <c r="E1375" s="117">
        <v>41.64</v>
      </c>
      <c r="F1375" s="117"/>
      <c r="G1375" s="110"/>
      <c r="H1375" s="117"/>
      <c r="I1375" s="117"/>
      <c r="J1375" s="161"/>
      <c r="L1375" s="110"/>
    </row>
    <row r="1376" spans="1:12" s="116" customFormat="1" ht="12.75" customHeight="1" x14ac:dyDescent="0.3">
      <c r="A1376" s="115"/>
      <c r="B1376" s="112">
        <v>42714</v>
      </c>
      <c r="C1376" s="116" t="s">
        <v>492</v>
      </c>
      <c r="D1376" s="117"/>
      <c r="E1376" s="117">
        <v>16.95</v>
      </c>
      <c r="F1376" s="117"/>
      <c r="G1376" s="110"/>
      <c r="H1376" s="117"/>
      <c r="I1376" s="117"/>
      <c r="J1376" s="161"/>
      <c r="L1376" s="110"/>
    </row>
    <row r="1377" spans="1:12" s="116" customFormat="1" ht="12.75" customHeight="1" x14ac:dyDescent="0.3">
      <c r="A1377" s="115"/>
      <c r="B1377" s="112">
        <v>42714</v>
      </c>
      <c r="C1377" s="116" t="s">
        <v>8</v>
      </c>
      <c r="D1377" s="117"/>
      <c r="E1377" s="117">
        <v>3.15</v>
      </c>
      <c r="F1377" s="117"/>
      <c r="G1377" s="110"/>
      <c r="H1377" s="117"/>
      <c r="I1377" s="117"/>
      <c r="J1377" s="161"/>
      <c r="L1377" s="110"/>
    </row>
    <row r="1378" spans="1:12" s="116" customFormat="1" ht="12.75" customHeight="1" x14ac:dyDescent="0.3">
      <c r="A1378" s="115"/>
      <c r="B1378" s="112">
        <v>42714</v>
      </c>
      <c r="C1378" s="116" t="s">
        <v>8</v>
      </c>
      <c r="D1378" s="117"/>
      <c r="E1378" s="117">
        <v>11.92</v>
      </c>
      <c r="F1378" s="117"/>
      <c r="G1378" s="110"/>
      <c r="H1378" s="117"/>
      <c r="I1378" s="117"/>
      <c r="J1378" s="161"/>
      <c r="L1378" s="110"/>
    </row>
    <row r="1379" spans="1:12" s="116" customFormat="1" ht="12.75" customHeight="1" x14ac:dyDescent="0.3">
      <c r="A1379" s="115"/>
      <c r="B1379" s="112">
        <v>42714</v>
      </c>
      <c r="C1379" s="116" t="s">
        <v>493</v>
      </c>
      <c r="D1379" s="117"/>
      <c r="E1379" s="117">
        <v>25</v>
      </c>
      <c r="F1379" s="117"/>
      <c r="G1379" s="110"/>
      <c r="H1379" s="117"/>
      <c r="I1379" s="117"/>
      <c r="J1379" s="161"/>
      <c r="L1379" s="110"/>
    </row>
    <row r="1380" spans="1:12" s="116" customFormat="1" ht="12.75" customHeight="1" x14ac:dyDescent="0.3">
      <c r="A1380" s="115"/>
      <c r="B1380" s="112">
        <v>42715</v>
      </c>
      <c r="C1380" s="116" t="s">
        <v>40</v>
      </c>
      <c r="D1380" s="117"/>
      <c r="E1380" s="117">
        <v>31.99</v>
      </c>
      <c r="F1380" s="117"/>
      <c r="G1380" s="110"/>
      <c r="H1380" s="117"/>
      <c r="I1380" s="117"/>
      <c r="J1380" s="161"/>
      <c r="L1380" s="110"/>
    </row>
    <row r="1381" spans="1:12" s="116" customFormat="1" ht="12.75" customHeight="1" x14ac:dyDescent="0.3">
      <c r="A1381" s="115"/>
      <c r="B1381" s="112">
        <v>42715</v>
      </c>
      <c r="C1381" s="116" t="s">
        <v>21</v>
      </c>
      <c r="D1381" s="117"/>
      <c r="E1381" s="117">
        <v>9.9499999999999993</v>
      </c>
      <c r="F1381" s="117"/>
      <c r="G1381" s="110"/>
      <c r="H1381" s="117"/>
      <c r="I1381" s="117"/>
      <c r="J1381" s="161"/>
      <c r="L1381" s="110"/>
    </row>
    <row r="1382" spans="1:12" s="116" customFormat="1" ht="12.75" customHeight="1" x14ac:dyDescent="0.3">
      <c r="A1382" s="115"/>
      <c r="B1382" s="112">
        <v>42715</v>
      </c>
      <c r="C1382" s="116" t="s">
        <v>494</v>
      </c>
      <c r="D1382" s="117"/>
      <c r="E1382" s="117">
        <v>34.97</v>
      </c>
      <c r="F1382" s="117"/>
      <c r="G1382" s="110"/>
      <c r="H1382" s="117"/>
      <c r="I1382" s="117"/>
      <c r="J1382" s="161"/>
      <c r="L1382" s="110"/>
    </row>
    <row r="1383" spans="1:12" s="116" customFormat="1" ht="12.75" customHeight="1" x14ac:dyDescent="0.3">
      <c r="A1383" s="115"/>
      <c r="B1383" s="112">
        <v>42716</v>
      </c>
      <c r="C1383" s="116" t="s">
        <v>481</v>
      </c>
      <c r="D1383" s="117">
        <v>50</v>
      </c>
      <c r="E1383" s="117"/>
      <c r="F1383" s="117"/>
      <c r="G1383" s="110"/>
      <c r="H1383" s="117"/>
      <c r="I1383" s="117"/>
      <c r="J1383" s="161"/>
      <c r="L1383" s="110"/>
    </row>
    <row r="1384" spans="1:12" s="116" customFormat="1" ht="12.75" customHeight="1" x14ac:dyDescent="0.3">
      <c r="A1384" s="115"/>
      <c r="B1384" s="112">
        <v>42716</v>
      </c>
      <c r="C1384" s="116" t="s">
        <v>52</v>
      </c>
      <c r="D1384" s="117"/>
      <c r="E1384" s="117">
        <v>21.23</v>
      </c>
      <c r="F1384" s="117"/>
      <c r="G1384" s="110"/>
      <c r="H1384" s="117"/>
      <c r="I1384" s="117"/>
      <c r="J1384" s="161"/>
      <c r="L1384" s="110"/>
    </row>
    <row r="1385" spans="1:12" s="116" customFormat="1" ht="12.75" customHeight="1" x14ac:dyDescent="0.3">
      <c r="A1385" s="115"/>
      <c r="B1385" s="112">
        <v>42716</v>
      </c>
      <c r="C1385" s="116" t="s">
        <v>40</v>
      </c>
      <c r="D1385" s="117"/>
      <c r="E1385" s="117">
        <v>23.51</v>
      </c>
      <c r="F1385" s="117"/>
      <c r="G1385" s="110"/>
      <c r="H1385" s="117"/>
      <c r="I1385" s="117"/>
      <c r="J1385" s="161"/>
      <c r="L1385" s="110"/>
    </row>
    <row r="1386" spans="1:12" s="116" customFormat="1" ht="12.75" customHeight="1" x14ac:dyDescent="0.3">
      <c r="A1386" s="115"/>
      <c r="B1386" s="112">
        <v>42716</v>
      </c>
      <c r="C1386" s="116" t="s">
        <v>50</v>
      </c>
      <c r="D1386" s="117"/>
      <c r="E1386" s="117">
        <v>5.09</v>
      </c>
      <c r="F1386" s="117"/>
      <c r="G1386" s="110"/>
      <c r="H1386" s="117"/>
      <c r="I1386" s="117"/>
      <c r="J1386" s="161"/>
      <c r="L1386" s="110"/>
    </row>
    <row r="1387" spans="1:12" s="116" customFormat="1" ht="12.75" customHeight="1" x14ac:dyDescent="0.3">
      <c r="A1387" s="115"/>
      <c r="B1387" s="112">
        <v>42717</v>
      </c>
      <c r="C1387" s="116" t="s">
        <v>495</v>
      </c>
      <c r="D1387" s="117"/>
      <c r="E1387" s="117">
        <v>7.95</v>
      </c>
      <c r="F1387" s="117"/>
      <c r="G1387" s="110"/>
      <c r="H1387" s="117"/>
      <c r="I1387" s="117"/>
      <c r="J1387" s="161"/>
      <c r="L1387" s="110"/>
    </row>
    <row r="1388" spans="1:12" s="116" customFormat="1" ht="12.75" customHeight="1" x14ac:dyDescent="0.3">
      <c r="A1388" s="115"/>
      <c r="B1388" s="112">
        <v>42719</v>
      </c>
      <c r="C1388" s="116" t="s">
        <v>31</v>
      </c>
      <c r="D1388" s="117">
        <v>1895.04</v>
      </c>
      <c r="E1388" s="117"/>
      <c r="F1388" s="117"/>
      <c r="G1388" s="110"/>
      <c r="H1388" s="117"/>
      <c r="I1388" s="117"/>
      <c r="J1388" s="161"/>
      <c r="L1388" s="110"/>
    </row>
    <row r="1389" spans="1:12" s="116" customFormat="1" ht="12.75" customHeight="1" x14ac:dyDescent="0.3">
      <c r="A1389" s="115"/>
      <c r="B1389" s="112">
        <v>42720</v>
      </c>
      <c r="C1389" s="116" t="s">
        <v>45</v>
      </c>
      <c r="D1389" s="117"/>
      <c r="E1389" s="117">
        <v>100</v>
      </c>
      <c r="F1389" s="117"/>
      <c r="G1389" s="110"/>
      <c r="H1389" s="117"/>
      <c r="I1389" s="117"/>
      <c r="J1389" s="161"/>
      <c r="L1389" s="110"/>
    </row>
    <row r="1390" spans="1:12" s="116" customFormat="1" ht="12.75" customHeight="1" x14ac:dyDescent="0.3">
      <c r="A1390" s="115"/>
      <c r="B1390" s="112">
        <v>42720</v>
      </c>
      <c r="C1390" s="116" t="s">
        <v>481</v>
      </c>
      <c r="D1390" s="117">
        <v>100</v>
      </c>
      <c r="E1390" s="117"/>
      <c r="F1390" s="117"/>
      <c r="G1390" s="110"/>
      <c r="H1390" s="117"/>
      <c r="I1390" s="117"/>
      <c r="J1390" s="161" t="s">
        <v>496</v>
      </c>
      <c r="L1390" s="110"/>
    </row>
    <row r="1391" spans="1:12" s="116" customFormat="1" ht="12.75" customHeight="1" x14ac:dyDescent="0.3">
      <c r="A1391" s="115"/>
      <c r="B1391" s="112">
        <v>42719</v>
      </c>
      <c r="C1391" s="116" t="s">
        <v>8</v>
      </c>
      <c r="D1391" s="117"/>
      <c r="E1391" s="117">
        <v>4.5999999999999996</v>
      </c>
      <c r="F1391" s="117"/>
      <c r="G1391" s="110"/>
      <c r="H1391" s="117"/>
      <c r="I1391" s="117"/>
      <c r="J1391" s="161"/>
      <c r="L1391" s="110"/>
    </row>
    <row r="1392" spans="1:12" s="116" customFormat="1" ht="12.75" customHeight="1" x14ac:dyDescent="0.3">
      <c r="A1392" s="115">
        <v>1153</v>
      </c>
      <c r="B1392" s="112">
        <v>42719</v>
      </c>
      <c r="C1392" s="116" t="s">
        <v>234</v>
      </c>
      <c r="D1392" s="117"/>
      <c r="E1392" s="117">
        <v>373.34</v>
      </c>
      <c r="F1392" s="117"/>
      <c r="G1392" s="110"/>
      <c r="H1392" s="117"/>
      <c r="I1392" s="117"/>
      <c r="J1392" s="161"/>
      <c r="L1392" s="110"/>
    </row>
    <row r="1393" spans="1:12" s="116" customFormat="1" ht="12.75" customHeight="1" x14ac:dyDescent="0.3">
      <c r="A1393" s="115"/>
      <c r="B1393" s="112">
        <v>42719</v>
      </c>
      <c r="C1393" s="116" t="s">
        <v>42</v>
      </c>
      <c r="D1393" s="117"/>
      <c r="E1393" s="117">
        <v>157.75</v>
      </c>
      <c r="F1393" s="117"/>
      <c r="G1393" s="110"/>
      <c r="H1393" s="117"/>
      <c r="I1393" s="117"/>
      <c r="J1393" s="161"/>
      <c r="L1393" s="110"/>
    </row>
    <row r="1394" spans="1:12" s="116" customFormat="1" ht="12.75" customHeight="1" x14ac:dyDescent="0.3">
      <c r="A1394" s="115"/>
      <c r="B1394" s="112">
        <v>42719</v>
      </c>
      <c r="C1394" s="116" t="s">
        <v>485</v>
      </c>
      <c r="D1394" s="117"/>
      <c r="E1394" s="117">
        <v>110.96</v>
      </c>
      <c r="F1394" s="117"/>
      <c r="G1394" s="110"/>
      <c r="H1394" s="117"/>
      <c r="I1394" s="117"/>
      <c r="J1394" s="161"/>
      <c r="L1394" s="110"/>
    </row>
    <row r="1395" spans="1:12" s="116" customFormat="1" ht="12.75" customHeight="1" x14ac:dyDescent="0.3">
      <c r="A1395" s="115"/>
      <c r="B1395" s="112">
        <v>42719</v>
      </c>
      <c r="C1395" s="116" t="s">
        <v>321</v>
      </c>
      <c r="D1395" s="117"/>
      <c r="E1395" s="117">
        <v>300</v>
      </c>
      <c r="F1395" s="117"/>
      <c r="G1395" s="110"/>
      <c r="H1395" s="117"/>
      <c r="I1395" s="117"/>
      <c r="J1395" s="161">
        <v>3501130110</v>
      </c>
      <c r="L1395" s="110"/>
    </row>
    <row r="1396" spans="1:12" s="116" customFormat="1" ht="12.75" customHeight="1" x14ac:dyDescent="0.3">
      <c r="A1396" s="115"/>
      <c r="B1396" s="112">
        <v>42719</v>
      </c>
      <c r="C1396" s="116" t="s">
        <v>40</v>
      </c>
      <c r="D1396" s="117"/>
      <c r="E1396" s="117">
        <v>125.05</v>
      </c>
      <c r="F1396" s="117"/>
      <c r="G1396" s="110"/>
      <c r="H1396" s="117"/>
      <c r="I1396" s="117"/>
      <c r="J1396" s="161">
        <v>2667517731</v>
      </c>
      <c r="L1396" s="110"/>
    </row>
    <row r="1397" spans="1:12" s="116" customFormat="1" ht="12.75" customHeight="1" x14ac:dyDescent="0.3">
      <c r="A1397" s="115"/>
      <c r="B1397" s="112">
        <v>42719</v>
      </c>
      <c r="C1397" s="116" t="s">
        <v>429</v>
      </c>
      <c r="D1397" s="117"/>
      <c r="E1397" s="117">
        <v>23.98</v>
      </c>
      <c r="F1397" s="117"/>
      <c r="G1397" s="110"/>
      <c r="H1397" s="117"/>
      <c r="I1397" s="117"/>
      <c r="J1397" s="161"/>
      <c r="L1397" s="110"/>
    </row>
    <row r="1398" spans="1:12" s="116" customFormat="1" ht="12.75" customHeight="1" x14ac:dyDescent="0.3">
      <c r="A1398" s="115"/>
      <c r="B1398" s="112">
        <v>42719</v>
      </c>
      <c r="C1398" s="116" t="s">
        <v>21</v>
      </c>
      <c r="D1398" s="117"/>
      <c r="E1398" s="117">
        <v>61.74</v>
      </c>
      <c r="F1398" s="117"/>
      <c r="G1398" s="110"/>
      <c r="H1398" s="117"/>
      <c r="I1398" s="117"/>
      <c r="J1398" s="161"/>
      <c r="L1398" s="110"/>
    </row>
    <row r="1399" spans="1:12" s="116" customFormat="1" ht="12.75" customHeight="1" x14ac:dyDescent="0.3">
      <c r="A1399" s="115"/>
      <c r="B1399" s="112">
        <v>42719</v>
      </c>
      <c r="C1399" s="116" t="s">
        <v>70</v>
      </c>
      <c r="D1399" s="117"/>
      <c r="E1399" s="117">
        <v>20.8</v>
      </c>
      <c r="F1399" s="117"/>
      <c r="G1399" s="110"/>
      <c r="H1399" s="117"/>
      <c r="I1399" s="117"/>
      <c r="J1399" s="161"/>
      <c r="L1399" s="110"/>
    </row>
    <row r="1400" spans="1:12" s="116" customFormat="1" ht="12.75" customHeight="1" x14ac:dyDescent="0.3">
      <c r="A1400" s="115"/>
      <c r="B1400" s="112">
        <v>42719</v>
      </c>
      <c r="C1400" s="116" t="s">
        <v>505</v>
      </c>
      <c r="D1400" s="117"/>
      <c r="E1400" s="117">
        <v>12.59</v>
      </c>
      <c r="F1400" s="117"/>
      <c r="G1400" s="110"/>
      <c r="H1400" s="117"/>
      <c r="I1400" s="117"/>
      <c r="J1400" s="161"/>
      <c r="L1400" s="110"/>
    </row>
    <row r="1401" spans="1:12" s="116" customFormat="1" ht="12.75" customHeight="1" x14ac:dyDescent="0.3">
      <c r="A1401" s="115"/>
      <c r="B1401" s="112">
        <v>42721</v>
      </c>
      <c r="C1401" s="116" t="s">
        <v>40</v>
      </c>
      <c r="D1401" s="117"/>
      <c r="E1401" s="117">
        <v>41.46</v>
      </c>
      <c r="F1401" s="117"/>
      <c r="G1401" s="110"/>
      <c r="H1401" s="117"/>
      <c r="I1401" s="117"/>
      <c r="J1401" s="161"/>
      <c r="L1401" s="110"/>
    </row>
    <row r="1402" spans="1:12" s="116" customFormat="1" ht="12.75" customHeight="1" x14ac:dyDescent="0.3">
      <c r="A1402" s="115"/>
      <c r="B1402" s="112">
        <v>42721</v>
      </c>
      <c r="C1402" s="116" t="s">
        <v>505</v>
      </c>
      <c r="D1402" s="117"/>
      <c r="E1402" s="117">
        <v>12.62</v>
      </c>
      <c r="F1402" s="117"/>
      <c r="G1402" s="110"/>
      <c r="H1402" s="117"/>
      <c r="I1402" s="117"/>
      <c r="J1402" s="161"/>
      <c r="L1402" s="110"/>
    </row>
    <row r="1403" spans="1:12" s="116" customFormat="1" ht="12.75" customHeight="1" x14ac:dyDescent="0.3">
      <c r="A1403" s="115"/>
      <c r="B1403" s="112">
        <v>42722</v>
      </c>
      <c r="C1403" s="116" t="s">
        <v>83</v>
      </c>
      <c r="D1403" s="117"/>
      <c r="E1403" s="117">
        <v>20</v>
      </c>
      <c r="F1403" s="117"/>
      <c r="G1403" s="110"/>
      <c r="H1403" s="117"/>
      <c r="I1403" s="117"/>
      <c r="J1403" s="161"/>
      <c r="L1403" s="110"/>
    </row>
    <row r="1404" spans="1:12" s="116" customFormat="1" ht="12.75" customHeight="1" x14ac:dyDescent="0.3">
      <c r="A1404" s="115"/>
      <c r="B1404" s="112">
        <v>42722</v>
      </c>
      <c r="C1404" s="116" t="s">
        <v>8</v>
      </c>
      <c r="D1404" s="117"/>
      <c r="E1404" s="117">
        <v>7.7</v>
      </c>
      <c r="F1404" s="117"/>
      <c r="G1404" s="110"/>
      <c r="H1404" s="117"/>
      <c r="I1404" s="117"/>
      <c r="J1404" s="161"/>
      <c r="L1404" s="110"/>
    </row>
    <row r="1405" spans="1:12" s="116" customFormat="1" ht="12.75" customHeight="1" x14ac:dyDescent="0.3">
      <c r="A1405" s="115"/>
      <c r="B1405" s="112">
        <v>42722</v>
      </c>
      <c r="C1405" s="116" t="s">
        <v>343</v>
      </c>
      <c r="D1405" s="117"/>
      <c r="E1405" s="117">
        <v>35.200000000000003</v>
      </c>
      <c r="F1405" s="117"/>
      <c r="G1405" s="110"/>
      <c r="H1405" s="117"/>
      <c r="I1405" s="117"/>
      <c r="J1405" s="161"/>
      <c r="L1405" s="110"/>
    </row>
    <row r="1406" spans="1:12" s="116" customFormat="1" ht="12.75" customHeight="1" x14ac:dyDescent="0.3">
      <c r="A1406" s="115"/>
      <c r="B1406" s="112">
        <v>42722</v>
      </c>
      <c r="C1406" s="116" t="s">
        <v>93</v>
      </c>
      <c r="D1406" s="117"/>
      <c r="E1406" s="117">
        <v>66.150000000000006</v>
      </c>
      <c r="F1406" s="117"/>
      <c r="G1406" s="110"/>
      <c r="H1406" s="117"/>
      <c r="I1406" s="117"/>
      <c r="J1406" s="161"/>
      <c r="L1406" s="110"/>
    </row>
    <row r="1407" spans="1:12" s="116" customFormat="1" ht="12.75" customHeight="1" x14ac:dyDescent="0.3">
      <c r="A1407" s="115"/>
      <c r="B1407" s="112">
        <v>42722</v>
      </c>
      <c r="C1407" s="116" t="s">
        <v>8</v>
      </c>
      <c r="D1407" s="117"/>
      <c r="E1407" s="117">
        <v>3.88</v>
      </c>
      <c r="F1407" s="117"/>
      <c r="G1407" s="110"/>
      <c r="H1407" s="117"/>
      <c r="I1407" s="117"/>
      <c r="J1407" s="161"/>
      <c r="L1407" s="110"/>
    </row>
    <row r="1408" spans="1:12" s="116" customFormat="1" ht="12.75" customHeight="1" x14ac:dyDescent="0.3">
      <c r="A1408" s="115"/>
      <c r="B1408" s="112">
        <v>42722</v>
      </c>
      <c r="C1408" s="116" t="s">
        <v>50</v>
      </c>
      <c r="D1408" s="117"/>
      <c r="E1408" s="117">
        <v>8.5299999999999994</v>
      </c>
      <c r="F1408" s="117"/>
      <c r="G1408" s="110"/>
      <c r="H1408" s="117"/>
      <c r="I1408" s="117"/>
      <c r="J1408" s="161"/>
      <c r="L1408" s="110"/>
    </row>
    <row r="1409" spans="1:12" s="116" customFormat="1" ht="12.75" customHeight="1" x14ac:dyDescent="0.3">
      <c r="A1409" s="115" t="s">
        <v>115</v>
      </c>
      <c r="B1409" s="112">
        <v>42723</v>
      </c>
      <c r="C1409" s="116" t="s">
        <v>83</v>
      </c>
      <c r="D1409" s="117"/>
      <c r="E1409" s="117">
        <v>20</v>
      </c>
      <c r="F1409" s="117"/>
      <c r="G1409" s="110"/>
      <c r="H1409" s="117"/>
      <c r="I1409" s="117"/>
      <c r="J1409" s="161"/>
      <c r="L1409" s="110"/>
    </row>
    <row r="1410" spans="1:12" s="116" customFormat="1" ht="12.75" customHeight="1" x14ac:dyDescent="0.3">
      <c r="A1410" s="115"/>
      <c r="B1410" s="112">
        <v>42723</v>
      </c>
      <c r="C1410" s="116" t="s">
        <v>21</v>
      </c>
      <c r="D1410" s="117"/>
      <c r="E1410" s="117">
        <v>53.85</v>
      </c>
      <c r="F1410" s="117"/>
      <c r="G1410" s="110"/>
      <c r="H1410" s="117"/>
      <c r="I1410" s="117"/>
      <c r="J1410" s="161"/>
      <c r="L1410" s="110"/>
    </row>
    <row r="1411" spans="1:12" s="116" customFormat="1" ht="12.75" customHeight="1" x14ac:dyDescent="0.3">
      <c r="A1411" s="115"/>
      <c r="B1411" s="112">
        <v>42723</v>
      </c>
      <c r="C1411" s="116" t="s">
        <v>40</v>
      </c>
      <c r="D1411" s="117"/>
      <c r="E1411" s="117">
        <v>76.69</v>
      </c>
      <c r="F1411" s="117"/>
      <c r="G1411" s="110"/>
      <c r="H1411" s="117"/>
      <c r="I1411" s="117"/>
      <c r="J1411" s="161"/>
      <c r="L1411" s="110"/>
    </row>
    <row r="1412" spans="1:12" s="116" customFormat="1" ht="12.75" customHeight="1" x14ac:dyDescent="0.3">
      <c r="A1412" s="115"/>
      <c r="B1412" s="112">
        <v>42723</v>
      </c>
      <c r="C1412" s="116" t="s">
        <v>59</v>
      </c>
      <c r="D1412" s="117"/>
      <c r="E1412" s="117">
        <v>54.24</v>
      </c>
      <c r="F1412" s="117"/>
      <c r="G1412" s="110"/>
      <c r="H1412" s="117"/>
      <c r="I1412" s="117"/>
      <c r="J1412" s="161"/>
      <c r="L1412" s="110"/>
    </row>
    <row r="1413" spans="1:12" s="116" customFormat="1" ht="12.75" customHeight="1" x14ac:dyDescent="0.3">
      <c r="A1413" s="115"/>
      <c r="B1413" s="112">
        <v>42723</v>
      </c>
      <c r="C1413" s="116" t="s">
        <v>52</v>
      </c>
      <c r="D1413" s="117"/>
      <c r="E1413" s="117">
        <v>20.55</v>
      </c>
      <c r="F1413" s="117"/>
      <c r="G1413" s="110"/>
      <c r="H1413" s="117"/>
      <c r="I1413" s="117"/>
      <c r="J1413" s="161"/>
      <c r="L1413" s="110"/>
    </row>
    <row r="1414" spans="1:12" s="116" customFormat="1" ht="12.75" customHeight="1" x14ac:dyDescent="0.3">
      <c r="A1414" s="115"/>
      <c r="B1414" s="112">
        <v>42723</v>
      </c>
      <c r="C1414" s="116" t="s">
        <v>72</v>
      </c>
      <c r="D1414" s="117"/>
      <c r="E1414" s="117">
        <v>60.25</v>
      </c>
      <c r="F1414" s="117"/>
      <c r="G1414" s="110"/>
      <c r="H1414" s="117"/>
      <c r="I1414" s="117"/>
      <c r="J1414" s="161"/>
      <c r="L1414" s="110"/>
    </row>
    <row r="1415" spans="1:12" s="116" customFormat="1" ht="12.75" customHeight="1" x14ac:dyDescent="0.3">
      <c r="A1415" s="115"/>
      <c r="B1415" s="112">
        <v>42723</v>
      </c>
      <c r="C1415" s="116" t="s">
        <v>122</v>
      </c>
      <c r="D1415" s="117"/>
      <c r="E1415" s="117">
        <v>9.99</v>
      </c>
      <c r="F1415" s="117"/>
      <c r="G1415" s="110"/>
      <c r="H1415" s="117"/>
      <c r="I1415" s="117"/>
      <c r="J1415" s="161"/>
      <c r="L1415" s="110"/>
    </row>
    <row r="1416" spans="1:12" s="116" customFormat="1" ht="12.75" customHeight="1" x14ac:dyDescent="0.3">
      <c r="A1416" s="115"/>
      <c r="B1416" s="112">
        <v>42724</v>
      </c>
      <c r="C1416" s="116" t="s">
        <v>93</v>
      </c>
      <c r="D1416" s="117"/>
      <c r="E1416" s="117">
        <v>215.1</v>
      </c>
      <c r="F1416" s="117"/>
      <c r="G1416" s="110"/>
      <c r="H1416" s="117"/>
      <c r="I1416" s="117"/>
      <c r="J1416" s="161"/>
      <c r="L1416" s="110"/>
    </row>
    <row r="1417" spans="1:12" s="116" customFormat="1" ht="12.75" customHeight="1" x14ac:dyDescent="0.3">
      <c r="A1417" s="115"/>
      <c r="B1417" s="112">
        <v>42724</v>
      </c>
      <c r="C1417" s="116" t="s">
        <v>25</v>
      </c>
      <c r="D1417" s="117"/>
      <c r="E1417" s="117">
        <v>32.56</v>
      </c>
      <c r="F1417" s="117"/>
      <c r="G1417" s="110"/>
      <c r="H1417" s="117"/>
      <c r="I1417" s="117"/>
      <c r="J1417" s="161"/>
      <c r="L1417" s="110"/>
    </row>
    <row r="1418" spans="1:12" s="116" customFormat="1" ht="12.75" customHeight="1" x14ac:dyDescent="0.3">
      <c r="A1418" s="115"/>
      <c r="B1418" s="112">
        <v>42725</v>
      </c>
      <c r="C1418" s="116" t="s">
        <v>146</v>
      </c>
      <c r="D1418" s="117">
        <v>790.5</v>
      </c>
      <c r="E1418" s="117"/>
      <c r="F1418" s="117"/>
      <c r="G1418" s="110"/>
      <c r="H1418" s="117"/>
      <c r="I1418" s="117"/>
      <c r="J1418" s="161"/>
      <c r="L1418" s="110"/>
    </row>
    <row r="1419" spans="1:12" s="116" customFormat="1" ht="12.75" customHeight="1" x14ac:dyDescent="0.3">
      <c r="A1419" s="115"/>
      <c r="B1419" s="112">
        <v>42725</v>
      </c>
      <c r="C1419" s="116" t="s">
        <v>93</v>
      </c>
      <c r="D1419" s="117"/>
      <c r="E1419" s="117">
        <v>75.92</v>
      </c>
      <c r="F1419" s="117"/>
      <c r="G1419" s="110"/>
      <c r="H1419" s="117"/>
      <c r="I1419" s="117"/>
      <c r="J1419" s="161"/>
      <c r="L1419" s="110"/>
    </row>
    <row r="1420" spans="1:12" s="116" customFormat="1" ht="12.75" customHeight="1" x14ac:dyDescent="0.3">
      <c r="A1420" s="115"/>
      <c r="B1420" s="112">
        <v>42725</v>
      </c>
      <c r="C1420" s="116" t="s">
        <v>85</v>
      </c>
      <c r="D1420" s="117"/>
      <c r="E1420" s="117">
        <v>418.29</v>
      </c>
      <c r="F1420" s="117"/>
      <c r="G1420" s="110"/>
      <c r="H1420" s="117"/>
      <c r="I1420" s="117"/>
      <c r="J1420" s="161"/>
      <c r="L1420" s="110"/>
    </row>
    <row r="1421" spans="1:12" s="116" customFormat="1" ht="12.75" customHeight="1" x14ac:dyDescent="0.3">
      <c r="A1421" s="115"/>
      <c r="B1421" s="112">
        <v>42725</v>
      </c>
      <c r="C1421" s="116" t="s">
        <v>21</v>
      </c>
      <c r="D1421" s="117"/>
      <c r="E1421" s="117">
        <v>27.5</v>
      </c>
      <c r="F1421" s="117"/>
      <c r="G1421" s="110"/>
      <c r="H1421" s="117"/>
      <c r="I1421" s="117"/>
      <c r="J1421" s="162">
        <v>3413114392</v>
      </c>
      <c r="L1421" s="110"/>
    </row>
    <row r="1422" spans="1:12" s="116" customFormat="1" ht="12.75" customHeight="1" x14ac:dyDescent="0.3">
      <c r="A1422" s="115"/>
      <c r="B1422" s="112">
        <v>42726</v>
      </c>
      <c r="C1422" s="116" t="s">
        <v>500</v>
      </c>
      <c r="D1422" s="117"/>
      <c r="E1422" s="117">
        <v>20.02</v>
      </c>
      <c r="F1422" s="117"/>
      <c r="G1422" s="110"/>
      <c r="H1422" s="117"/>
      <c r="I1422" s="117"/>
      <c r="J1422" s="161"/>
      <c r="L1422" s="110"/>
    </row>
    <row r="1423" spans="1:12" s="116" customFormat="1" ht="12.75" customHeight="1" x14ac:dyDescent="0.3">
      <c r="A1423" s="115" t="s">
        <v>115</v>
      </c>
      <c r="B1423" s="112">
        <v>42726</v>
      </c>
      <c r="C1423" s="116" t="s">
        <v>83</v>
      </c>
      <c r="D1423" s="117"/>
      <c r="E1423" s="117">
        <v>20</v>
      </c>
      <c r="F1423" s="117"/>
      <c r="G1423" s="110"/>
      <c r="H1423" s="117"/>
      <c r="I1423" s="117"/>
      <c r="J1423" s="161"/>
      <c r="L1423" s="110"/>
    </row>
    <row r="1424" spans="1:12" s="116" customFormat="1" ht="12.75" customHeight="1" x14ac:dyDescent="0.3">
      <c r="A1424" s="115"/>
      <c r="B1424" s="112">
        <v>42729</v>
      </c>
      <c r="C1424" s="116" t="s">
        <v>87</v>
      </c>
      <c r="D1424" s="117"/>
      <c r="E1424" s="117">
        <v>124.6</v>
      </c>
      <c r="F1424" s="117"/>
      <c r="G1424" s="110"/>
      <c r="H1424" s="117"/>
      <c r="I1424" s="117"/>
      <c r="J1424" s="161"/>
      <c r="L1424" s="110"/>
    </row>
    <row r="1425" spans="1:12" s="116" customFormat="1" ht="12.75" customHeight="1" x14ac:dyDescent="0.3">
      <c r="A1425" s="115"/>
      <c r="B1425" s="112">
        <v>42728</v>
      </c>
      <c r="C1425" s="116" t="s">
        <v>114</v>
      </c>
      <c r="D1425" s="117"/>
      <c r="E1425" s="117">
        <v>10.09</v>
      </c>
      <c r="F1425" s="117"/>
      <c r="G1425" s="110"/>
      <c r="H1425" s="117"/>
      <c r="I1425" s="117"/>
      <c r="J1425" s="161"/>
      <c r="L1425" s="110"/>
    </row>
    <row r="1426" spans="1:12" s="116" customFormat="1" ht="12.75" customHeight="1" x14ac:dyDescent="0.3">
      <c r="A1426" s="115"/>
      <c r="B1426" s="112">
        <v>42728</v>
      </c>
      <c r="C1426" s="116" t="s">
        <v>114</v>
      </c>
      <c r="D1426" s="117"/>
      <c r="E1426" s="117">
        <v>5.45</v>
      </c>
      <c r="F1426" s="117"/>
      <c r="G1426" s="110"/>
      <c r="H1426" s="117"/>
      <c r="I1426" s="117"/>
      <c r="J1426" s="161"/>
      <c r="L1426" s="110"/>
    </row>
    <row r="1427" spans="1:12" s="116" customFormat="1" ht="12.75" customHeight="1" x14ac:dyDescent="0.3">
      <c r="A1427" s="115">
        <v>1181</v>
      </c>
      <c r="B1427" s="112">
        <v>42727</v>
      </c>
      <c r="C1427" s="93" t="s">
        <v>464</v>
      </c>
      <c r="D1427" s="117"/>
      <c r="E1427" s="117">
        <v>4.5</v>
      </c>
      <c r="F1427" s="117"/>
      <c r="G1427" s="110"/>
      <c r="H1427" s="117"/>
      <c r="I1427" s="117"/>
      <c r="J1427" s="161"/>
      <c r="L1427" s="110"/>
    </row>
    <row r="1428" spans="1:12" s="116" customFormat="1" ht="12.75" customHeight="1" x14ac:dyDescent="0.3">
      <c r="A1428" s="115"/>
      <c r="B1428" s="112">
        <v>42730</v>
      </c>
      <c r="C1428" s="116" t="s">
        <v>21</v>
      </c>
      <c r="D1428" s="117"/>
      <c r="E1428" s="117">
        <v>5</v>
      </c>
      <c r="F1428" s="117"/>
      <c r="G1428" s="110"/>
      <c r="H1428" s="117"/>
      <c r="I1428" s="117"/>
      <c r="J1428" s="161"/>
      <c r="L1428" s="110"/>
    </row>
    <row r="1429" spans="1:12" s="116" customFormat="1" ht="12.75" customHeight="1" x14ac:dyDescent="0.3">
      <c r="A1429" s="115"/>
      <c r="B1429" s="112">
        <v>42730</v>
      </c>
      <c r="C1429" s="116" t="s">
        <v>102</v>
      </c>
      <c r="D1429" s="117"/>
      <c r="E1429" s="117">
        <v>11.99</v>
      </c>
      <c r="F1429" s="117"/>
      <c r="G1429" s="110"/>
      <c r="H1429" s="117"/>
      <c r="I1429" s="117"/>
      <c r="J1429" s="161"/>
      <c r="L1429" s="110"/>
    </row>
    <row r="1430" spans="1:12" s="116" customFormat="1" ht="12.75" customHeight="1" x14ac:dyDescent="0.3">
      <c r="A1430" s="115"/>
      <c r="B1430" s="112">
        <v>42731</v>
      </c>
      <c r="C1430" s="116" t="s">
        <v>40</v>
      </c>
      <c r="D1430" s="117"/>
      <c r="E1430" s="117">
        <v>14.97</v>
      </c>
      <c r="F1430" s="117"/>
      <c r="G1430" s="110"/>
      <c r="H1430" s="117"/>
      <c r="I1430" s="117"/>
      <c r="J1430" s="161"/>
      <c r="L1430" s="110"/>
    </row>
    <row r="1431" spans="1:12" s="116" customFormat="1" ht="12.75" customHeight="1" x14ac:dyDescent="0.3">
      <c r="A1431" s="115"/>
      <c r="B1431" s="112">
        <v>42732</v>
      </c>
      <c r="C1431" s="116" t="s">
        <v>31</v>
      </c>
      <c r="D1431" s="117">
        <v>1998.92</v>
      </c>
      <c r="E1431" s="117"/>
      <c r="F1431" s="117"/>
      <c r="G1431" s="110"/>
      <c r="H1431" s="117"/>
      <c r="I1431" s="117"/>
      <c r="J1431" s="161"/>
      <c r="L1431" s="110"/>
    </row>
    <row r="1432" spans="1:12" s="116" customFormat="1" ht="12.75" customHeight="1" x14ac:dyDescent="0.3">
      <c r="A1432" s="115"/>
      <c r="B1432" s="112">
        <v>42732</v>
      </c>
      <c r="C1432" s="116" t="s">
        <v>40</v>
      </c>
      <c r="D1432" s="117"/>
      <c r="E1432" s="117">
        <v>60.03</v>
      </c>
      <c r="F1432" s="117"/>
      <c r="G1432" s="110"/>
      <c r="H1432" s="117"/>
      <c r="I1432" s="117"/>
      <c r="J1432" s="161"/>
      <c r="L1432" s="110"/>
    </row>
    <row r="1433" spans="1:12" s="116" customFormat="1" ht="12.75" customHeight="1" x14ac:dyDescent="0.3">
      <c r="A1433" s="115"/>
      <c r="B1433" s="112">
        <v>42733</v>
      </c>
      <c r="C1433" s="116" t="s">
        <v>89</v>
      </c>
      <c r="D1433" s="117"/>
      <c r="E1433" s="117">
        <v>540.67999999999995</v>
      </c>
      <c r="F1433" s="117"/>
      <c r="G1433" s="110"/>
      <c r="H1433" s="117"/>
      <c r="I1433" s="117"/>
      <c r="J1433" s="161"/>
      <c r="L1433" s="110"/>
    </row>
    <row r="1434" spans="1:12" s="116" customFormat="1" ht="12.75" customHeight="1" x14ac:dyDescent="0.3">
      <c r="A1434" s="115"/>
      <c r="B1434" s="112">
        <v>42733</v>
      </c>
      <c r="C1434" s="116" t="s">
        <v>433</v>
      </c>
      <c r="D1434" s="117"/>
      <c r="E1434" s="117">
        <v>976.44</v>
      </c>
      <c r="F1434" s="117"/>
      <c r="G1434" s="110"/>
      <c r="H1434" s="117"/>
      <c r="I1434" s="117"/>
      <c r="J1434" s="161">
        <v>36424184958</v>
      </c>
      <c r="L1434" s="110"/>
    </row>
    <row r="1435" spans="1:12" s="116" customFormat="1" ht="12.75" customHeight="1" x14ac:dyDescent="0.3">
      <c r="A1435" s="115"/>
      <c r="B1435" s="112"/>
      <c r="C1435" s="117" t="s">
        <v>515</v>
      </c>
      <c r="D1435" s="117">
        <v>589.36</v>
      </c>
      <c r="E1435" s="117"/>
      <c r="F1435" s="117"/>
      <c r="G1435" s="110"/>
      <c r="H1435" s="117"/>
      <c r="I1435" s="117"/>
      <c r="J1435" s="161"/>
      <c r="L1435" s="110"/>
    </row>
    <row r="1436" spans="1:12" s="116" customFormat="1" ht="12.75" customHeight="1" x14ac:dyDescent="0.3">
      <c r="A1436" s="115"/>
      <c r="B1436" s="112">
        <v>42733</v>
      </c>
      <c r="C1436" s="116" t="s">
        <v>8</v>
      </c>
      <c r="D1436" s="117"/>
      <c r="E1436" s="117">
        <v>4.6500000000000004</v>
      </c>
      <c r="F1436" s="117"/>
      <c r="G1436" s="110"/>
      <c r="H1436" s="117"/>
      <c r="I1436" s="117"/>
      <c r="J1436" s="161"/>
      <c r="L1436" s="110"/>
    </row>
    <row r="1437" spans="1:12" s="116" customFormat="1" ht="12.75" customHeight="1" x14ac:dyDescent="0.3">
      <c r="A1437" s="115"/>
      <c r="B1437" s="112">
        <v>42734</v>
      </c>
      <c r="C1437" s="116" t="s">
        <v>7</v>
      </c>
      <c r="D1437" s="117"/>
      <c r="E1437" s="117">
        <v>23.87</v>
      </c>
      <c r="F1437" s="117"/>
      <c r="G1437" s="110"/>
      <c r="H1437" s="117"/>
      <c r="I1437" s="117"/>
      <c r="J1437" s="161"/>
      <c r="L1437" s="110"/>
    </row>
    <row r="1438" spans="1:12" s="116" customFormat="1" ht="12.75" customHeight="1" x14ac:dyDescent="0.3">
      <c r="A1438" s="115"/>
      <c r="B1438" s="112">
        <v>42734</v>
      </c>
      <c r="C1438" s="116" t="s">
        <v>40</v>
      </c>
      <c r="D1438" s="117"/>
      <c r="E1438" s="117">
        <v>28.93</v>
      </c>
      <c r="F1438" s="117"/>
      <c r="G1438" s="110"/>
      <c r="H1438" s="117"/>
      <c r="I1438" s="117"/>
      <c r="J1438" s="161"/>
      <c r="L1438" s="110"/>
    </row>
    <row r="1439" spans="1:12" s="116" customFormat="1" ht="12.75" customHeight="1" x14ac:dyDescent="0.3">
      <c r="A1439" s="115"/>
      <c r="B1439" s="112">
        <v>42734</v>
      </c>
      <c r="C1439" s="116" t="s">
        <v>516</v>
      </c>
      <c r="D1439" s="117"/>
      <c r="E1439" s="117">
        <v>5.22</v>
      </c>
      <c r="F1439" s="117"/>
      <c r="G1439" s="110"/>
      <c r="H1439" s="117"/>
      <c r="I1439" s="117"/>
      <c r="J1439" s="161"/>
      <c r="L1439" s="110"/>
    </row>
    <row r="1440" spans="1:12" s="116" customFormat="1" ht="12.75" customHeight="1" x14ac:dyDescent="0.3">
      <c r="A1440" s="115"/>
      <c r="B1440" s="112">
        <v>42735</v>
      </c>
      <c r="C1440" s="116" t="s">
        <v>40</v>
      </c>
      <c r="D1440" s="117"/>
      <c r="E1440" s="117">
        <v>16.91</v>
      </c>
      <c r="F1440" s="117"/>
      <c r="G1440" s="110"/>
      <c r="H1440" s="117"/>
      <c r="I1440" s="117"/>
      <c r="J1440" s="161"/>
      <c r="L1440" s="110"/>
    </row>
    <row r="1441" spans="1:12" s="116" customFormat="1" ht="12.75" customHeight="1" x14ac:dyDescent="0.3">
      <c r="A1441" s="115"/>
      <c r="B1441" s="112">
        <v>42735</v>
      </c>
      <c r="C1441" s="116" t="s">
        <v>77</v>
      </c>
      <c r="D1441" s="117"/>
      <c r="E1441" s="117">
        <v>38.799999999999997</v>
      </c>
      <c r="F1441" s="117"/>
      <c r="G1441" s="110"/>
      <c r="H1441" s="117"/>
      <c r="I1441" s="117"/>
      <c r="J1441" s="161"/>
      <c r="L1441" s="110"/>
    </row>
    <row r="1442" spans="1:12" s="116" customFormat="1" ht="12.75" customHeight="1" x14ac:dyDescent="0.3">
      <c r="A1442" s="115"/>
      <c r="B1442" s="112">
        <v>42735</v>
      </c>
      <c r="C1442" s="116" t="s">
        <v>505</v>
      </c>
      <c r="D1442" s="117"/>
      <c r="E1442" s="117">
        <v>3.7</v>
      </c>
      <c r="F1442" s="117"/>
      <c r="G1442" s="110"/>
      <c r="H1442" s="117"/>
      <c r="I1442" s="117"/>
      <c r="J1442" s="161"/>
      <c r="L1442" s="1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1:AW75"/>
  <sheetViews>
    <sheetView zoomScaleNormal="100" workbookViewId="0">
      <selection activeCell="X21" sqref="X21:Z21"/>
    </sheetView>
  </sheetViews>
  <sheetFormatPr defaultColWidth="9.109375" defaultRowHeight="13.2" x14ac:dyDescent="0.3"/>
  <cols>
    <col min="1" max="1" width="23.6640625" style="179" customWidth="1"/>
    <col min="2" max="2" width="24.44140625" style="179" customWidth="1"/>
    <col min="3" max="3" width="31.5546875" style="178" customWidth="1"/>
    <col min="4" max="4" width="6" style="178" customWidth="1"/>
    <col min="5" max="5" width="5.88671875" style="178" customWidth="1"/>
    <col min="6" max="6" width="8.33203125" style="178" customWidth="1"/>
    <col min="7" max="7" width="5.5546875" style="178" customWidth="1"/>
    <col min="8" max="39" width="9.109375" style="179" customWidth="1"/>
    <col min="40" max="47" width="9.109375" style="179"/>
    <col min="48" max="48" width="10.5546875" style="179" customWidth="1"/>
    <col min="49" max="50" width="9.109375" style="179"/>
    <col min="51" max="51" width="13.44140625" style="179" customWidth="1"/>
    <col min="52" max="16384" width="9.109375" style="179"/>
  </cols>
  <sheetData>
    <row r="1" spans="1:45" ht="20.100000000000001" customHeight="1" x14ac:dyDescent="0.3">
      <c r="A1" s="176">
        <v>2018</v>
      </c>
      <c r="B1" s="177"/>
      <c r="D1" s="178" t="s">
        <v>176</v>
      </c>
      <c r="E1" s="178" t="s">
        <v>177</v>
      </c>
      <c r="G1" s="178" t="s">
        <v>178</v>
      </c>
      <c r="H1" s="338">
        <v>43101</v>
      </c>
      <c r="I1" s="339"/>
      <c r="J1" s="340"/>
      <c r="K1" s="338">
        <v>43132</v>
      </c>
      <c r="L1" s="339"/>
      <c r="M1" s="340"/>
      <c r="N1" s="338">
        <v>43160</v>
      </c>
      <c r="O1" s="339"/>
      <c r="P1" s="340"/>
      <c r="Q1" s="338">
        <v>43191</v>
      </c>
      <c r="R1" s="339"/>
      <c r="S1" s="340"/>
      <c r="T1" s="341">
        <v>43221</v>
      </c>
      <c r="U1" s="342"/>
      <c r="V1" s="342"/>
      <c r="W1" s="342"/>
      <c r="X1" s="338">
        <v>43252</v>
      </c>
      <c r="Y1" s="339"/>
      <c r="Z1" s="340"/>
      <c r="AA1" s="338">
        <v>43282</v>
      </c>
      <c r="AB1" s="339"/>
      <c r="AC1" s="340"/>
      <c r="AD1" s="338">
        <v>43313</v>
      </c>
      <c r="AE1" s="339"/>
      <c r="AF1" s="340"/>
      <c r="AG1" s="338">
        <v>43344</v>
      </c>
      <c r="AH1" s="339"/>
      <c r="AI1" s="340"/>
      <c r="AJ1" s="338">
        <v>43374</v>
      </c>
      <c r="AK1" s="339"/>
      <c r="AL1" s="340"/>
      <c r="AM1" s="338">
        <v>43405</v>
      </c>
      <c r="AN1" s="339"/>
      <c r="AO1" s="339"/>
      <c r="AP1" s="340"/>
      <c r="AQ1" s="338">
        <v>43435</v>
      </c>
      <c r="AR1" s="339"/>
      <c r="AS1" s="340"/>
    </row>
    <row r="2" spans="1:45" ht="20.100000000000001" customHeight="1" x14ac:dyDescent="0.3">
      <c r="A2" s="177"/>
      <c r="B2" s="177"/>
      <c r="H2" s="229">
        <v>43101</v>
      </c>
      <c r="I2" s="178" t="s">
        <v>185</v>
      </c>
      <c r="J2" s="181" t="s">
        <v>198</v>
      </c>
      <c r="K2" s="180" t="s">
        <v>266</v>
      </c>
      <c r="L2" s="178" t="s">
        <v>278</v>
      </c>
      <c r="M2" s="181" t="s">
        <v>267</v>
      </c>
      <c r="N2" s="180" t="s">
        <v>266</v>
      </c>
      <c r="O2" s="178" t="s">
        <v>278</v>
      </c>
      <c r="P2" s="181" t="s">
        <v>267</v>
      </c>
      <c r="Q2" s="180" t="s">
        <v>279</v>
      </c>
      <c r="R2" s="178" t="s">
        <v>190</v>
      </c>
      <c r="S2" s="181" t="s">
        <v>280</v>
      </c>
      <c r="T2" s="180" t="s">
        <v>456</v>
      </c>
      <c r="U2" s="178" t="s">
        <v>179</v>
      </c>
      <c r="V2" s="178" t="s">
        <v>185</v>
      </c>
      <c r="W2" s="178" t="s">
        <v>755</v>
      </c>
      <c r="X2" s="180" t="s">
        <v>194</v>
      </c>
      <c r="Y2" s="178" t="s">
        <v>184</v>
      </c>
      <c r="Z2" s="181" t="s">
        <v>195</v>
      </c>
      <c r="AA2" s="180" t="s">
        <v>277</v>
      </c>
      <c r="AB2" s="178" t="s">
        <v>280</v>
      </c>
      <c r="AC2" s="181" t="s">
        <v>504</v>
      </c>
      <c r="AD2" s="180" t="s">
        <v>200</v>
      </c>
      <c r="AE2" s="178" t="s">
        <v>179</v>
      </c>
      <c r="AF2" s="181" t="s">
        <v>276</v>
      </c>
      <c r="AG2" s="180" t="s">
        <v>201</v>
      </c>
      <c r="AH2" s="178" t="s">
        <v>280</v>
      </c>
      <c r="AI2" s="181" t="s">
        <v>184</v>
      </c>
      <c r="AJ2" s="180" t="s">
        <v>196</v>
      </c>
      <c r="AK2" s="178" t="s">
        <v>185</v>
      </c>
      <c r="AL2" s="181" t="s">
        <v>190</v>
      </c>
      <c r="AM2" s="180" t="s">
        <v>281</v>
      </c>
      <c r="AN2" s="178" t="s">
        <v>186</v>
      </c>
      <c r="AO2" s="178" t="s">
        <v>179</v>
      </c>
      <c r="AP2" s="181" t="s">
        <v>282</v>
      </c>
      <c r="AQ2" s="180" t="s">
        <v>194</v>
      </c>
      <c r="AR2" s="178" t="s">
        <v>184</v>
      </c>
      <c r="AS2" s="181" t="s">
        <v>195</v>
      </c>
    </row>
    <row r="3" spans="1:45" ht="20.100000000000001" customHeight="1" x14ac:dyDescent="0.3">
      <c r="A3" s="179" t="s">
        <v>234</v>
      </c>
      <c r="B3" s="182" t="s">
        <v>370</v>
      </c>
      <c r="C3" s="178" t="s">
        <v>823</v>
      </c>
      <c r="D3" s="178" t="s">
        <v>199</v>
      </c>
      <c r="E3" s="178" t="s">
        <v>200</v>
      </c>
      <c r="F3" s="178">
        <v>239.65</v>
      </c>
      <c r="G3" s="178" t="s">
        <v>115</v>
      </c>
      <c r="H3" s="122">
        <v>239.65</v>
      </c>
      <c r="I3" s="174"/>
      <c r="J3" s="183"/>
      <c r="K3" s="122">
        <v>239.65</v>
      </c>
      <c r="L3" s="174"/>
      <c r="M3" s="184"/>
      <c r="N3" s="122">
        <v>239.65</v>
      </c>
      <c r="O3" s="174"/>
      <c r="P3" s="184"/>
      <c r="Q3" s="122">
        <v>239.65</v>
      </c>
      <c r="R3" s="174"/>
      <c r="S3" s="184"/>
      <c r="T3" s="122">
        <v>239.65</v>
      </c>
      <c r="U3" s="174"/>
      <c r="V3" s="206"/>
      <c r="W3" s="174"/>
      <c r="X3" s="122">
        <v>239.65</v>
      </c>
      <c r="Y3" s="174"/>
      <c r="Z3" s="184"/>
      <c r="AA3" s="122">
        <v>239.65</v>
      </c>
      <c r="AB3" s="174"/>
      <c r="AC3" s="184"/>
      <c r="AD3" s="122">
        <v>239.65</v>
      </c>
      <c r="AE3" s="174"/>
      <c r="AF3" s="184"/>
      <c r="AG3" s="122">
        <v>239.65</v>
      </c>
      <c r="AH3" s="174"/>
      <c r="AI3" s="184"/>
      <c r="AJ3" s="122">
        <v>239.65</v>
      </c>
      <c r="AK3" s="174"/>
      <c r="AL3" s="184"/>
      <c r="AN3" s="92">
        <v>239.65</v>
      </c>
      <c r="AO3" s="174"/>
      <c r="AP3" s="184"/>
      <c r="AQ3" s="122">
        <v>239.65</v>
      </c>
      <c r="AR3" s="174"/>
      <c r="AS3" s="183"/>
    </row>
    <row r="4" spans="1:45" ht="20.100000000000001" customHeight="1" x14ac:dyDescent="0.3">
      <c r="A4" s="179" t="s">
        <v>235</v>
      </c>
      <c r="B4" s="182" t="s">
        <v>236</v>
      </c>
      <c r="C4" s="178" t="s">
        <v>827</v>
      </c>
      <c r="D4" s="178" t="s">
        <v>200</v>
      </c>
      <c r="E4" s="178" t="s">
        <v>200</v>
      </c>
      <c r="F4" s="178">
        <v>554.1</v>
      </c>
      <c r="G4" s="178" t="s">
        <v>180</v>
      </c>
      <c r="H4" s="88"/>
      <c r="I4" s="174"/>
      <c r="J4" s="185">
        <v>540.67999999999995</v>
      </c>
      <c r="K4" s="88"/>
      <c r="L4" s="174"/>
      <c r="M4" s="186">
        <v>540.67999999999995</v>
      </c>
      <c r="N4" s="88"/>
      <c r="O4" s="174"/>
      <c r="P4" s="186">
        <v>554</v>
      </c>
      <c r="Q4" s="88"/>
      <c r="R4" s="174"/>
      <c r="S4" s="186">
        <v>554</v>
      </c>
      <c r="T4" s="88"/>
      <c r="U4" s="174"/>
      <c r="V4" s="206"/>
      <c r="W4" s="92">
        <v>554</v>
      </c>
      <c r="X4" s="88"/>
      <c r="Y4" s="174"/>
      <c r="Z4" s="186">
        <v>554.1</v>
      </c>
      <c r="AA4" s="88"/>
      <c r="AB4" s="174"/>
      <c r="AC4" s="186">
        <v>554.1</v>
      </c>
      <c r="AD4" s="88"/>
      <c r="AE4" s="174"/>
      <c r="AF4" s="186">
        <v>554.1</v>
      </c>
      <c r="AG4" s="88"/>
      <c r="AH4" s="174"/>
      <c r="AI4" s="186">
        <v>554.1</v>
      </c>
      <c r="AJ4" s="88"/>
      <c r="AK4" s="174"/>
      <c r="AL4" s="186">
        <v>554.1</v>
      </c>
      <c r="AM4" s="88"/>
      <c r="AN4" s="174"/>
      <c r="AP4" s="92">
        <v>554.1</v>
      </c>
      <c r="AQ4" s="88"/>
      <c r="AR4" s="174"/>
      <c r="AS4" s="185">
        <v>554.1</v>
      </c>
    </row>
    <row r="5" spans="1:45" ht="20.100000000000001" customHeight="1" x14ac:dyDescent="0.3">
      <c r="A5" s="179" t="s">
        <v>602</v>
      </c>
      <c r="B5" s="182" t="s">
        <v>619</v>
      </c>
      <c r="D5" s="178" t="s">
        <v>186</v>
      </c>
      <c r="F5" s="178">
        <v>97</v>
      </c>
      <c r="G5" s="178" t="s">
        <v>181</v>
      </c>
      <c r="H5" s="122">
        <v>89.85</v>
      </c>
      <c r="I5" s="174"/>
      <c r="J5" s="183"/>
      <c r="K5" s="122">
        <v>89.85</v>
      </c>
      <c r="L5" s="174"/>
      <c r="M5" s="184"/>
      <c r="N5" s="122">
        <v>89.85</v>
      </c>
      <c r="O5" s="174"/>
      <c r="P5" s="184"/>
      <c r="Q5" s="122">
        <v>89.85</v>
      </c>
      <c r="R5" s="174"/>
      <c r="S5" s="184"/>
      <c r="T5" s="122">
        <v>87.25</v>
      </c>
      <c r="U5" s="174"/>
      <c r="V5" s="206"/>
      <c r="W5" s="174"/>
      <c r="X5" s="122">
        <v>97.23</v>
      </c>
      <c r="Y5" s="174"/>
      <c r="Z5" s="184"/>
      <c r="AA5" s="122">
        <v>97.23</v>
      </c>
      <c r="AB5" s="174"/>
      <c r="AC5" s="184"/>
      <c r="AD5" s="122">
        <v>97.23</v>
      </c>
      <c r="AE5" s="174"/>
      <c r="AF5" s="184"/>
      <c r="AG5" s="122">
        <v>97.23</v>
      </c>
      <c r="AH5" s="174"/>
      <c r="AI5" s="184"/>
      <c r="AJ5" s="122">
        <v>97.23</v>
      </c>
      <c r="AK5" s="174"/>
      <c r="AL5" s="184"/>
      <c r="AM5" s="122">
        <v>97.23</v>
      </c>
      <c r="AN5" s="174"/>
      <c r="AO5" s="174"/>
      <c r="AP5" s="184"/>
      <c r="AQ5" s="122">
        <v>97.23</v>
      </c>
      <c r="AR5" s="174"/>
      <c r="AS5" s="183"/>
    </row>
    <row r="6" spans="1:45" ht="20.100000000000001" customHeight="1" x14ac:dyDescent="0.3">
      <c r="A6" s="179" t="s">
        <v>42</v>
      </c>
      <c r="B6" s="182" t="s">
        <v>239</v>
      </c>
      <c r="C6" s="178" t="s">
        <v>596</v>
      </c>
      <c r="D6" s="178" t="s">
        <v>277</v>
      </c>
      <c r="F6" s="178">
        <v>263</v>
      </c>
      <c r="G6" s="178" t="s">
        <v>181</v>
      </c>
      <c r="H6" s="122">
        <v>240.98</v>
      </c>
      <c r="I6" s="174"/>
      <c r="J6" s="183"/>
      <c r="K6" s="122">
        <v>241.04</v>
      </c>
      <c r="L6" s="174"/>
      <c r="M6" s="184"/>
      <c r="N6" s="122">
        <v>296.2</v>
      </c>
      <c r="O6" s="174"/>
      <c r="P6" s="184"/>
      <c r="Q6" s="122">
        <v>263.95</v>
      </c>
      <c r="R6" s="174"/>
      <c r="S6" s="184"/>
      <c r="T6" s="122">
        <v>263.89</v>
      </c>
      <c r="U6" s="174"/>
      <c r="V6" s="206"/>
      <c r="W6" s="174"/>
      <c r="X6" s="122">
        <v>263.89</v>
      </c>
      <c r="Y6" s="174"/>
      <c r="Z6" s="184"/>
      <c r="AA6" s="122">
        <v>263.89</v>
      </c>
      <c r="AB6" s="174"/>
      <c r="AC6" s="184"/>
      <c r="AD6" s="122">
        <v>263.70999999999998</v>
      </c>
      <c r="AE6" s="174"/>
      <c r="AF6" s="184"/>
      <c r="AG6" s="122">
        <v>263.70999999999998</v>
      </c>
      <c r="AH6" s="174"/>
      <c r="AI6" s="184"/>
      <c r="AJ6" s="122">
        <v>263.70999999999998</v>
      </c>
      <c r="AK6" s="174"/>
      <c r="AL6" s="184"/>
      <c r="AM6" s="122">
        <v>263.89</v>
      </c>
      <c r="AN6" s="174"/>
      <c r="AO6" s="174"/>
      <c r="AP6" s="184"/>
      <c r="AQ6" s="122">
        <v>263.23</v>
      </c>
      <c r="AR6" s="174"/>
      <c r="AS6" s="183"/>
    </row>
    <row r="7" spans="1:45" ht="20.100000000000001" customHeight="1" x14ac:dyDescent="0.3">
      <c r="A7" s="179" t="s">
        <v>241</v>
      </c>
      <c r="B7" s="182" t="s">
        <v>522</v>
      </c>
      <c r="C7" s="178" t="s">
        <v>243</v>
      </c>
      <c r="D7" s="178" t="s">
        <v>282</v>
      </c>
      <c r="F7" s="178">
        <v>244</v>
      </c>
      <c r="G7" s="178" t="s">
        <v>180</v>
      </c>
      <c r="H7" s="122">
        <v>229.65</v>
      </c>
      <c r="I7" s="174"/>
      <c r="J7" s="183"/>
      <c r="K7" s="122">
        <v>433.09</v>
      </c>
      <c r="L7" s="174"/>
      <c r="M7" s="184"/>
      <c r="N7" s="122">
        <v>225.41</v>
      </c>
      <c r="O7" s="174"/>
      <c r="P7" s="184"/>
      <c r="Q7" s="122">
        <v>247.15</v>
      </c>
      <c r="R7" s="174"/>
      <c r="S7" s="184"/>
      <c r="T7" s="122">
        <v>223.19</v>
      </c>
      <c r="U7" s="174"/>
      <c r="V7" s="206"/>
      <c r="W7" s="174"/>
      <c r="X7" s="122">
        <v>225.15</v>
      </c>
      <c r="Y7" s="174"/>
      <c r="Z7" s="184"/>
      <c r="AA7" s="122">
        <v>120</v>
      </c>
      <c r="AB7" s="92">
        <v>124.64</v>
      </c>
      <c r="AC7" s="184"/>
      <c r="AD7" s="122">
        <v>266.63</v>
      </c>
      <c r="AE7" s="174"/>
      <c r="AF7" s="184"/>
      <c r="AG7" s="122">
        <v>317.52</v>
      </c>
      <c r="AH7" s="174"/>
      <c r="AI7" s="184"/>
      <c r="AJ7" s="122">
        <v>133.63999999999999</v>
      </c>
      <c r="AK7" s="174"/>
      <c r="AL7" s="184"/>
      <c r="AM7" s="122">
        <v>198.66</v>
      </c>
      <c r="AN7" s="174"/>
      <c r="AO7" s="174"/>
      <c r="AP7" s="184"/>
      <c r="AQ7" s="122">
        <v>196.66</v>
      </c>
      <c r="AR7" s="174"/>
      <c r="AS7" s="183"/>
    </row>
    <row r="8" spans="1:45" ht="20.100000000000001" customHeight="1" x14ac:dyDescent="0.3">
      <c r="A8" s="179" t="s">
        <v>86</v>
      </c>
      <c r="B8" s="182" t="s">
        <v>459</v>
      </c>
      <c r="C8" s="178" t="s">
        <v>183</v>
      </c>
      <c r="D8" s="178" t="s">
        <v>184</v>
      </c>
      <c r="F8" s="178">
        <v>100</v>
      </c>
      <c r="G8" s="178" t="s">
        <v>180</v>
      </c>
      <c r="H8" s="122">
        <v>115.62</v>
      </c>
      <c r="I8" s="174"/>
      <c r="J8" s="183"/>
      <c r="K8" s="122">
        <v>176.94</v>
      </c>
      <c r="L8" s="174"/>
      <c r="M8" s="184"/>
      <c r="N8" s="122">
        <v>130.85</v>
      </c>
      <c r="O8" s="174"/>
      <c r="P8" s="184"/>
      <c r="Q8" s="122">
        <v>107.54</v>
      </c>
      <c r="R8" s="174"/>
      <c r="S8" s="184"/>
      <c r="T8" s="122">
        <v>109.7</v>
      </c>
      <c r="U8" s="174"/>
      <c r="V8" s="206"/>
      <c r="W8" s="174"/>
      <c r="X8" s="122">
        <v>73.62</v>
      </c>
      <c r="Y8" s="174"/>
      <c r="Z8" s="184"/>
      <c r="AA8" s="122">
        <v>88.39</v>
      </c>
      <c r="AB8" s="174"/>
      <c r="AC8" s="184"/>
      <c r="AD8" s="122">
        <v>151.35</v>
      </c>
      <c r="AE8" s="174"/>
      <c r="AF8" s="184"/>
      <c r="AG8" s="122">
        <v>173.88</v>
      </c>
      <c r="AH8" s="174"/>
      <c r="AI8" s="184"/>
      <c r="AJ8" s="122">
        <v>157.68</v>
      </c>
      <c r="AK8" s="174"/>
      <c r="AL8" s="184"/>
      <c r="AM8" s="122">
        <v>107.17</v>
      </c>
      <c r="AN8" s="174"/>
      <c r="AO8" s="174"/>
      <c r="AP8" s="184"/>
      <c r="AQ8" s="122">
        <v>104.45</v>
      </c>
      <c r="AR8" s="174"/>
      <c r="AS8" s="183"/>
    </row>
    <row r="9" spans="1:45" ht="20.100000000000001" customHeight="1" x14ac:dyDescent="0.3">
      <c r="A9" s="179" t="s">
        <v>68</v>
      </c>
      <c r="B9" s="182" t="s">
        <v>244</v>
      </c>
      <c r="C9" s="187" t="s">
        <v>605</v>
      </c>
      <c r="D9" s="178" t="s">
        <v>179</v>
      </c>
      <c r="F9" s="178">
        <v>1320</v>
      </c>
      <c r="G9" s="178" t="s">
        <v>180</v>
      </c>
      <c r="H9" s="122">
        <v>50</v>
      </c>
      <c r="I9" s="174"/>
      <c r="J9" s="183"/>
      <c r="K9" s="122">
        <v>20</v>
      </c>
      <c r="L9" s="174"/>
      <c r="M9" s="184"/>
      <c r="N9" s="122">
        <v>80</v>
      </c>
      <c r="O9" s="174"/>
      <c r="P9" s="184"/>
      <c r="Q9" s="122">
        <v>80</v>
      </c>
      <c r="R9" s="174"/>
      <c r="S9" s="184"/>
      <c r="T9" s="122">
        <v>80</v>
      </c>
      <c r="U9" s="174"/>
      <c r="V9" s="206"/>
      <c r="W9" s="174"/>
      <c r="X9" s="122">
        <v>0</v>
      </c>
      <c r="Y9" s="174"/>
      <c r="Z9" s="184"/>
      <c r="AA9" s="122">
        <v>20</v>
      </c>
      <c r="AB9" s="174"/>
      <c r="AC9" s="186">
        <v>20</v>
      </c>
      <c r="AD9" s="122">
        <v>20</v>
      </c>
      <c r="AE9" s="174"/>
      <c r="AF9" s="184"/>
      <c r="AG9" s="122">
        <v>80</v>
      </c>
      <c r="AH9" s="174"/>
      <c r="AI9" s="184"/>
      <c r="AJ9" s="88"/>
      <c r="AK9" s="174"/>
      <c r="AL9" s="184"/>
      <c r="AM9" s="122">
        <v>50</v>
      </c>
      <c r="AN9" s="174"/>
      <c r="AO9" s="174"/>
      <c r="AP9" s="184"/>
      <c r="AQ9" s="122">
        <v>20</v>
      </c>
      <c r="AR9" s="174"/>
      <c r="AS9" s="183"/>
    </row>
    <row r="10" spans="1:45" ht="20.100000000000001" customHeight="1" x14ac:dyDescent="0.3">
      <c r="A10" s="189" t="s">
        <v>54</v>
      </c>
      <c r="B10" s="182" t="s">
        <v>256</v>
      </c>
      <c r="C10" s="178" t="s">
        <v>245</v>
      </c>
      <c r="H10" s="88"/>
      <c r="I10" s="174"/>
      <c r="J10" s="183"/>
      <c r="K10" s="88"/>
      <c r="L10" s="174"/>
      <c r="M10" s="184"/>
      <c r="N10" s="88"/>
      <c r="O10" s="174"/>
      <c r="P10" s="184"/>
      <c r="Q10" s="88"/>
      <c r="R10" s="174"/>
      <c r="S10" s="184"/>
      <c r="T10" s="88"/>
      <c r="U10" s="174"/>
      <c r="V10" s="206"/>
      <c r="W10" s="174"/>
      <c r="X10" s="88"/>
      <c r="Y10" s="174"/>
      <c r="Z10" s="184"/>
      <c r="AA10" s="88"/>
      <c r="AB10" s="174"/>
      <c r="AC10" s="184"/>
      <c r="AD10" s="88"/>
      <c r="AE10" s="174"/>
      <c r="AF10" s="184"/>
      <c r="AG10" s="88"/>
      <c r="AH10" s="174"/>
      <c r="AI10" s="184"/>
      <c r="AJ10" s="88"/>
      <c r="AK10" s="174"/>
      <c r="AL10" s="184"/>
      <c r="AM10" s="88"/>
      <c r="AN10" s="174"/>
      <c r="AO10" s="174"/>
      <c r="AP10" s="184"/>
      <c r="AQ10" s="88"/>
      <c r="AR10" s="174"/>
      <c r="AS10" s="183"/>
    </row>
    <row r="11" spans="1:45" ht="20.100000000000001" customHeight="1" x14ac:dyDescent="0.3">
      <c r="A11" s="179" t="s">
        <v>248</v>
      </c>
      <c r="B11" s="182" t="s">
        <v>249</v>
      </c>
      <c r="C11" s="178" t="s">
        <v>789</v>
      </c>
      <c r="D11" s="190" t="s">
        <v>200</v>
      </c>
      <c r="E11" s="190" t="s">
        <v>200</v>
      </c>
      <c r="F11" s="178">
        <v>0</v>
      </c>
      <c r="G11" s="178" t="s">
        <v>180</v>
      </c>
      <c r="H11" s="88"/>
      <c r="I11" s="174"/>
      <c r="J11" s="183"/>
      <c r="K11" s="88"/>
      <c r="L11" s="174"/>
      <c r="M11" s="184"/>
      <c r="N11" s="88"/>
      <c r="O11" s="174"/>
      <c r="P11" s="184"/>
      <c r="Q11" s="88"/>
      <c r="R11" s="174"/>
      <c r="S11" s="184"/>
      <c r="T11" s="88"/>
      <c r="U11" s="174"/>
      <c r="V11" s="206"/>
      <c r="W11" s="92">
        <v>79.959999999999994</v>
      </c>
      <c r="X11" s="88"/>
      <c r="Y11" s="174"/>
      <c r="Z11" s="184"/>
      <c r="AA11" s="122">
        <v>50</v>
      </c>
      <c r="AB11" s="174"/>
      <c r="AC11" s="186">
        <v>50</v>
      </c>
      <c r="AD11" s="88"/>
      <c r="AF11" s="184"/>
      <c r="AG11" s="122">
        <v>50</v>
      </c>
      <c r="AH11" s="174"/>
      <c r="AI11" s="184"/>
      <c r="AJ11" s="122">
        <v>50</v>
      </c>
      <c r="AK11" s="174"/>
      <c r="AL11" s="184"/>
      <c r="AM11" s="122">
        <v>50</v>
      </c>
      <c r="AN11" s="174"/>
      <c r="AO11" s="174"/>
      <c r="AP11" s="184"/>
      <c r="AQ11" s="122">
        <v>50</v>
      </c>
      <c r="AR11" s="174"/>
      <c r="AS11" s="183"/>
    </row>
    <row r="12" spans="1:45" ht="20.100000000000001" customHeight="1" x14ac:dyDescent="0.3">
      <c r="A12" s="179" t="s">
        <v>694</v>
      </c>
      <c r="B12" s="182" t="s">
        <v>650</v>
      </c>
      <c r="C12" s="178" t="s">
        <v>648</v>
      </c>
      <c r="D12" s="178" t="s">
        <v>188</v>
      </c>
      <c r="F12" s="178" t="s">
        <v>691</v>
      </c>
      <c r="H12" s="88"/>
      <c r="I12" s="174"/>
      <c r="J12" s="183"/>
      <c r="K12" s="122">
        <v>18.3</v>
      </c>
      <c r="L12" s="174"/>
      <c r="M12" s="184"/>
      <c r="N12" s="88"/>
      <c r="O12" s="174"/>
      <c r="P12" s="184"/>
      <c r="Q12" s="88"/>
      <c r="R12" s="174"/>
      <c r="S12" s="184"/>
      <c r="T12" s="88"/>
      <c r="U12" s="174"/>
      <c r="V12" s="206"/>
      <c r="W12" s="174"/>
      <c r="X12" s="122">
        <v>0</v>
      </c>
      <c r="Y12" s="174"/>
      <c r="Z12" s="184"/>
      <c r="AA12" s="122">
        <v>35</v>
      </c>
      <c r="AB12" s="174"/>
      <c r="AC12" s="186">
        <v>40</v>
      </c>
      <c r="AD12" s="88"/>
      <c r="AF12" s="186">
        <v>40</v>
      </c>
      <c r="AG12" s="88"/>
      <c r="AH12" s="174"/>
      <c r="AI12" s="186">
        <v>50</v>
      </c>
      <c r="AJ12" s="122">
        <v>50</v>
      </c>
      <c r="AK12" s="174"/>
      <c r="AL12" s="184"/>
      <c r="AM12" s="122">
        <v>50</v>
      </c>
      <c r="AN12" s="174"/>
      <c r="AO12" s="174"/>
      <c r="AP12" s="184"/>
      <c r="AQ12" s="122">
        <v>55</v>
      </c>
      <c r="AR12" s="174"/>
      <c r="AS12" s="183"/>
    </row>
    <row r="13" spans="1:45" ht="20.100000000000001" customHeight="1" x14ac:dyDescent="0.3">
      <c r="A13" s="179" t="s">
        <v>433</v>
      </c>
      <c r="B13" s="182" t="s">
        <v>524</v>
      </c>
      <c r="C13" s="237" t="s">
        <v>595</v>
      </c>
      <c r="D13" s="178" t="s">
        <v>188</v>
      </c>
      <c r="E13" s="178" t="s">
        <v>280</v>
      </c>
      <c r="F13" s="178">
        <v>995</v>
      </c>
      <c r="G13" s="178" t="s">
        <v>181</v>
      </c>
      <c r="H13" s="88"/>
      <c r="I13" s="174"/>
      <c r="J13" s="185">
        <v>1006.68</v>
      </c>
      <c r="K13" s="180"/>
      <c r="L13" s="178"/>
      <c r="M13" s="191">
        <v>995.31</v>
      </c>
      <c r="N13" s="180"/>
      <c r="O13" s="178"/>
      <c r="P13" s="191">
        <v>995.31</v>
      </c>
      <c r="Q13" s="180"/>
      <c r="R13" s="178"/>
      <c r="S13" s="191">
        <v>995.31</v>
      </c>
      <c r="T13" s="180"/>
      <c r="U13" s="178"/>
      <c r="V13" s="178"/>
      <c r="W13" s="198">
        <v>995.31</v>
      </c>
      <c r="X13" s="180"/>
      <c r="Y13" s="178"/>
      <c r="Z13" s="186">
        <v>995.31</v>
      </c>
      <c r="AA13" s="180"/>
      <c r="AB13" s="178"/>
      <c r="AC13" s="191">
        <v>995.31</v>
      </c>
      <c r="AD13" s="180"/>
      <c r="AE13" s="178"/>
      <c r="AF13" s="191">
        <v>995.31</v>
      </c>
      <c r="AG13" s="180"/>
      <c r="AH13" s="178"/>
      <c r="AI13" s="191">
        <v>995.31</v>
      </c>
      <c r="AJ13" s="180"/>
      <c r="AK13" s="178"/>
      <c r="AL13" s="191">
        <v>995.31</v>
      </c>
      <c r="AM13" s="180"/>
      <c r="AN13" s="178"/>
      <c r="AP13" s="198">
        <v>995.31</v>
      </c>
      <c r="AQ13" s="88"/>
      <c r="AR13" s="174"/>
      <c r="AS13" s="185">
        <v>995.31</v>
      </c>
    </row>
    <row r="14" spans="1:45" ht="20.100000000000001" customHeight="1" x14ac:dyDescent="0.3">
      <c r="A14" s="179" t="s">
        <v>704</v>
      </c>
      <c r="B14" s="193" t="s">
        <v>750</v>
      </c>
      <c r="C14" s="237"/>
      <c r="D14" s="178" t="s">
        <v>186</v>
      </c>
      <c r="G14" s="178" t="s">
        <v>181</v>
      </c>
      <c r="H14" s="122">
        <v>200.69</v>
      </c>
      <c r="I14" s="174"/>
      <c r="J14" s="183"/>
      <c r="K14" s="192">
        <v>200.69</v>
      </c>
      <c r="L14" s="178"/>
      <c r="M14" s="181"/>
      <c r="N14" s="192">
        <v>200.69</v>
      </c>
      <c r="O14" s="178"/>
      <c r="P14" s="181"/>
      <c r="Q14" s="192">
        <v>200.69</v>
      </c>
      <c r="R14" s="178"/>
      <c r="S14" s="181"/>
      <c r="T14" s="192">
        <v>200.69</v>
      </c>
      <c r="U14" s="178"/>
      <c r="V14" s="178"/>
      <c r="W14" s="178"/>
      <c r="X14" s="192">
        <v>200.69</v>
      </c>
      <c r="Y14" s="178"/>
      <c r="Z14" s="181"/>
      <c r="AA14" s="192">
        <v>200.69</v>
      </c>
      <c r="AB14" s="178"/>
      <c r="AC14" s="181"/>
      <c r="AD14" s="192">
        <v>200.69</v>
      </c>
      <c r="AE14" s="178"/>
      <c r="AF14" s="181"/>
      <c r="AG14" s="192">
        <v>200.69</v>
      </c>
      <c r="AH14" s="178"/>
      <c r="AI14" s="181"/>
      <c r="AJ14" s="192">
        <v>200.69</v>
      </c>
      <c r="AK14" s="178"/>
      <c r="AL14" s="181"/>
      <c r="AM14" s="180"/>
      <c r="AN14" s="198">
        <v>200.69</v>
      </c>
      <c r="AP14" s="178"/>
      <c r="AQ14" s="122">
        <v>200.69</v>
      </c>
      <c r="AR14" s="174"/>
      <c r="AS14" s="183"/>
    </row>
    <row r="15" spans="1:45" ht="20.100000000000001" customHeight="1" x14ac:dyDescent="0.3">
      <c r="B15" s="182" t="s">
        <v>409</v>
      </c>
      <c r="C15" s="237" t="s">
        <v>802</v>
      </c>
      <c r="D15" s="178" t="s">
        <v>803</v>
      </c>
      <c r="G15" s="178" t="s">
        <v>180</v>
      </c>
      <c r="H15" s="122"/>
      <c r="I15" s="174"/>
      <c r="J15" s="183"/>
      <c r="K15" s="192"/>
      <c r="L15" s="178"/>
      <c r="M15" s="181"/>
      <c r="N15" s="192"/>
      <c r="O15" s="178"/>
      <c r="P15" s="181"/>
      <c r="Q15" s="192"/>
      <c r="R15" s="178"/>
      <c r="S15" s="181"/>
      <c r="T15" s="192"/>
      <c r="U15" s="178"/>
      <c r="V15" s="178"/>
      <c r="W15" s="178"/>
      <c r="X15" s="192"/>
      <c r="Y15" s="178"/>
      <c r="Z15" s="181"/>
      <c r="AA15" s="180"/>
      <c r="AB15" s="178"/>
      <c r="AC15" s="181"/>
      <c r="AD15" s="180"/>
      <c r="AE15" s="178"/>
      <c r="AF15" s="181"/>
      <c r="AG15" s="180"/>
      <c r="AH15" s="178"/>
      <c r="AI15" s="191">
        <v>23.23</v>
      </c>
      <c r="AJ15" s="180"/>
      <c r="AK15" s="178"/>
      <c r="AL15" s="181">
        <v>0</v>
      </c>
      <c r="AM15" s="180"/>
      <c r="AN15" s="178"/>
      <c r="AP15" s="178"/>
      <c r="AQ15" s="88"/>
      <c r="AR15" s="174"/>
      <c r="AS15" s="183"/>
    </row>
    <row r="16" spans="1:45" ht="20.100000000000001" customHeight="1" x14ac:dyDescent="0.3">
      <c r="A16" s="179" t="s">
        <v>543</v>
      </c>
      <c r="B16" s="193" t="s">
        <v>264</v>
      </c>
      <c r="C16" s="194" t="s">
        <v>544</v>
      </c>
      <c r="F16" s="178">
        <v>274</v>
      </c>
      <c r="H16" s="88"/>
      <c r="I16" s="174"/>
      <c r="J16" s="183"/>
      <c r="K16" s="192">
        <v>658</v>
      </c>
      <c r="L16" s="178"/>
      <c r="M16" s="181"/>
      <c r="N16" s="180"/>
      <c r="O16" s="198">
        <v>275</v>
      </c>
      <c r="P16" s="181"/>
      <c r="Q16" s="180"/>
      <c r="R16" s="178"/>
      <c r="S16" s="181"/>
      <c r="T16" s="180"/>
      <c r="U16" s="178"/>
      <c r="V16" s="178"/>
      <c r="W16" s="178"/>
      <c r="X16" s="180"/>
      <c r="Y16" s="178"/>
      <c r="Z16" s="184"/>
      <c r="AA16" s="180"/>
      <c r="AB16" s="178"/>
      <c r="AC16" s="181"/>
      <c r="AD16" s="180"/>
      <c r="AE16" s="178"/>
      <c r="AF16" s="181"/>
      <c r="AG16" s="180"/>
      <c r="AH16" s="198">
        <v>257</v>
      </c>
      <c r="AI16" s="181"/>
      <c r="AJ16" s="180"/>
      <c r="AK16" s="178"/>
      <c r="AL16" s="181"/>
      <c r="AM16" s="180"/>
      <c r="AN16" s="178">
        <v>282.64999999999998</v>
      </c>
      <c r="AO16" s="240">
        <v>659.2</v>
      </c>
      <c r="AP16" s="181"/>
      <c r="AQ16" s="88"/>
      <c r="AR16" s="174"/>
      <c r="AS16" s="183"/>
    </row>
    <row r="17" spans="1:48" ht="20.100000000000001" customHeight="1" thickBot="1" x14ac:dyDescent="0.35">
      <c r="A17" s="179" t="s">
        <v>85</v>
      </c>
      <c r="B17" s="182" t="s">
        <v>257</v>
      </c>
      <c r="C17" s="238" t="s">
        <v>826</v>
      </c>
      <c r="G17" s="178" t="s">
        <v>180</v>
      </c>
      <c r="H17" s="195"/>
      <c r="I17" s="196">
        <v>514</v>
      </c>
      <c r="J17" s="197"/>
      <c r="K17" s="180"/>
      <c r="L17" s="198">
        <v>580.24</v>
      </c>
      <c r="M17" s="181"/>
      <c r="N17" s="180"/>
      <c r="O17" s="198">
        <v>465.84</v>
      </c>
      <c r="P17" s="181"/>
      <c r="Q17" s="180"/>
      <c r="R17" s="178"/>
      <c r="S17" s="181"/>
      <c r="T17" s="180"/>
      <c r="U17" s="198">
        <v>496.37</v>
      </c>
      <c r="V17" s="178"/>
      <c r="W17" s="178"/>
      <c r="X17" s="225"/>
      <c r="Y17" s="178"/>
      <c r="Z17" s="181"/>
      <c r="AA17" s="180"/>
      <c r="AB17" s="178"/>
      <c r="AC17" s="181"/>
      <c r="AD17" s="180"/>
      <c r="AE17" s="178"/>
      <c r="AF17" s="181"/>
      <c r="AG17" s="180"/>
      <c r="AH17" s="178"/>
      <c r="AI17" s="181"/>
      <c r="AJ17" s="180"/>
      <c r="AK17" s="178"/>
      <c r="AL17" s="181"/>
      <c r="AM17" s="180"/>
      <c r="AN17" s="178"/>
      <c r="AO17" s="178"/>
      <c r="AP17" s="191">
        <v>126</v>
      </c>
      <c r="AQ17" s="195"/>
      <c r="AR17" s="196">
        <v>124.38</v>
      </c>
      <c r="AS17" s="197"/>
    </row>
    <row r="18" spans="1:48" ht="20.100000000000001" customHeight="1" thickBot="1" x14ac:dyDescent="0.35">
      <c r="A18" s="200"/>
      <c r="B18" s="200"/>
      <c r="D18" s="179"/>
      <c r="E18" s="179"/>
      <c r="F18" s="201" t="s">
        <v>509</v>
      </c>
      <c r="H18" s="202">
        <f t="shared" ref="H18:Y18" si="0">SUM(H3:H17)</f>
        <v>1166.44</v>
      </c>
      <c r="I18" s="202">
        <f t="shared" si="0"/>
        <v>514</v>
      </c>
      <c r="J18" s="202">
        <f t="shared" si="0"/>
        <v>1547.36</v>
      </c>
      <c r="K18" s="202">
        <f t="shared" si="0"/>
        <v>2077.56</v>
      </c>
      <c r="L18" s="202">
        <f t="shared" si="0"/>
        <v>580.24</v>
      </c>
      <c r="M18" s="202">
        <f t="shared" si="0"/>
        <v>1535.9899999999998</v>
      </c>
      <c r="N18" s="202">
        <f t="shared" si="0"/>
        <v>1262.6500000000001</v>
      </c>
      <c r="O18" s="202">
        <f t="shared" si="0"/>
        <v>740.83999999999992</v>
      </c>
      <c r="P18" s="202">
        <f t="shared" si="0"/>
        <v>1549.31</v>
      </c>
      <c r="Q18" s="202">
        <f t="shared" si="0"/>
        <v>1228.83</v>
      </c>
      <c r="R18" s="202">
        <f t="shared" si="0"/>
        <v>0</v>
      </c>
      <c r="S18" s="202">
        <f t="shared" si="0"/>
        <v>1549.31</v>
      </c>
      <c r="T18" s="202">
        <f t="shared" si="0"/>
        <v>1204.3700000000001</v>
      </c>
      <c r="U18" s="202">
        <f t="shared" si="0"/>
        <v>496.37</v>
      </c>
      <c r="V18" s="202">
        <f t="shared" si="0"/>
        <v>0</v>
      </c>
      <c r="W18" s="202">
        <f t="shared" si="0"/>
        <v>1629.27</v>
      </c>
      <c r="X18" s="202">
        <f t="shared" si="0"/>
        <v>1100.23</v>
      </c>
      <c r="Y18" s="202">
        <f t="shared" si="0"/>
        <v>0</v>
      </c>
      <c r="Z18" s="202">
        <f t="shared" ref="Z18:AS18" si="1">SUM(Z3:Z17)</f>
        <v>1549.4099999999999</v>
      </c>
      <c r="AA18" s="202">
        <f t="shared" si="1"/>
        <v>1114.8499999999999</v>
      </c>
      <c r="AB18" s="202">
        <f t="shared" si="1"/>
        <v>124.64</v>
      </c>
      <c r="AC18" s="202">
        <f t="shared" si="1"/>
        <v>1659.4099999999999</v>
      </c>
      <c r="AD18" s="202">
        <f t="shared" si="1"/>
        <v>1239.26</v>
      </c>
      <c r="AE18" s="202">
        <f t="shared" si="1"/>
        <v>0</v>
      </c>
      <c r="AF18" s="202">
        <f t="shared" si="1"/>
        <v>1589.4099999999999</v>
      </c>
      <c r="AG18" s="202">
        <f t="shared" si="1"/>
        <v>1422.6799999999998</v>
      </c>
      <c r="AH18" s="202">
        <f t="shared" si="1"/>
        <v>257</v>
      </c>
      <c r="AI18" s="202">
        <f t="shared" si="1"/>
        <v>1622.6399999999999</v>
      </c>
      <c r="AJ18" s="202">
        <f t="shared" si="1"/>
        <v>1192.5999999999999</v>
      </c>
      <c r="AK18" s="202">
        <f t="shared" si="1"/>
        <v>0</v>
      </c>
      <c r="AL18" s="202">
        <f t="shared" si="1"/>
        <v>1549.4099999999999</v>
      </c>
      <c r="AM18" s="202">
        <f t="shared" si="1"/>
        <v>816.94999999999993</v>
      </c>
      <c r="AN18" s="202">
        <f t="shared" si="1"/>
        <v>722.99</v>
      </c>
      <c r="AO18" s="202">
        <f t="shared" si="1"/>
        <v>659.2</v>
      </c>
      <c r="AP18" s="202">
        <f t="shared" si="1"/>
        <v>1675.4099999999999</v>
      </c>
      <c r="AQ18" s="202">
        <f t="shared" si="1"/>
        <v>1226.9100000000001</v>
      </c>
      <c r="AR18" s="202">
        <f t="shared" si="1"/>
        <v>124.38</v>
      </c>
      <c r="AS18" s="223">
        <f t="shared" si="1"/>
        <v>1549.4099999999999</v>
      </c>
      <c r="AT18" s="174"/>
      <c r="AU18" s="174"/>
      <c r="AV18" s="174"/>
    </row>
    <row r="19" spans="1:48" ht="20.100000000000001" customHeight="1" x14ac:dyDescent="0.3">
      <c r="A19" s="203" t="s">
        <v>499</v>
      </c>
      <c r="E19" s="174"/>
      <c r="F19" s="204" t="s">
        <v>252</v>
      </c>
      <c r="G19" s="174"/>
      <c r="H19" s="89">
        <v>2141</v>
      </c>
      <c r="I19" s="171">
        <v>792</v>
      </c>
      <c r="J19" s="171">
        <v>2206</v>
      </c>
      <c r="K19" s="89">
        <v>2141</v>
      </c>
      <c r="L19" s="171">
        <v>808</v>
      </c>
      <c r="M19" s="171">
        <v>2141</v>
      </c>
      <c r="N19" s="89">
        <v>2208</v>
      </c>
      <c r="O19" s="171">
        <v>808</v>
      </c>
      <c r="P19" s="171">
        <v>2141</v>
      </c>
      <c r="Q19" s="89">
        <v>2180</v>
      </c>
      <c r="R19" s="171">
        <v>808</v>
      </c>
      <c r="S19" s="171">
        <v>2180</v>
      </c>
      <c r="T19" s="226">
        <v>2171</v>
      </c>
      <c r="U19" s="226">
        <v>808</v>
      </c>
      <c r="V19" s="226">
        <v>2171</v>
      </c>
      <c r="W19" s="226">
        <v>2171</v>
      </c>
      <c r="X19" s="226">
        <v>2171</v>
      </c>
      <c r="Y19" s="171">
        <v>808</v>
      </c>
      <c r="Z19" s="171">
        <v>2171</v>
      </c>
      <c r="AA19" s="89">
        <v>2171</v>
      </c>
      <c r="AB19" s="171">
        <v>808</v>
      </c>
      <c r="AC19" s="171">
        <v>2171</v>
      </c>
      <c r="AD19" s="89">
        <v>2171</v>
      </c>
      <c r="AE19" s="171">
        <v>808</v>
      </c>
      <c r="AF19" s="171">
        <v>2171</v>
      </c>
      <c r="AG19" s="89">
        <v>2150</v>
      </c>
      <c r="AH19" s="171">
        <v>808</v>
      </c>
      <c r="AI19" s="171">
        <v>2150</v>
      </c>
      <c r="AJ19" s="89">
        <v>2150</v>
      </c>
      <c r="AK19" s="171">
        <v>808</v>
      </c>
      <c r="AL19" s="171">
        <v>2150</v>
      </c>
      <c r="AM19" s="89">
        <v>2150</v>
      </c>
      <c r="AN19" s="171">
        <v>808</v>
      </c>
      <c r="AO19" s="171">
        <v>2150</v>
      </c>
      <c r="AP19" s="171">
        <v>2150</v>
      </c>
      <c r="AQ19" s="226">
        <v>2150</v>
      </c>
      <c r="AR19" s="226">
        <v>808</v>
      </c>
      <c r="AS19" s="226">
        <v>2171</v>
      </c>
      <c r="AT19" s="178"/>
      <c r="AU19" s="178"/>
      <c r="AV19" s="178"/>
    </row>
    <row r="20" spans="1:48" ht="20.100000000000001" customHeight="1" x14ac:dyDescent="0.3">
      <c r="A20" s="205"/>
      <c r="B20" s="179">
        <v>1965.05</v>
      </c>
      <c r="C20" s="178">
        <f>C21*C22</f>
        <v>2105.4122783037615</v>
      </c>
      <c r="F20" s="204" t="s">
        <v>255</v>
      </c>
      <c r="G20" s="174"/>
      <c r="H20" s="175">
        <f>SUM(H19-H18)</f>
        <v>974.56</v>
      </c>
      <c r="I20" s="175">
        <f t="shared" ref="I20:AS20" si="2">SUM(I19-I18)</f>
        <v>278</v>
      </c>
      <c r="J20" s="175">
        <f t="shared" si="2"/>
        <v>658.6400000000001</v>
      </c>
      <c r="K20" s="175">
        <f t="shared" si="2"/>
        <v>63.440000000000055</v>
      </c>
      <c r="L20" s="175">
        <f t="shared" si="2"/>
        <v>227.76</v>
      </c>
      <c r="M20" s="175">
        <f t="shared" si="2"/>
        <v>605.01000000000022</v>
      </c>
      <c r="N20" s="175">
        <f t="shared" si="2"/>
        <v>945.34999999999991</v>
      </c>
      <c r="O20" s="175">
        <f t="shared" si="2"/>
        <v>67.160000000000082</v>
      </c>
      <c r="P20" s="175">
        <f t="shared" si="2"/>
        <v>591.69000000000005</v>
      </c>
      <c r="Q20" s="175">
        <f t="shared" si="2"/>
        <v>951.17000000000007</v>
      </c>
      <c r="R20" s="175">
        <f t="shared" si="2"/>
        <v>808</v>
      </c>
      <c r="S20" s="175">
        <f t="shared" si="2"/>
        <v>630.69000000000005</v>
      </c>
      <c r="T20" s="227">
        <f t="shared" si="2"/>
        <v>966.62999999999988</v>
      </c>
      <c r="U20" s="227">
        <f t="shared" si="2"/>
        <v>311.63</v>
      </c>
      <c r="V20" s="227">
        <f t="shared" si="2"/>
        <v>2171</v>
      </c>
      <c r="W20" s="227">
        <f t="shared" si="2"/>
        <v>541.73</v>
      </c>
      <c r="X20" s="227">
        <f t="shared" si="2"/>
        <v>1070.77</v>
      </c>
      <c r="Y20" s="175">
        <f t="shared" si="2"/>
        <v>808</v>
      </c>
      <c r="Z20" s="175">
        <f t="shared" si="2"/>
        <v>621.59000000000015</v>
      </c>
      <c r="AA20" s="175">
        <f t="shared" si="2"/>
        <v>1056.1500000000001</v>
      </c>
      <c r="AB20" s="175">
        <f t="shared" si="2"/>
        <v>683.36</v>
      </c>
      <c r="AC20" s="175">
        <f t="shared" si="2"/>
        <v>511.59000000000015</v>
      </c>
      <c r="AD20" s="175">
        <f t="shared" si="2"/>
        <v>931.74</v>
      </c>
      <c r="AE20" s="175">
        <f t="shared" si="2"/>
        <v>808</v>
      </c>
      <c r="AF20" s="175">
        <f t="shared" si="2"/>
        <v>581.59000000000015</v>
      </c>
      <c r="AG20" s="175">
        <f t="shared" si="2"/>
        <v>727.32000000000016</v>
      </c>
      <c r="AH20" s="175">
        <f t="shared" si="2"/>
        <v>551</v>
      </c>
      <c r="AI20" s="175">
        <f t="shared" si="2"/>
        <v>527.36000000000013</v>
      </c>
      <c r="AJ20" s="175">
        <f t="shared" si="2"/>
        <v>957.40000000000009</v>
      </c>
      <c r="AK20" s="175">
        <f t="shared" si="2"/>
        <v>808</v>
      </c>
      <c r="AL20" s="175">
        <f t="shared" si="2"/>
        <v>600.59000000000015</v>
      </c>
      <c r="AM20" s="175">
        <f t="shared" si="2"/>
        <v>1333.0500000000002</v>
      </c>
      <c r="AN20" s="175">
        <f t="shared" si="2"/>
        <v>85.009999999999991</v>
      </c>
      <c r="AO20" s="175">
        <f t="shared" si="2"/>
        <v>1490.8</v>
      </c>
      <c r="AP20" s="175">
        <f t="shared" si="2"/>
        <v>474.59000000000015</v>
      </c>
      <c r="AQ20" s="227">
        <f t="shared" si="2"/>
        <v>923.08999999999992</v>
      </c>
      <c r="AR20" s="175">
        <f t="shared" si="2"/>
        <v>683.62</v>
      </c>
      <c r="AS20" s="175">
        <f t="shared" si="2"/>
        <v>621.59000000000015</v>
      </c>
      <c r="AT20" s="174"/>
      <c r="AU20" s="174"/>
      <c r="AV20" s="174"/>
    </row>
    <row r="21" spans="1:48" ht="20.100000000000001" customHeight="1" x14ac:dyDescent="0.3">
      <c r="A21" s="203" t="s">
        <v>489</v>
      </c>
      <c r="B21" s="179">
        <v>2692.31</v>
      </c>
      <c r="C21" s="178">
        <v>2884.62</v>
      </c>
      <c r="D21" s="179"/>
      <c r="E21" s="179"/>
      <c r="F21" s="204" t="s">
        <v>251</v>
      </c>
      <c r="G21" s="174" t="s">
        <v>115</v>
      </c>
      <c r="H21" s="348">
        <f>SUM(H18+J18)</f>
        <v>2713.8</v>
      </c>
      <c r="I21" s="348"/>
      <c r="J21" s="349"/>
      <c r="K21" s="348">
        <f>SUM(K18+M18)</f>
        <v>3613.5499999999997</v>
      </c>
      <c r="L21" s="348"/>
      <c r="M21" s="349"/>
      <c r="N21" s="348">
        <f>SUM(N18+P18)</f>
        <v>2811.96</v>
      </c>
      <c r="O21" s="348"/>
      <c r="P21" s="349"/>
      <c r="Q21" s="348">
        <f>SUM(Q18+S18)</f>
        <v>2778.14</v>
      </c>
      <c r="R21" s="348"/>
      <c r="S21" s="349"/>
      <c r="T21" s="351">
        <f>SUM(T18+W18)</f>
        <v>2833.6400000000003</v>
      </c>
      <c r="U21" s="351"/>
      <c r="V21" s="351"/>
      <c r="W21" s="351"/>
      <c r="X21" s="348">
        <f>SUM(X18+Z18)</f>
        <v>2649.64</v>
      </c>
      <c r="Y21" s="348"/>
      <c r="Z21" s="349"/>
      <c r="AA21" s="348">
        <f>SUM(AA18+AC18)</f>
        <v>2774.2599999999998</v>
      </c>
      <c r="AB21" s="348"/>
      <c r="AC21" s="349"/>
      <c r="AD21" s="348">
        <f>SUM(AD18+AF18)</f>
        <v>2828.67</v>
      </c>
      <c r="AE21" s="348"/>
      <c r="AF21" s="349"/>
      <c r="AG21" s="348">
        <f>SUM(AG18+AI18)</f>
        <v>3045.3199999999997</v>
      </c>
      <c r="AH21" s="348"/>
      <c r="AI21" s="349"/>
      <c r="AJ21" s="348">
        <f>SUM(AJ18+AL18)</f>
        <v>2742.0099999999998</v>
      </c>
      <c r="AK21" s="348"/>
      <c r="AL21" s="349"/>
      <c r="AM21" s="350">
        <f>SUM(AM18:AP18)</f>
        <v>3874.55</v>
      </c>
      <c r="AN21" s="348"/>
      <c r="AO21" s="348"/>
      <c r="AP21" s="349"/>
      <c r="AQ21" s="350">
        <f>SUM(AQ18+AS18)</f>
        <v>2776.3199999999997</v>
      </c>
      <c r="AR21" s="348"/>
      <c r="AS21" s="349"/>
      <c r="AT21" s="209"/>
      <c r="AU21" s="209"/>
      <c r="AV21" s="209"/>
    </row>
    <row r="22" spans="1:48" ht="20.100000000000001" customHeight="1" x14ac:dyDescent="0.3">
      <c r="B22" s="179">
        <f>B20/B21</f>
        <v>0.72987508867849538</v>
      </c>
      <c r="C22" s="178">
        <v>0.72987508867849538</v>
      </c>
      <c r="F22" s="204" t="s">
        <v>253</v>
      </c>
      <c r="G22" s="174" t="s">
        <v>115</v>
      </c>
      <c r="H22" s="348">
        <f>SUM(H19:J19)</f>
        <v>5139</v>
      </c>
      <c r="I22" s="348"/>
      <c r="J22" s="349"/>
      <c r="K22" s="348">
        <f>SUM(K19:M19)</f>
        <v>5090</v>
      </c>
      <c r="L22" s="348"/>
      <c r="M22" s="349"/>
      <c r="N22" s="348">
        <f>SUM(N19:P19)</f>
        <v>5157</v>
      </c>
      <c r="O22" s="348"/>
      <c r="P22" s="349"/>
      <c r="Q22" s="348">
        <f>SUM(Q19:S19)</f>
        <v>5168</v>
      </c>
      <c r="R22" s="348"/>
      <c r="S22" s="349"/>
      <c r="T22" s="351">
        <f>SUM(T19:W19)</f>
        <v>7321</v>
      </c>
      <c r="U22" s="351"/>
      <c r="V22" s="351"/>
      <c r="W22" s="351"/>
      <c r="X22" s="348">
        <f>SUM(X19:Z19)</f>
        <v>5150</v>
      </c>
      <c r="Y22" s="348"/>
      <c r="Z22" s="349"/>
      <c r="AA22" s="348">
        <f>SUM(AA19:AC19)</f>
        <v>5150</v>
      </c>
      <c r="AB22" s="348"/>
      <c r="AC22" s="349"/>
      <c r="AD22" s="348">
        <f>SUM(AD19:AF19)</f>
        <v>5150</v>
      </c>
      <c r="AE22" s="348"/>
      <c r="AF22" s="349"/>
      <c r="AG22" s="348">
        <f>SUM(AG19:AI19)</f>
        <v>5108</v>
      </c>
      <c r="AH22" s="348"/>
      <c r="AI22" s="349"/>
      <c r="AJ22" s="348">
        <f>SUM(AJ19:AL19)</f>
        <v>5108</v>
      </c>
      <c r="AK22" s="348"/>
      <c r="AL22" s="349"/>
      <c r="AM22" s="350">
        <f>SUM(AM19:AP19)</f>
        <v>7258</v>
      </c>
      <c r="AN22" s="348"/>
      <c r="AO22" s="348"/>
      <c r="AP22" s="349"/>
      <c r="AQ22" s="350">
        <f>SUM(AQ19:AS19)</f>
        <v>5129</v>
      </c>
      <c r="AR22" s="348"/>
      <c r="AS22" s="349"/>
      <c r="AT22" s="209"/>
      <c r="AU22" s="209"/>
      <c r="AV22" s="209"/>
    </row>
    <row r="23" spans="1:48" ht="20.100000000000001" customHeight="1" x14ac:dyDescent="0.3">
      <c r="F23" s="204" t="s">
        <v>254</v>
      </c>
      <c r="G23" s="174" t="s">
        <v>115</v>
      </c>
      <c r="H23" s="344">
        <f>SUM(H22-H21)</f>
        <v>2425.1999999999998</v>
      </c>
      <c r="I23" s="344"/>
      <c r="J23" s="345"/>
      <c r="K23" s="344">
        <f>SUM(K22-K21)</f>
        <v>1476.4500000000003</v>
      </c>
      <c r="L23" s="344"/>
      <c r="M23" s="345"/>
      <c r="N23" s="344">
        <f>SUM(N22-N21)</f>
        <v>2345.04</v>
      </c>
      <c r="O23" s="344"/>
      <c r="P23" s="345"/>
      <c r="Q23" s="344">
        <f>SUM(Q22-Q21)</f>
        <v>2389.86</v>
      </c>
      <c r="R23" s="344"/>
      <c r="S23" s="345"/>
      <c r="T23" s="347">
        <f>SUM(T22-T21)</f>
        <v>4487.3599999999997</v>
      </c>
      <c r="U23" s="347"/>
      <c r="V23" s="347"/>
      <c r="W23" s="347"/>
      <c r="X23" s="344">
        <f>SUM(X22-X21)</f>
        <v>2500.36</v>
      </c>
      <c r="Y23" s="344"/>
      <c r="Z23" s="345"/>
      <c r="AA23" s="344">
        <f>SUM(AA22-AA21)</f>
        <v>2375.7400000000002</v>
      </c>
      <c r="AB23" s="344"/>
      <c r="AC23" s="345"/>
      <c r="AD23" s="344">
        <f>SUM(AD22-AD21)</f>
        <v>2321.33</v>
      </c>
      <c r="AE23" s="344"/>
      <c r="AF23" s="345"/>
      <c r="AG23" s="344">
        <f>SUM(AG22-AG21)</f>
        <v>2062.6800000000003</v>
      </c>
      <c r="AH23" s="344"/>
      <c r="AI23" s="345"/>
      <c r="AJ23" s="344">
        <f>SUM(AJ22-AJ21)</f>
        <v>2365.9900000000002</v>
      </c>
      <c r="AK23" s="344"/>
      <c r="AL23" s="345"/>
      <c r="AM23" s="346">
        <f>SUM(AM22-AM21)</f>
        <v>3383.45</v>
      </c>
      <c r="AN23" s="344"/>
      <c r="AO23" s="344"/>
      <c r="AP23" s="345"/>
      <c r="AQ23" s="346">
        <f>SUM(AQ22-AQ21)</f>
        <v>2352.6800000000003</v>
      </c>
      <c r="AR23" s="344"/>
      <c r="AS23" s="345"/>
      <c r="AT23" s="228"/>
      <c r="AU23" s="228"/>
      <c r="AV23" s="228"/>
    </row>
    <row r="24" spans="1:48" ht="20.100000000000001" hidden="1" customHeight="1" x14ac:dyDescent="0.3">
      <c r="A24" s="176">
        <v>2017</v>
      </c>
      <c r="B24" s="177"/>
      <c r="D24" s="178" t="s">
        <v>176</v>
      </c>
      <c r="E24" s="178" t="s">
        <v>177</v>
      </c>
      <c r="G24" s="178" t="s">
        <v>178</v>
      </c>
      <c r="H24" s="338">
        <v>42736</v>
      </c>
      <c r="I24" s="339"/>
      <c r="J24" s="340"/>
      <c r="K24" s="338">
        <v>42767</v>
      </c>
      <c r="L24" s="339"/>
      <c r="M24" s="340"/>
      <c r="N24" s="338">
        <v>42795</v>
      </c>
      <c r="O24" s="339"/>
      <c r="P24" s="340"/>
      <c r="Q24" s="338">
        <v>42826</v>
      </c>
      <c r="R24" s="339"/>
      <c r="S24" s="340"/>
      <c r="T24" s="341">
        <v>42856</v>
      </c>
      <c r="U24" s="342"/>
      <c r="V24" s="343"/>
      <c r="W24" s="341">
        <v>42887</v>
      </c>
      <c r="X24" s="342"/>
      <c r="Y24" s="342"/>
      <c r="Z24" s="343"/>
      <c r="AA24" s="338">
        <v>42917</v>
      </c>
      <c r="AB24" s="339"/>
      <c r="AC24" s="340"/>
      <c r="AD24" s="338">
        <v>42948</v>
      </c>
      <c r="AE24" s="339"/>
      <c r="AF24" s="340"/>
      <c r="AG24" s="338">
        <v>42979</v>
      </c>
      <c r="AH24" s="339"/>
      <c r="AI24" s="340"/>
      <c r="AJ24" s="338">
        <v>43009</v>
      </c>
      <c r="AK24" s="339"/>
      <c r="AL24" s="340"/>
      <c r="AM24" s="338">
        <v>43040</v>
      </c>
      <c r="AN24" s="339"/>
      <c r="AO24" s="339"/>
      <c r="AP24" s="340"/>
      <c r="AQ24" s="341">
        <v>43070</v>
      </c>
      <c r="AR24" s="342"/>
      <c r="AS24" s="342"/>
      <c r="AT24" s="342"/>
      <c r="AU24" s="342"/>
      <c r="AV24" s="342"/>
    </row>
    <row r="25" spans="1:48" ht="20.100000000000001" hidden="1" customHeight="1" x14ac:dyDescent="0.3">
      <c r="A25" s="177"/>
      <c r="B25" s="177"/>
      <c r="H25" s="180" t="s">
        <v>497</v>
      </c>
      <c r="I25" s="178" t="s">
        <v>190</v>
      </c>
      <c r="J25" s="181" t="s">
        <v>498</v>
      </c>
      <c r="K25" s="180" t="s">
        <v>502</v>
      </c>
      <c r="L25" s="178" t="s">
        <v>186</v>
      </c>
      <c r="M25" s="181" t="s">
        <v>503</v>
      </c>
      <c r="N25" s="180" t="s">
        <v>502</v>
      </c>
      <c r="O25" s="178" t="s">
        <v>186</v>
      </c>
      <c r="P25" s="181" t="s">
        <v>503</v>
      </c>
      <c r="Q25" s="180" t="s">
        <v>455</v>
      </c>
      <c r="R25" s="178">
        <v>19</v>
      </c>
      <c r="S25" s="181" t="s">
        <v>184</v>
      </c>
      <c r="T25" s="180" t="s">
        <v>196</v>
      </c>
      <c r="U25" s="178" t="s">
        <v>185</v>
      </c>
      <c r="V25" s="178" t="s">
        <v>190</v>
      </c>
      <c r="W25" s="178" t="s">
        <v>188</v>
      </c>
      <c r="X25" s="178" t="s">
        <v>186</v>
      </c>
      <c r="Y25" s="178" t="s">
        <v>278</v>
      </c>
      <c r="Z25" s="181" t="s">
        <v>199</v>
      </c>
      <c r="AA25" s="180" t="s">
        <v>277</v>
      </c>
      <c r="AB25" s="178" t="s">
        <v>280</v>
      </c>
      <c r="AC25" s="181" t="s">
        <v>504</v>
      </c>
      <c r="AD25" s="180" t="s">
        <v>200</v>
      </c>
      <c r="AE25" s="178" t="s">
        <v>179</v>
      </c>
      <c r="AF25" s="181" t="s">
        <v>276</v>
      </c>
      <c r="AG25" s="180" t="s">
        <v>201</v>
      </c>
      <c r="AH25" s="178" t="s">
        <v>184</v>
      </c>
      <c r="AI25" s="181" t="s">
        <v>278</v>
      </c>
      <c r="AJ25" s="180" t="s">
        <v>279</v>
      </c>
      <c r="AK25" s="178" t="s">
        <v>190</v>
      </c>
      <c r="AL25" s="181" t="s">
        <v>280</v>
      </c>
      <c r="AM25" s="180" t="s">
        <v>281</v>
      </c>
      <c r="AN25" s="178" t="s">
        <v>186</v>
      </c>
      <c r="AO25" s="178" t="s">
        <v>179</v>
      </c>
      <c r="AP25" s="181" t="s">
        <v>282</v>
      </c>
      <c r="AQ25" s="180" t="s">
        <v>194</v>
      </c>
      <c r="AR25" s="178" t="s">
        <v>184</v>
      </c>
      <c r="AS25" s="178" t="s">
        <v>195</v>
      </c>
      <c r="AT25" s="178"/>
      <c r="AU25" s="178"/>
      <c r="AV25" s="178"/>
    </row>
    <row r="26" spans="1:48" ht="20.100000000000001" hidden="1" customHeight="1" x14ac:dyDescent="0.3">
      <c r="A26" s="179" t="s">
        <v>234</v>
      </c>
      <c r="B26" s="182" t="s">
        <v>370</v>
      </c>
      <c r="C26" s="178" t="s">
        <v>396</v>
      </c>
      <c r="D26" s="178" t="s">
        <v>199</v>
      </c>
      <c r="E26" s="178" t="s">
        <v>200</v>
      </c>
      <c r="F26" s="178">
        <v>239.65</v>
      </c>
      <c r="G26" s="178" t="s">
        <v>115</v>
      </c>
      <c r="H26" s="122">
        <v>239.65</v>
      </c>
      <c r="I26" s="174"/>
      <c r="J26" s="184"/>
      <c r="K26" s="88"/>
      <c r="L26" s="174"/>
      <c r="M26" s="186">
        <v>239.65</v>
      </c>
      <c r="N26" s="122">
        <v>239.65</v>
      </c>
      <c r="O26" s="174"/>
      <c r="P26" s="184"/>
      <c r="Q26" s="88"/>
      <c r="R26" s="92">
        <v>239.65</v>
      </c>
      <c r="S26" s="184"/>
      <c r="T26" s="88"/>
      <c r="U26" s="174"/>
      <c r="V26" s="212">
        <v>239.65</v>
      </c>
      <c r="W26" s="174"/>
      <c r="X26" s="174"/>
      <c r="Y26" s="92">
        <v>239.65</v>
      </c>
      <c r="Z26" s="184"/>
      <c r="AA26" s="88"/>
      <c r="AB26" s="174"/>
      <c r="AC26" s="186">
        <v>239.65</v>
      </c>
      <c r="AD26" s="122">
        <v>239.65</v>
      </c>
      <c r="AE26" s="174"/>
      <c r="AF26" s="184"/>
      <c r="AG26" s="88"/>
      <c r="AH26" s="174"/>
      <c r="AI26" s="184"/>
      <c r="AJ26" s="88"/>
      <c r="AK26" s="92">
        <v>239.65</v>
      </c>
      <c r="AL26" s="186">
        <v>239.65</v>
      </c>
      <c r="AN26" s="174"/>
      <c r="AO26" s="174"/>
      <c r="AP26" s="184"/>
      <c r="AQ26" s="122">
        <v>239.65</v>
      </c>
      <c r="AR26" s="174"/>
      <c r="AS26" s="174"/>
      <c r="AT26" s="174"/>
      <c r="AU26" s="174"/>
      <c r="AV26" s="174"/>
    </row>
    <row r="27" spans="1:48" ht="20.100000000000001" hidden="1" customHeight="1" x14ac:dyDescent="0.3">
      <c r="A27" s="179" t="s">
        <v>235</v>
      </c>
      <c r="B27" s="182" t="s">
        <v>236</v>
      </c>
      <c r="C27" s="178" t="s">
        <v>237</v>
      </c>
      <c r="D27" s="178" t="s">
        <v>188</v>
      </c>
      <c r="E27" s="178" t="s">
        <v>200</v>
      </c>
      <c r="F27" s="178">
        <v>540.23</v>
      </c>
      <c r="G27" s="178" t="s">
        <v>180</v>
      </c>
      <c r="H27" s="88"/>
      <c r="I27" s="174"/>
      <c r="J27" s="186">
        <v>540.67999999999995</v>
      </c>
      <c r="K27" s="88"/>
      <c r="L27" s="174"/>
      <c r="M27" s="186">
        <v>540.67999999999995</v>
      </c>
      <c r="N27" s="88"/>
      <c r="O27" s="174"/>
      <c r="P27" s="186">
        <v>540.67999999999995</v>
      </c>
      <c r="Q27" s="88"/>
      <c r="R27" s="174"/>
      <c r="S27" s="186">
        <v>540.67999999999995</v>
      </c>
      <c r="T27" s="88"/>
      <c r="U27" s="174"/>
      <c r="V27" s="212">
        <v>540.67999999999995</v>
      </c>
      <c r="W27" s="174"/>
      <c r="X27" s="174"/>
      <c r="Y27" s="174"/>
      <c r="Z27" s="186">
        <v>540.67999999999995</v>
      </c>
      <c r="AA27" s="88"/>
      <c r="AB27" s="174"/>
      <c r="AC27" s="186">
        <v>540.67999999999995</v>
      </c>
      <c r="AD27" s="88"/>
      <c r="AE27" s="174"/>
      <c r="AF27" s="186">
        <v>540.67999999999995</v>
      </c>
      <c r="AG27" s="88"/>
      <c r="AH27" s="174"/>
      <c r="AI27" s="186">
        <v>540.67999999999995</v>
      </c>
      <c r="AJ27" s="88"/>
      <c r="AK27" s="174"/>
      <c r="AL27" s="186">
        <v>540.67999999999995</v>
      </c>
      <c r="AM27" s="88"/>
      <c r="AN27" s="174"/>
      <c r="AP27" s="92">
        <v>540.67999999999995</v>
      </c>
      <c r="AQ27" s="88"/>
      <c r="AR27" s="174"/>
      <c r="AS27" s="92">
        <v>540.67999999999995</v>
      </c>
      <c r="AT27" s="174"/>
      <c r="AU27" s="174"/>
      <c r="AV27" s="174"/>
    </row>
    <row r="28" spans="1:48" ht="20.100000000000001" hidden="1" customHeight="1" x14ac:dyDescent="0.3">
      <c r="A28" s="179" t="s">
        <v>87</v>
      </c>
      <c r="B28" s="182" t="s">
        <v>238</v>
      </c>
      <c r="C28" s="178" t="s">
        <v>501</v>
      </c>
      <c r="D28" s="178" t="s">
        <v>198</v>
      </c>
      <c r="E28" s="178" t="s">
        <v>198</v>
      </c>
      <c r="F28" s="178">
        <v>140</v>
      </c>
      <c r="H28" s="122">
        <v>124.6</v>
      </c>
      <c r="I28" s="174"/>
      <c r="J28" s="184"/>
      <c r="K28" s="88"/>
      <c r="L28" s="92">
        <v>60</v>
      </c>
      <c r="M28" s="186">
        <v>64.599999999999994</v>
      </c>
      <c r="N28" s="122" t="s">
        <v>506</v>
      </c>
      <c r="O28" s="174"/>
      <c r="P28" s="184"/>
      <c r="Q28" s="122">
        <v>132.19999999999999</v>
      </c>
      <c r="R28" s="174"/>
      <c r="S28" s="184"/>
      <c r="T28" s="122">
        <v>132.19999999999999</v>
      </c>
      <c r="U28" s="174"/>
      <c r="V28" s="206"/>
      <c r="W28" s="92">
        <v>132.19999999999999</v>
      </c>
      <c r="X28" s="174"/>
      <c r="Y28" s="174"/>
      <c r="Z28" s="184"/>
      <c r="AA28" s="88"/>
      <c r="AB28" s="174"/>
      <c r="AC28" s="184"/>
      <c r="AD28" s="88"/>
      <c r="AE28" s="174"/>
      <c r="AF28" s="184"/>
      <c r="AG28" s="88"/>
      <c r="AH28" s="174"/>
      <c r="AI28" s="184"/>
      <c r="AJ28" s="88"/>
      <c r="AK28" s="174"/>
      <c r="AL28" s="184"/>
      <c r="AM28" s="88"/>
      <c r="AN28" s="174"/>
      <c r="AO28" s="174"/>
      <c r="AP28" s="184"/>
      <c r="AQ28" s="88"/>
      <c r="AR28" s="174"/>
      <c r="AS28" s="174"/>
      <c r="AT28" s="174"/>
      <c r="AU28" s="174"/>
      <c r="AV28" s="174"/>
    </row>
    <row r="29" spans="1:48" ht="20.100000000000001" hidden="1" customHeight="1" x14ac:dyDescent="0.3">
      <c r="A29" s="179" t="s">
        <v>375</v>
      </c>
      <c r="B29" s="182" t="s">
        <v>404</v>
      </c>
      <c r="C29" s="178" t="s">
        <v>583</v>
      </c>
      <c r="D29" s="178" t="s">
        <v>502</v>
      </c>
      <c r="F29" s="178">
        <v>67</v>
      </c>
      <c r="H29" s="88"/>
      <c r="I29" s="174"/>
      <c r="J29" s="184"/>
      <c r="K29" s="88"/>
      <c r="L29" s="174"/>
      <c r="M29" s="184"/>
      <c r="N29" s="88"/>
      <c r="O29" s="174"/>
      <c r="P29" s="184"/>
      <c r="Q29" s="88"/>
      <c r="R29" s="174"/>
      <c r="S29" s="184"/>
      <c r="T29" s="88"/>
      <c r="U29" s="174"/>
      <c r="V29" s="206"/>
      <c r="W29" s="92">
        <v>67.5</v>
      </c>
      <c r="X29" s="174"/>
      <c r="Y29" s="174"/>
      <c r="Z29" s="184"/>
      <c r="AA29" s="88"/>
      <c r="AB29" s="174"/>
      <c r="AC29" s="184"/>
      <c r="AD29" s="88"/>
      <c r="AE29" s="174"/>
      <c r="AF29" s="184"/>
      <c r="AG29" s="88"/>
      <c r="AH29" s="174"/>
      <c r="AI29" s="184"/>
      <c r="AJ29" s="88"/>
      <c r="AK29" s="174"/>
      <c r="AL29" s="184"/>
      <c r="AM29" s="88"/>
      <c r="AN29" s="174"/>
      <c r="AO29" s="174"/>
      <c r="AP29" s="184"/>
      <c r="AQ29" s="88"/>
      <c r="AR29" s="174"/>
      <c r="AS29" s="174"/>
      <c r="AT29" s="174"/>
      <c r="AU29" s="174"/>
      <c r="AV29" s="174"/>
    </row>
    <row r="30" spans="1:48" ht="20.100000000000001" hidden="1" customHeight="1" x14ac:dyDescent="0.3">
      <c r="A30" s="179" t="s">
        <v>602</v>
      </c>
      <c r="B30" s="182" t="s">
        <v>619</v>
      </c>
      <c r="D30" s="178" t="s">
        <v>186</v>
      </c>
      <c r="F30" s="178">
        <v>89.85</v>
      </c>
      <c r="G30" s="178" t="s">
        <v>181</v>
      </c>
      <c r="H30" s="88"/>
      <c r="I30" s="174"/>
      <c r="J30" s="184"/>
      <c r="K30" s="88"/>
      <c r="L30" s="174"/>
      <c r="M30" s="184"/>
      <c r="N30" s="88"/>
      <c r="O30" s="174"/>
      <c r="P30" s="184"/>
      <c r="Q30" s="88"/>
      <c r="R30" s="174"/>
      <c r="S30" s="184"/>
      <c r="T30" s="88"/>
      <c r="U30" s="174"/>
      <c r="V30" s="206"/>
      <c r="W30" s="174"/>
      <c r="X30" s="174"/>
      <c r="Y30" s="174"/>
      <c r="Z30" s="184"/>
      <c r="AA30" s="122">
        <v>89.85</v>
      </c>
      <c r="AB30" s="174"/>
      <c r="AC30" s="184"/>
      <c r="AD30" s="122">
        <v>89.85</v>
      </c>
      <c r="AE30" s="174"/>
      <c r="AF30" s="184"/>
      <c r="AG30" s="122">
        <v>89.85</v>
      </c>
      <c r="AH30" s="174"/>
      <c r="AI30" s="184"/>
      <c r="AJ30" s="122">
        <v>89.85</v>
      </c>
      <c r="AK30" s="174"/>
      <c r="AL30" s="184"/>
      <c r="AM30" s="122">
        <v>89.85</v>
      </c>
      <c r="AN30" s="174"/>
      <c r="AO30" s="174"/>
      <c r="AP30" s="184"/>
      <c r="AQ30" s="122">
        <v>89.85</v>
      </c>
      <c r="AR30" s="174"/>
      <c r="AS30" s="174"/>
      <c r="AT30" s="174"/>
      <c r="AU30" s="174"/>
      <c r="AV30" s="174"/>
    </row>
    <row r="31" spans="1:48" ht="20.100000000000001" hidden="1" customHeight="1" x14ac:dyDescent="0.3">
      <c r="A31" s="179" t="s">
        <v>42</v>
      </c>
      <c r="B31" s="182" t="s">
        <v>239</v>
      </c>
      <c r="C31" s="178" t="s">
        <v>596</v>
      </c>
      <c r="D31" s="178" t="s">
        <v>277</v>
      </c>
      <c r="F31" s="178">
        <v>240</v>
      </c>
      <c r="G31" s="178" t="s">
        <v>181</v>
      </c>
      <c r="H31" s="122">
        <v>137.75</v>
      </c>
      <c r="I31" s="174"/>
      <c r="J31" s="184"/>
      <c r="K31" s="122">
        <v>135</v>
      </c>
      <c r="L31" s="174"/>
      <c r="M31" s="184"/>
      <c r="N31" s="122">
        <v>227.16</v>
      </c>
      <c r="O31" s="174"/>
      <c r="P31" s="184"/>
      <c r="Q31" s="122">
        <v>141.41999999999999</v>
      </c>
      <c r="R31" s="174"/>
      <c r="S31" s="184"/>
      <c r="T31" s="122">
        <v>141.51</v>
      </c>
      <c r="U31" s="174"/>
      <c r="V31" s="206"/>
      <c r="W31" s="92">
        <v>173.51</v>
      </c>
      <c r="X31" s="174"/>
      <c r="Y31" s="174"/>
      <c r="Z31" s="184"/>
      <c r="AA31" s="122">
        <v>157.51</v>
      </c>
      <c r="AB31" s="174"/>
      <c r="AC31" s="184"/>
      <c r="AD31" s="122">
        <v>219.68</v>
      </c>
      <c r="AE31" s="174"/>
      <c r="AF31" s="184"/>
      <c r="AG31" s="122">
        <v>204.68</v>
      </c>
      <c r="AH31" s="174"/>
      <c r="AI31" s="184"/>
      <c r="AJ31" s="122">
        <v>273.25</v>
      </c>
      <c r="AK31" s="174"/>
      <c r="AL31" s="184"/>
      <c r="AM31" s="122">
        <v>240.98</v>
      </c>
      <c r="AN31" s="174"/>
      <c r="AO31" s="174"/>
      <c r="AP31" s="184"/>
      <c r="AQ31" s="122">
        <v>240.98</v>
      </c>
      <c r="AR31" s="174"/>
      <c r="AS31" s="174"/>
      <c r="AT31" s="174"/>
      <c r="AU31" s="174"/>
      <c r="AV31" s="174"/>
    </row>
    <row r="32" spans="1:48" ht="20.100000000000001" hidden="1" customHeight="1" x14ac:dyDescent="0.3">
      <c r="A32" s="179" t="s">
        <v>241</v>
      </c>
      <c r="B32" s="182" t="s">
        <v>522</v>
      </c>
      <c r="C32" s="178" t="s">
        <v>243</v>
      </c>
      <c r="D32" s="178" t="s">
        <v>194</v>
      </c>
      <c r="F32" s="178">
        <v>221</v>
      </c>
      <c r="G32" s="178" t="s">
        <v>181</v>
      </c>
      <c r="H32" s="122">
        <v>282.42</v>
      </c>
      <c r="I32" s="174"/>
      <c r="J32" s="184"/>
      <c r="K32" s="122">
        <v>221.6</v>
      </c>
      <c r="L32" s="174"/>
      <c r="M32" s="184"/>
      <c r="N32" s="122">
        <v>211.62</v>
      </c>
      <c r="O32" s="174"/>
      <c r="P32" s="184"/>
      <c r="Q32" s="122">
        <v>261.60000000000002</v>
      </c>
      <c r="R32" s="174"/>
      <c r="S32" s="184"/>
      <c r="T32" s="122">
        <v>219.67</v>
      </c>
      <c r="U32" s="174"/>
      <c r="V32" s="206"/>
      <c r="W32" s="92">
        <v>221</v>
      </c>
      <c r="X32" s="174"/>
      <c r="Y32" s="174"/>
      <c r="Z32" s="184"/>
      <c r="AA32" s="122">
        <v>231.63</v>
      </c>
      <c r="AB32" s="174"/>
      <c r="AC32" s="184"/>
      <c r="AD32" s="122">
        <v>233.66</v>
      </c>
      <c r="AE32" s="174"/>
      <c r="AF32" s="184"/>
      <c r="AG32" s="122">
        <v>273.37</v>
      </c>
      <c r="AH32" s="174"/>
      <c r="AI32" s="184"/>
      <c r="AJ32" s="88"/>
      <c r="AK32" s="174"/>
      <c r="AL32" s="184"/>
      <c r="AM32" s="122">
        <v>229.64</v>
      </c>
      <c r="AN32" s="174"/>
      <c r="AO32" s="174"/>
      <c r="AP32" s="184"/>
      <c r="AQ32" s="122">
        <v>221.67</v>
      </c>
      <c r="AR32" s="174"/>
      <c r="AS32" s="174"/>
      <c r="AT32" s="174"/>
      <c r="AU32" s="174"/>
      <c r="AV32" s="174"/>
    </row>
    <row r="33" spans="1:48" ht="20.100000000000001" hidden="1" customHeight="1" x14ac:dyDescent="0.3">
      <c r="A33" s="179" t="s">
        <v>86</v>
      </c>
      <c r="B33" s="182" t="s">
        <v>459</v>
      </c>
      <c r="C33" s="178" t="s">
        <v>183</v>
      </c>
      <c r="D33" s="178" t="s">
        <v>184</v>
      </c>
      <c r="F33" s="178">
        <v>100</v>
      </c>
      <c r="G33" s="178" t="s">
        <v>180</v>
      </c>
      <c r="H33" s="122">
        <v>114.73</v>
      </c>
      <c r="I33" s="174"/>
      <c r="J33" s="184"/>
      <c r="K33" s="122">
        <v>132.31</v>
      </c>
      <c r="L33" s="174"/>
      <c r="M33" s="184"/>
      <c r="N33" s="122">
        <v>109.04</v>
      </c>
      <c r="O33" s="174"/>
      <c r="P33" s="184"/>
      <c r="Q33" s="122">
        <v>96.12</v>
      </c>
      <c r="R33" s="174"/>
      <c r="S33" s="184"/>
      <c r="T33" s="122">
        <v>101.94</v>
      </c>
      <c r="U33" s="174"/>
      <c r="V33" s="206"/>
      <c r="W33" s="92">
        <v>82.99</v>
      </c>
      <c r="X33" s="174"/>
      <c r="Y33" s="174"/>
      <c r="Z33" s="184"/>
      <c r="AA33" s="122">
        <v>111.58</v>
      </c>
      <c r="AB33" s="174"/>
      <c r="AC33" s="184"/>
      <c r="AD33" s="122">
        <v>99.56</v>
      </c>
      <c r="AE33" s="174"/>
      <c r="AF33" s="184"/>
      <c r="AG33" s="122">
        <v>109.21</v>
      </c>
      <c r="AH33" s="174"/>
      <c r="AI33" s="184"/>
      <c r="AJ33" s="122">
        <v>98.21</v>
      </c>
      <c r="AK33" s="174"/>
      <c r="AL33" s="184"/>
      <c r="AM33" s="122">
        <v>93.18</v>
      </c>
      <c r="AN33" s="174"/>
      <c r="AO33" s="174"/>
      <c r="AP33" s="184"/>
      <c r="AQ33" s="122">
        <v>114.51</v>
      </c>
      <c r="AR33" s="174"/>
      <c r="AS33" s="174"/>
      <c r="AT33" s="174"/>
      <c r="AU33" s="174"/>
      <c r="AV33" s="174"/>
    </row>
    <row r="34" spans="1:48" ht="20.100000000000001" hidden="1" customHeight="1" x14ac:dyDescent="0.3">
      <c r="A34" s="179" t="s">
        <v>68</v>
      </c>
      <c r="B34" s="182" t="s">
        <v>244</v>
      </c>
      <c r="C34" s="187" t="s">
        <v>605</v>
      </c>
      <c r="D34" s="178" t="s">
        <v>186</v>
      </c>
      <c r="F34" s="178">
        <v>2200</v>
      </c>
      <c r="G34" s="178" t="s">
        <v>180</v>
      </c>
      <c r="H34" s="122">
        <v>20</v>
      </c>
      <c r="I34" s="174"/>
      <c r="J34" s="184"/>
      <c r="K34" s="122">
        <v>20</v>
      </c>
      <c r="L34" s="174"/>
      <c r="M34" s="184"/>
      <c r="N34" s="122">
        <v>30</v>
      </c>
      <c r="O34" s="174"/>
      <c r="P34" s="184"/>
      <c r="Q34" s="122">
        <v>40</v>
      </c>
      <c r="R34" s="174"/>
      <c r="S34" s="184"/>
      <c r="T34" s="88"/>
      <c r="U34" s="174"/>
      <c r="V34" s="206"/>
      <c r="W34" s="92">
        <v>20</v>
      </c>
      <c r="X34" s="174"/>
      <c r="Y34" s="174"/>
      <c r="Z34" s="184"/>
      <c r="AA34" s="88">
        <v>40</v>
      </c>
      <c r="AB34" s="174"/>
      <c r="AC34" s="184"/>
      <c r="AD34" s="122">
        <v>20</v>
      </c>
      <c r="AE34" s="174"/>
      <c r="AF34" s="184"/>
      <c r="AG34" s="122">
        <v>20</v>
      </c>
      <c r="AH34" s="174"/>
      <c r="AI34" s="184"/>
      <c r="AJ34" s="188"/>
      <c r="AK34" s="174"/>
      <c r="AL34" s="184"/>
      <c r="AM34" s="122">
        <v>40</v>
      </c>
      <c r="AN34" s="174"/>
      <c r="AO34" s="174"/>
      <c r="AP34" s="184"/>
      <c r="AQ34" s="122">
        <v>100</v>
      </c>
      <c r="AR34" s="174"/>
      <c r="AS34" s="174"/>
      <c r="AT34" s="174"/>
      <c r="AU34" s="174"/>
      <c r="AV34" s="174"/>
    </row>
    <row r="35" spans="1:48" ht="20.100000000000001" hidden="1" customHeight="1" x14ac:dyDescent="0.3">
      <c r="A35" s="189" t="s">
        <v>54</v>
      </c>
      <c r="B35" s="182" t="s">
        <v>256</v>
      </c>
      <c r="C35" s="178" t="s">
        <v>245</v>
      </c>
      <c r="D35" s="178" t="s">
        <v>190</v>
      </c>
      <c r="G35" s="178" t="s">
        <v>180</v>
      </c>
      <c r="H35" s="88"/>
      <c r="I35" s="174"/>
      <c r="J35" s="184"/>
      <c r="K35" s="88"/>
      <c r="L35" s="174"/>
      <c r="M35" s="184"/>
      <c r="N35" s="88"/>
      <c r="O35" s="174"/>
      <c r="P35" s="184"/>
      <c r="Q35" s="88"/>
      <c r="R35" s="174"/>
      <c r="S35" s="184"/>
      <c r="T35" s="88"/>
      <c r="U35" s="174"/>
      <c r="V35" s="206"/>
      <c r="W35" s="174"/>
      <c r="X35" s="174"/>
      <c r="Y35" s="174"/>
      <c r="Z35" s="184"/>
      <c r="AA35" s="88"/>
      <c r="AB35" s="174"/>
      <c r="AC35" s="184"/>
      <c r="AD35" s="88"/>
      <c r="AE35" s="174"/>
      <c r="AF35" s="184"/>
      <c r="AG35" s="88"/>
      <c r="AH35" s="174"/>
      <c r="AI35" s="184"/>
      <c r="AJ35" s="88"/>
      <c r="AK35" s="174"/>
      <c r="AL35" s="184"/>
      <c r="AM35" s="88"/>
      <c r="AN35" s="174"/>
      <c r="AO35" s="174"/>
      <c r="AP35" s="184"/>
      <c r="AQ35" s="88"/>
      <c r="AR35" s="174"/>
      <c r="AS35" s="174"/>
      <c r="AT35" s="174"/>
      <c r="AU35" s="174"/>
      <c r="AV35" s="174"/>
    </row>
    <row r="36" spans="1:48" ht="20.100000000000001" hidden="1" customHeight="1" x14ac:dyDescent="0.3">
      <c r="A36" s="179" t="s">
        <v>248</v>
      </c>
      <c r="B36" s="182" t="s">
        <v>249</v>
      </c>
      <c r="C36" s="178" t="s">
        <v>631</v>
      </c>
      <c r="D36" s="190" t="s">
        <v>200</v>
      </c>
      <c r="E36" s="190" t="s">
        <v>200</v>
      </c>
      <c r="F36" s="178">
        <v>3000</v>
      </c>
      <c r="G36" s="178" t="s">
        <v>180</v>
      </c>
      <c r="H36" s="122">
        <v>100</v>
      </c>
      <c r="I36" s="174"/>
      <c r="J36" s="184"/>
      <c r="K36" s="122">
        <v>60</v>
      </c>
      <c r="L36" s="174"/>
      <c r="M36" s="184"/>
      <c r="N36" s="122">
        <v>200</v>
      </c>
      <c r="O36" s="174"/>
      <c r="P36" s="184"/>
      <c r="Q36" s="122">
        <v>200</v>
      </c>
      <c r="R36" s="174"/>
      <c r="S36" s="184"/>
      <c r="T36" s="122">
        <v>200</v>
      </c>
      <c r="U36" s="174"/>
      <c r="V36" s="206"/>
      <c r="W36" s="92">
        <v>200</v>
      </c>
      <c r="X36" s="174"/>
      <c r="Y36" s="174"/>
      <c r="Z36" s="184"/>
      <c r="AA36" s="122">
        <v>200</v>
      </c>
      <c r="AB36" s="174"/>
      <c r="AC36" s="184"/>
      <c r="AD36" s="122">
        <v>200</v>
      </c>
      <c r="AE36" s="174"/>
      <c r="AF36" s="184"/>
      <c r="AG36" s="122">
        <v>200</v>
      </c>
      <c r="AH36" s="174"/>
      <c r="AI36" s="184"/>
      <c r="AJ36" s="122">
        <v>200</v>
      </c>
      <c r="AK36" s="174"/>
      <c r="AL36" s="184"/>
      <c r="AM36" s="122">
        <v>300</v>
      </c>
      <c r="AN36" s="174"/>
      <c r="AO36" s="174"/>
      <c r="AP36" s="184"/>
      <c r="AQ36" s="122">
        <v>2637.38</v>
      </c>
      <c r="AR36" s="174"/>
      <c r="AS36" s="174"/>
      <c r="AT36" s="174"/>
      <c r="AU36" s="174"/>
      <c r="AV36" s="174"/>
    </row>
    <row r="37" spans="1:48" ht="20.100000000000001" hidden="1" customHeight="1" x14ac:dyDescent="0.3">
      <c r="A37" s="179" t="s">
        <v>694</v>
      </c>
      <c r="B37" s="182" t="s">
        <v>650</v>
      </c>
      <c r="C37" s="178" t="s">
        <v>648</v>
      </c>
      <c r="F37" s="178" t="s">
        <v>691</v>
      </c>
      <c r="H37" s="122"/>
      <c r="I37" s="174"/>
      <c r="J37" s="184"/>
      <c r="K37" s="122"/>
      <c r="L37" s="174"/>
      <c r="M37" s="184"/>
      <c r="N37" s="122"/>
      <c r="O37" s="174"/>
      <c r="P37" s="184"/>
      <c r="Q37" s="122"/>
      <c r="R37" s="174"/>
      <c r="S37" s="184"/>
      <c r="T37" s="122"/>
      <c r="U37" s="174"/>
      <c r="V37" s="206"/>
      <c r="W37" s="92"/>
      <c r="X37" s="174"/>
      <c r="Y37" s="174"/>
      <c r="Z37" s="184"/>
      <c r="AA37" s="122"/>
      <c r="AB37" s="174"/>
      <c r="AC37" s="184"/>
      <c r="AD37" s="88"/>
      <c r="AE37" s="174"/>
      <c r="AF37" s="184"/>
      <c r="AG37" s="88"/>
      <c r="AH37" s="174"/>
      <c r="AI37" s="184"/>
      <c r="AJ37" s="122">
        <v>30.55</v>
      </c>
      <c r="AK37" s="174"/>
      <c r="AL37" s="184"/>
      <c r="AM37" s="122">
        <v>81.760000000000005</v>
      </c>
      <c r="AN37" s="174"/>
      <c r="AO37" s="174"/>
      <c r="AP37" s="184"/>
      <c r="AQ37" s="122">
        <v>495.7</v>
      </c>
      <c r="AR37" s="174"/>
      <c r="AS37" s="174"/>
      <c r="AT37" s="174"/>
      <c r="AU37" s="174"/>
      <c r="AV37" s="174"/>
    </row>
    <row r="38" spans="1:48" ht="20.100000000000001" hidden="1" customHeight="1" x14ac:dyDescent="0.3">
      <c r="A38" s="179" t="s">
        <v>409</v>
      </c>
      <c r="B38" s="182" t="s">
        <v>665</v>
      </c>
      <c r="C38" s="178" t="s">
        <v>664</v>
      </c>
      <c r="D38" s="178" t="s">
        <v>198</v>
      </c>
      <c r="F38" s="178" t="s">
        <v>697</v>
      </c>
      <c r="H38" s="122"/>
      <c r="I38" s="174"/>
      <c r="J38" s="184"/>
      <c r="K38" s="122"/>
      <c r="L38" s="174"/>
      <c r="M38" s="184"/>
      <c r="N38" s="122"/>
      <c r="O38" s="174"/>
      <c r="P38" s="184"/>
      <c r="Q38" s="122"/>
      <c r="R38" s="174"/>
      <c r="S38" s="184"/>
      <c r="T38" s="122"/>
      <c r="U38" s="174"/>
      <c r="V38" s="206"/>
      <c r="W38" s="92"/>
      <c r="X38" s="174"/>
      <c r="Y38" s="174"/>
      <c r="Z38" s="184"/>
      <c r="AA38" s="122"/>
      <c r="AB38" s="174"/>
      <c r="AC38" s="184"/>
      <c r="AD38" s="88"/>
      <c r="AE38" s="174"/>
      <c r="AF38" s="184"/>
      <c r="AG38" s="88"/>
      <c r="AH38" s="174"/>
      <c r="AI38" s="184"/>
      <c r="AJ38" s="122">
        <v>60</v>
      </c>
      <c r="AK38" s="174"/>
      <c r="AL38" s="184"/>
      <c r="AM38" s="88"/>
      <c r="AN38" s="174"/>
      <c r="AO38" s="174"/>
      <c r="AP38" s="184"/>
      <c r="AQ38" s="122">
        <v>297.64</v>
      </c>
      <c r="AR38" s="174"/>
      <c r="AS38" s="174"/>
      <c r="AT38" s="174"/>
      <c r="AU38" s="174"/>
      <c r="AV38" s="174"/>
    </row>
    <row r="39" spans="1:48" ht="20.100000000000001" hidden="1" customHeight="1" x14ac:dyDescent="0.3">
      <c r="A39" s="179" t="s">
        <v>415</v>
      </c>
      <c r="B39" s="193"/>
      <c r="C39" s="178" t="s">
        <v>698</v>
      </c>
      <c r="H39" s="122"/>
      <c r="I39" s="174"/>
      <c r="J39" s="184"/>
      <c r="K39" s="122"/>
      <c r="L39" s="174"/>
      <c r="M39" s="184"/>
      <c r="N39" s="122"/>
      <c r="O39" s="174"/>
      <c r="P39" s="184"/>
      <c r="Q39" s="122"/>
      <c r="R39" s="174"/>
      <c r="S39" s="184"/>
      <c r="T39" s="122"/>
      <c r="U39" s="174"/>
      <c r="V39" s="206"/>
      <c r="W39" s="92"/>
      <c r="X39" s="174"/>
      <c r="Y39" s="174"/>
      <c r="Z39" s="184"/>
      <c r="AA39" s="122"/>
      <c r="AB39" s="174"/>
      <c r="AC39" s="184"/>
      <c r="AD39" s="88"/>
      <c r="AE39" s="174"/>
      <c r="AF39" s="184"/>
      <c r="AG39" s="88"/>
      <c r="AH39" s="174"/>
      <c r="AI39" s="184"/>
      <c r="AJ39" s="122"/>
      <c r="AK39" s="174"/>
      <c r="AL39" s="184"/>
      <c r="AM39" s="88"/>
      <c r="AN39" s="174"/>
      <c r="AO39" s="174"/>
      <c r="AP39" s="206"/>
      <c r="AQ39" s="122">
        <v>429.84</v>
      </c>
      <c r="AR39" s="174"/>
      <c r="AS39" s="174"/>
      <c r="AT39" s="174"/>
      <c r="AU39" s="174"/>
      <c r="AV39" s="174"/>
    </row>
    <row r="40" spans="1:48" ht="20.100000000000001" hidden="1" customHeight="1" x14ac:dyDescent="0.3">
      <c r="A40" s="179" t="s">
        <v>433</v>
      </c>
      <c r="B40" s="182" t="s">
        <v>524</v>
      </c>
      <c r="C40" s="237" t="s">
        <v>595</v>
      </c>
      <c r="D40" s="178" t="s">
        <v>188</v>
      </c>
      <c r="E40" s="178" t="s">
        <v>280</v>
      </c>
      <c r="F40" s="178">
        <v>976</v>
      </c>
      <c r="G40" s="178" t="s">
        <v>180</v>
      </c>
      <c r="H40" s="180"/>
      <c r="I40" s="178"/>
      <c r="J40" s="191">
        <v>976.44</v>
      </c>
      <c r="K40" s="180"/>
      <c r="L40" s="178"/>
      <c r="M40" s="191">
        <v>1006.68</v>
      </c>
      <c r="N40" s="180"/>
      <c r="O40" s="178"/>
      <c r="P40" s="191">
        <v>1006.68</v>
      </c>
      <c r="Q40" s="180"/>
      <c r="R40" s="178"/>
      <c r="S40" s="191">
        <v>1006.68</v>
      </c>
      <c r="T40" s="180"/>
      <c r="U40" s="178"/>
      <c r="V40" s="198">
        <v>1006.68</v>
      </c>
      <c r="W40" s="178"/>
      <c r="X40" s="178"/>
      <c r="Y40" s="178"/>
      <c r="Z40" s="191">
        <v>1006.68</v>
      </c>
      <c r="AA40" s="180"/>
      <c r="AB40" s="178"/>
      <c r="AC40" s="191">
        <v>1006.68</v>
      </c>
      <c r="AD40" s="180"/>
      <c r="AE40" s="178"/>
      <c r="AF40" s="191">
        <v>1006.68</v>
      </c>
      <c r="AG40" s="180"/>
      <c r="AH40" s="178"/>
      <c r="AI40" s="191">
        <v>1006.68</v>
      </c>
      <c r="AJ40" s="180"/>
      <c r="AK40" s="178"/>
      <c r="AL40" s="191">
        <v>1006.68</v>
      </c>
      <c r="AM40" s="180"/>
      <c r="AN40" s="178"/>
      <c r="AP40" s="198">
        <v>1006.68</v>
      </c>
      <c r="AQ40" s="88"/>
      <c r="AR40" s="174"/>
      <c r="AS40" s="92">
        <v>1006.68</v>
      </c>
      <c r="AT40" s="174"/>
      <c r="AU40" s="174"/>
      <c r="AV40" s="174"/>
    </row>
    <row r="41" spans="1:48" ht="20.100000000000001" hidden="1" customHeight="1" x14ac:dyDescent="0.3">
      <c r="A41" s="179" t="s">
        <v>704</v>
      </c>
      <c r="B41" s="182"/>
      <c r="C41" s="237"/>
      <c r="D41" s="178" t="s">
        <v>186</v>
      </c>
      <c r="G41" s="178" t="s">
        <v>181</v>
      </c>
      <c r="H41" s="180"/>
      <c r="I41" s="178"/>
      <c r="J41" s="191"/>
      <c r="K41" s="180"/>
      <c r="L41" s="178"/>
      <c r="M41" s="191"/>
      <c r="N41" s="180"/>
      <c r="O41" s="178"/>
      <c r="P41" s="191"/>
      <c r="Q41" s="180"/>
      <c r="R41" s="178"/>
      <c r="S41" s="191"/>
      <c r="T41" s="180"/>
      <c r="U41" s="178"/>
      <c r="V41" s="198"/>
      <c r="W41" s="178"/>
      <c r="X41" s="178"/>
      <c r="Y41" s="178"/>
      <c r="Z41" s="191"/>
      <c r="AA41" s="180"/>
      <c r="AB41" s="178"/>
      <c r="AC41" s="191"/>
      <c r="AD41" s="180"/>
      <c r="AE41" s="178"/>
      <c r="AF41" s="191"/>
      <c r="AG41" s="180"/>
      <c r="AH41" s="178"/>
      <c r="AI41" s="191"/>
      <c r="AJ41" s="180"/>
      <c r="AK41" s="178"/>
      <c r="AL41" s="191"/>
      <c r="AM41" s="180"/>
      <c r="AN41" s="178"/>
      <c r="AP41" s="178"/>
      <c r="AQ41" s="88"/>
      <c r="AR41" s="174"/>
      <c r="AS41" s="174"/>
      <c r="AT41" s="174"/>
      <c r="AU41" s="174"/>
      <c r="AV41" s="174"/>
    </row>
    <row r="42" spans="1:48" ht="20.100000000000001" hidden="1" customHeight="1" x14ac:dyDescent="0.3">
      <c r="A42" s="179" t="s">
        <v>543</v>
      </c>
      <c r="B42" s="193" t="s">
        <v>264</v>
      </c>
      <c r="C42" s="194" t="s">
        <v>544</v>
      </c>
      <c r="F42" s="178">
        <v>274</v>
      </c>
      <c r="H42" s="180"/>
      <c r="I42" s="178"/>
      <c r="J42" s="181"/>
      <c r="K42" s="180"/>
      <c r="L42" s="178"/>
      <c r="M42" s="181"/>
      <c r="N42" s="180"/>
      <c r="O42" s="178"/>
      <c r="P42" s="181"/>
      <c r="Q42" s="180"/>
      <c r="R42" s="178"/>
      <c r="S42" s="181"/>
      <c r="T42" s="180"/>
      <c r="U42" s="178"/>
      <c r="V42" s="178"/>
      <c r="W42" s="178"/>
      <c r="X42" s="178"/>
      <c r="Y42" s="178"/>
      <c r="Z42" s="181"/>
      <c r="AA42" s="180"/>
      <c r="AB42" s="178"/>
      <c r="AC42" s="181"/>
      <c r="AD42" s="180"/>
      <c r="AE42" s="178"/>
      <c r="AF42" s="181"/>
      <c r="AG42" s="180"/>
      <c r="AH42" s="178"/>
      <c r="AI42" s="181"/>
      <c r="AJ42" s="180"/>
      <c r="AK42" s="178"/>
      <c r="AL42" s="181"/>
      <c r="AM42" s="180"/>
      <c r="AN42" s="198">
        <v>200</v>
      </c>
      <c r="AO42" s="178"/>
      <c r="AP42" s="181"/>
      <c r="AQ42" s="88"/>
      <c r="AR42" s="174"/>
      <c r="AS42" s="174"/>
      <c r="AT42" s="174"/>
      <c r="AU42" s="174"/>
      <c r="AV42" s="174"/>
    </row>
    <row r="43" spans="1:48" ht="20.100000000000001" hidden="1" customHeight="1" thickBot="1" x14ac:dyDescent="0.35">
      <c r="A43" s="179" t="s">
        <v>85</v>
      </c>
      <c r="B43" s="182" t="s">
        <v>257</v>
      </c>
      <c r="C43" s="238" t="s">
        <v>258</v>
      </c>
      <c r="G43" s="178" t="s">
        <v>180</v>
      </c>
      <c r="H43" s="180"/>
      <c r="I43" s="198">
        <v>549.5</v>
      </c>
      <c r="J43" s="181"/>
      <c r="K43" s="180"/>
      <c r="L43" s="198">
        <v>420</v>
      </c>
      <c r="M43" s="181"/>
      <c r="N43" s="180"/>
      <c r="O43" s="198">
        <v>763.12</v>
      </c>
      <c r="P43" s="181"/>
      <c r="Q43" s="180"/>
      <c r="R43" s="198">
        <v>411.83</v>
      </c>
      <c r="S43" s="181"/>
      <c r="T43" s="180"/>
      <c r="U43" s="178"/>
      <c r="V43" s="178"/>
      <c r="W43" s="178"/>
      <c r="X43" s="178"/>
      <c r="Y43" s="178"/>
      <c r="Z43" s="181"/>
      <c r="AA43" s="180"/>
      <c r="AB43" s="178" t="s">
        <v>597</v>
      </c>
      <c r="AC43" s="181"/>
      <c r="AD43" s="180"/>
      <c r="AE43" s="178"/>
      <c r="AF43" s="181"/>
      <c r="AG43" s="180"/>
      <c r="AH43" s="178"/>
      <c r="AI43" s="181"/>
      <c r="AJ43" s="180"/>
      <c r="AK43" s="198">
        <v>133</v>
      </c>
      <c r="AL43" s="181"/>
      <c r="AM43" s="180"/>
      <c r="AN43" s="198">
        <v>133</v>
      </c>
      <c r="AO43" s="178"/>
      <c r="AP43" s="181"/>
      <c r="AQ43" s="195"/>
      <c r="AR43" s="196">
        <v>386.47</v>
      </c>
      <c r="AS43" s="199"/>
      <c r="AT43" s="174"/>
      <c r="AU43" s="174"/>
      <c r="AV43" s="174"/>
    </row>
    <row r="44" spans="1:48" ht="20.100000000000001" hidden="1" customHeight="1" thickBot="1" x14ac:dyDescent="0.35">
      <c r="A44" s="200"/>
      <c r="B44" s="200"/>
      <c r="D44" s="179"/>
      <c r="E44" s="179"/>
      <c r="F44" s="201" t="s">
        <v>509</v>
      </c>
      <c r="H44" s="207">
        <f t="shared" ref="H44:X44" si="3">SUM(H26:H43)</f>
        <v>1019.1500000000001</v>
      </c>
      <c r="I44" s="207">
        <f t="shared" si="3"/>
        <v>549.5</v>
      </c>
      <c r="J44" s="207">
        <f t="shared" si="3"/>
        <v>1517.12</v>
      </c>
      <c r="K44" s="207">
        <f t="shared" si="3"/>
        <v>568.91000000000008</v>
      </c>
      <c r="L44" s="207">
        <f t="shared" si="3"/>
        <v>480</v>
      </c>
      <c r="M44" s="207">
        <f t="shared" si="3"/>
        <v>1851.61</v>
      </c>
      <c r="N44" s="207">
        <f t="shared" si="3"/>
        <v>1017.47</v>
      </c>
      <c r="O44" s="207">
        <f t="shared" si="3"/>
        <v>763.12</v>
      </c>
      <c r="P44" s="207">
        <f t="shared" si="3"/>
        <v>1547.36</v>
      </c>
      <c r="Q44" s="207">
        <f t="shared" si="3"/>
        <v>871.34</v>
      </c>
      <c r="R44" s="207">
        <f t="shared" si="3"/>
        <v>651.48</v>
      </c>
      <c r="S44" s="207">
        <f t="shared" si="3"/>
        <v>1547.36</v>
      </c>
      <c r="T44" s="207">
        <f t="shared" si="3"/>
        <v>795.31999999999994</v>
      </c>
      <c r="U44" s="207">
        <f t="shared" si="3"/>
        <v>0</v>
      </c>
      <c r="V44" s="207">
        <f t="shared" si="3"/>
        <v>1787.0099999999998</v>
      </c>
      <c r="W44" s="207">
        <f t="shared" si="3"/>
        <v>897.2</v>
      </c>
      <c r="X44" s="207">
        <f t="shared" si="3"/>
        <v>0</v>
      </c>
      <c r="Y44" s="207"/>
      <c r="Z44" s="207">
        <f t="shared" ref="Z44:AS44" si="4">SUM(Z26:Z43)</f>
        <v>1547.36</v>
      </c>
      <c r="AA44" s="207">
        <f t="shared" si="4"/>
        <v>830.57</v>
      </c>
      <c r="AB44" s="207">
        <f t="shared" si="4"/>
        <v>0</v>
      </c>
      <c r="AC44" s="207">
        <f t="shared" si="4"/>
        <v>1787.0099999999998</v>
      </c>
      <c r="AD44" s="207">
        <f t="shared" si="4"/>
        <v>1102.4000000000001</v>
      </c>
      <c r="AE44" s="207">
        <f t="shared" si="4"/>
        <v>0</v>
      </c>
      <c r="AF44" s="207">
        <f t="shared" si="4"/>
        <v>1547.36</v>
      </c>
      <c r="AG44" s="207">
        <f t="shared" si="4"/>
        <v>897.11</v>
      </c>
      <c r="AH44" s="207">
        <f t="shared" si="4"/>
        <v>0</v>
      </c>
      <c r="AI44" s="207">
        <f t="shared" si="4"/>
        <v>1547.36</v>
      </c>
      <c r="AJ44" s="207">
        <f t="shared" si="4"/>
        <v>751.8599999999999</v>
      </c>
      <c r="AK44" s="207">
        <f t="shared" si="4"/>
        <v>372.65</v>
      </c>
      <c r="AL44" s="207">
        <f t="shared" si="4"/>
        <v>1787.0099999999998</v>
      </c>
      <c r="AM44" s="207">
        <f t="shared" si="4"/>
        <v>1075.4100000000001</v>
      </c>
      <c r="AN44" s="207">
        <f t="shared" si="4"/>
        <v>333</v>
      </c>
      <c r="AO44" s="207">
        <f t="shared" si="4"/>
        <v>0</v>
      </c>
      <c r="AP44" s="207">
        <f t="shared" si="4"/>
        <v>1547.36</v>
      </c>
      <c r="AQ44" s="207">
        <f t="shared" si="4"/>
        <v>4867.22</v>
      </c>
      <c r="AR44" s="207">
        <f t="shared" si="4"/>
        <v>386.47</v>
      </c>
      <c r="AS44" s="207">
        <f t="shared" si="4"/>
        <v>1547.36</v>
      </c>
      <c r="AT44" s="174"/>
      <c r="AU44" s="174"/>
      <c r="AV44" s="174"/>
    </row>
    <row r="45" spans="1:48" ht="20.100000000000001" hidden="1" customHeight="1" x14ac:dyDescent="0.3">
      <c r="A45" s="203" t="s">
        <v>499</v>
      </c>
      <c r="E45" s="174"/>
      <c r="F45" s="204" t="s">
        <v>252</v>
      </c>
      <c r="G45" s="174"/>
      <c r="H45" s="89">
        <v>1965</v>
      </c>
      <c r="I45" s="171">
        <v>792</v>
      </c>
      <c r="J45" s="171">
        <v>1965</v>
      </c>
      <c r="K45" s="89">
        <v>1950</v>
      </c>
      <c r="L45" s="171">
        <v>790</v>
      </c>
      <c r="M45" s="171">
        <v>1950</v>
      </c>
      <c r="N45" s="89">
        <v>2105</v>
      </c>
      <c r="O45" s="171">
        <v>790</v>
      </c>
      <c r="P45" s="171">
        <v>2105</v>
      </c>
      <c r="Q45" s="89">
        <v>2080</v>
      </c>
      <c r="R45" s="171">
        <v>790</v>
      </c>
      <c r="S45" s="171">
        <v>2080</v>
      </c>
      <c r="T45" s="89">
        <v>2080</v>
      </c>
      <c r="U45" s="171">
        <v>790</v>
      </c>
      <c r="V45" s="208">
        <v>2080</v>
      </c>
      <c r="W45" s="224">
        <v>2080</v>
      </c>
      <c r="X45" s="89">
        <v>2080</v>
      </c>
      <c r="Y45" s="171">
        <v>790</v>
      </c>
      <c r="Z45" s="171">
        <v>2080</v>
      </c>
      <c r="AA45" s="89">
        <v>2080</v>
      </c>
      <c r="AB45" s="171">
        <v>790</v>
      </c>
      <c r="AC45" s="171">
        <v>2080</v>
      </c>
      <c r="AD45" s="89">
        <v>2080</v>
      </c>
      <c r="AE45" s="171">
        <v>790</v>
      </c>
      <c r="AF45" s="171">
        <v>2080</v>
      </c>
      <c r="AG45" s="89">
        <v>2080</v>
      </c>
      <c r="AH45" s="171">
        <v>790</v>
      </c>
      <c r="AI45" s="171">
        <v>2080</v>
      </c>
      <c r="AJ45" s="89">
        <v>2080</v>
      </c>
      <c r="AK45" s="171">
        <v>790</v>
      </c>
      <c r="AL45" s="171">
        <v>2080</v>
      </c>
      <c r="AM45" s="89">
        <v>2080</v>
      </c>
      <c r="AN45" s="171">
        <v>790</v>
      </c>
      <c r="AO45" s="171">
        <v>2080</v>
      </c>
      <c r="AP45" s="171">
        <v>2080</v>
      </c>
      <c r="AQ45" s="89">
        <v>8080</v>
      </c>
      <c r="AR45" s="171">
        <v>790</v>
      </c>
      <c r="AS45" s="208">
        <v>2080</v>
      </c>
      <c r="AT45" s="178"/>
      <c r="AU45" s="178"/>
      <c r="AV45" s="178"/>
    </row>
    <row r="46" spans="1:48" ht="20.100000000000001" hidden="1" customHeight="1" x14ac:dyDescent="0.3">
      <c r="A46" s="205"/>
      <c r="B46" s="179">
        <v>1965.05</v>
      </c>
      <c r="C46" s="178">
        <f>C47*C48</f>
        <v>2105.4122783037615</v>
      </c>
      <c r="F46" s="204" t="s">
        <v>255</v>
      </c>
      <c r="G46" s="174"/>
      <c r="H46" s="169">
        <f>SUM(H45-H44)</f>
        <v>945.84999999999991</v>
      </c>
      <c r="I46" s="169">
        <f t="shared" ref="I46:AS46" si="5">SUM(I45-I44)</f>
        <v>242.5</v>
      </c>
      <c r="J46" s="169">
        <f t="shared" si="5"/>
        <v>447.88000000000011</v>
      </c>
      <c r="K46" s="169">
        <f t="shared" si="5"/>
        <v>1381.09</v>
      </c>
      <c r="L46" s="169">
        <f t="shared" si="5"/>
        <v>310</v>
      </c>
      <c r="M46" s="169">
        <f t="shared" si="5"/>
        <v>98.3900000000001</v>
      </c>
      <c r="N46" s="169">
        <f t="shared" si="5"/>
        <v>1087.53</v>
      </c>
      <c r="O46" s="169">
        <f t="shared" si="5"/>
        <v>26.879999999999995</v>
      </c>
      <c r="P46" s="169">
        <f t="shared" si="5"/>
        <v>557.6400000000001</v>
      </c>
      <c r="Q46" s="169">
        <f t="shared" si="5"/>
        <v>1208.6599999999999</v>
      </c>
      <c r="R46" s="169">
        <f t="shared" si="5"/>
        <v>138.51999999999998</v>
      </c>
      <c r="S46" s="169">
        <f t="shared" si="5"/>
        <v>532.6400000000001</v>
      </c>
      <c r="T46" s="169">
        <f t="shared" si="5"/>
        <v>1284.68</v>
      </c>
      <c r="U46" s="169">
        <f t="shared" si="5"/>
        <v>790</v>
      </c>
      <c r="V46" s="173">
        <f t="shared" si="5"/>
        <v>292.99000000000024</v>
      </c>
      <c r="W46" s="173">
        <f t="shared" si="5"/>
        <v>1182.8</v>
      </c>
      <c r="X46" s="169">
        <f t="shared" si="5"/>
        <v>2080</v>
      </c>
      <c r="Y46" s="169">
        <f t="shared" si="5"/>
        <v>790</v>
      </c>
      <c r="Z46" s="169">
        <f t="shared" si="5"/>
        <v>532.6400000000001</v>
      </c>
      <c r="AA46" s="169">
        <f t="shared" si="5"/>
        <v>1249.4299999999998</v>
      </c>
      <c r="AB46" s="169">
        <f t="shared" si="5"/>
        <v>790</v>
      </c>
      <c r="AC46" s="169">
        <f t="shared" si="5"/>
        <v>292.99000000000024</v>
      </c>
      <c r="AD46" s="169">
        <f t="shared" si="5"/>
        <v>977.59999999999991</v>
      </c>
      <c r="AE46" s="169">
        <f t="shared" si="5"/>
        <v>790</v>
      </c>
      <c r="AF46" s="169">
        <f t="shared" si="5"/>
        <v>532.6400000000001</v>
      </c>
      <c r="AG46" s="169">
        <f t="shared" si="5"/>
        <v>1182.8899999999999</v>
      </c>
      <c r="AH46" s="169">
        <f t="shared" si="5"/>
        <v>790</v>
      </c>
      <c r="AI46" s="169">
        <f t="shared" si="5"/>
        <v>532.6400000000001</v>
      </c>
      <c r="AJ46" s="169">
        <f t="shared" si="5"/>
        <v>1328.14</v>
      </c>
      <c r="AK46" s="169">
        <f t="shared" si="5"/>
        <v>417.35</v>
      </c>
      <c r="AL46" s="169">
        <f t="shared" si="5"/>
        <v>292.99000000000024</v>
      </c>
      <c r="AM46" s="169">
        <f t="shared" si="5"/>
        <v>1004.5899999999999</v>
      </c>
      <c r="AN46" s="169">
        <f t="shared" si="5"/>
        <v>457</v>
      </c>
      <c r="AO46" s="169">
        <f t="shared" si="5"/>
        <v>2080</v>
      </c>
      <c r="AP46" s="169">
        <f t="shared" si="5"/>
        <v>532.6400000000001</v>
      </c>
      <c r="AQ46" s="169">
        <f t="shared" si="5"/>
        <v>3212.7799999999997</v>
      </c>
      <c r="AR46" s="169">
        <f t="shared" si="5"/>
        <v>403.53</v>
      </c>
      <c r="AS46" s="173">
        <f t="shared" si="5"/>
        <v>532.6400000000001</v>
      </c>
      <c r="AT46" s="174"/>
      <c r="AU46" s="174"/>
      <c r="AV46" s="174"/>
    </row>
    <row r="47" spans="1:48" ht="20.100000000000001" hidden="1" customHeight="1" x14ac:dyDescent="0.3">
      <c r="A47" s="203" t="s">
        <v>489</v>
      </c>
      <c r="B47" s="179">
        <v>2692.31</v>
      </c>
      <c r="C47" s="178">
        <v>2884.62</v>
      </c>
      <c r="D47" s="179"/>
      <c r="E47" s="179"/>
      <c r="F47" s="204" t="s">
        <v>251</v>
      </c>
      <c r="G47" s="174"/>
      <c r="H47" s="337">
        <f>SUM(H44+J44)</f>
        <v>2536.27</v>
      </c>
      <c r="I47" s="337"/>
      <c r="J47" s="332"/>
      <c r="K47" s="337">
        <f>SUM(K44+M44)</f>
        <v>2420.52</v>
      </c>
      <c r="L47" s="337"/>
      <c r="M47" s="332"/>
      <c r="N47" s="337">
        <f>SUM(N44+P44)</f>
        <v>2564.83</v>
      </c>
      <c r="O47" s="337"/>
      <c r="P47" s="332"/>
      <c r="Q47" s="337">
        <f>SUM(Q44+S44)</f>
        <v>2418.6999999999998</v>
      </c>
      <c r="R47" s="337"/>
      <c r="S47" s="332"/>
      <c r="T47" s="337">
        <f>SUM(T44+V44)</f>
        <v>2582.33</v>
      </c>
      <c r="U47" s="337"/>
      <c r="V47" s="332"/>
      <c r="W47" s="337">
        <f>SUM(W44+Z44)</f>
        <v>2444.56</v>
      </c>
      <c r="X47" s="337"/>
      <c r="Y47" s="337"/>
      <c r="Z47" s="332"/>
      <c r="AA47" s="337">
        <f>SUM(AA44+AC44)</f>
        <v>2617.58</v>
      </c>
      <c r="AB47" s="337"/>
      <c r="AC47" s="332"/>
      <c r="AD47" s="337">
        <f>SUM(AD44+AF44)</f>
        <v>2649.76</v>
      </c>
      <c r="AE47" s="337"/>
      <c r="AF47" s="332"/>
      <c r="AG47" s="337">
        <f>SUM(AG44+AI44)</f>
        <v>2444.4699999999998</v>
      </c>
      <c r="AH47" s="337"/>
      <c r="AI47" s="332"/>
      <c r="AJ47" s="337">
        <f>SUM(AJ44+AL44)</f>
        <v>2538.87</v>
      </c>
      <c r="AK47" s="337"/>
      <c r="AL47" s="332"/>
      <c r="AM47" s="336">
        <f>SUM(AM44:AP44)</f>
        <v>2955.77</v>
      </c>
      <c r="AN47" s="337"/>
      <c r="AO47" s="337"/>
      <c r="AP47" s="332"/>
      <c r="AQ47" s="337">
        <f>SUM(AQ44+AS44)</f>
        <v>6414.58</v>
      </c>
      <c r="AR47" s="337"/>
      <c r="AS47" s="337"/>
      <c r="AT47" s="329"/>
      <c r="AU47" s="329"/>
      <c r="AV47" s="329"/>
    </row>
    <row r="48" spans="1:48" ht="20.100000000000001" hidden="1" customHeight="1" x14ac:dyDescent="0.3">
      <c r="B48" s="179">
        <f>B46/B47</f>
        <v>0.72987508867849538</v>
      </c>
      <c r="C48" s="178">
        <v>0.72987508867849538</v>
      </c>
      <c r="F48" s="204" t="s">
        <v>253</v>
      </c>
      <c r="G48" s="174"/>
      <c r="H48" s="337">
        <f>SUM(H45:J45)</f>
        <v>4722</v>
      </c>
      <c r="I48" s="337"/>
      <c r="J48" s="332"/>
      <c r="K48" s="337">
        <f>SUM(K45:M45)</f>
        <v>4690</v>
      </c>
      <c r="L48" s="337"/>
      <c r="M48" s="332"/>
      <c r="N48" s="337">
        <f>SUM(N45:P45)</f>
        <v>5000</v>
      </c>
      <c r="O48" s="337"/>
      <c r="P48" s="332"/>
      <c r="Q48" s="337">
        <f>SUM(Q45:S45)</f>
        <v>4950</v>
      </c>
      <c r="R48" s="337"/>
      <c r="S48" s="332"/>
      <c r="T48" s="337">
        <f>SUM(T45:V45)</f>
        <v>4950</v>
      </c>
      <c r="U48" s="337"/>
      <c r="V48" s="332"/>
      <c r="W48" s="337">
        <f>SUM(W45:Z45)</f>
        <v>7030</v>
      </c>
      <c r="X48" s="337"/>
      <c r="Y48" s="337"/>
      <c r="Z48" s="332"/>
      <c r="AA48" s="337">
        <f>SUM(AA45:AC45)</f>
        <v>4950</v>
      </c>
      <c r="AB48" s="337"/>
      <c r="AC48" s="332"/>
      <c r="AD48" s="337">
        <f>SUM(AD45:AF45)</f>
        <v>4950</v>
      </c>
      <c r="AE48" s="337"/>
      <c r="AF48" s="332"/>
      <c r="AG48" s="337">
        <f>SUM(AG45:AI45)</f>
        <v>4950</v>
      </c>
      <c r="AH48" s="337"/>
      <c r="AI48" s="332"/>
      <c r="AJ48" s="337">
        <f>SUM(AJ45:AL45)</f>
        <v>4950</v>
      </c>
      <c r="AK48" s="337"/>
      <c r="AL48" s="332"/>
      <c r="AM48" s="336">
        <f>SUM(AM45:AP45)</f>
        <v>7030</v>
      </c>
      <c r="AN48" s="337"/>
      <c r="AO48" s="337"/>
      <c r="AP48" s="332"/>
      <c r="AQ48" s="337">
        <f>SUM(AQ45:AS45)</f>
        <v>10950</v>
      </c>
      <c r="AR48" s="337"/>
      <c r="AS48" s="337"/>
      <c r="AT48" s="329"/>
      <c r="AU48" s="329"/>
      <c r="AV48" s="329"/>
    </row>
    <row r="49" spans="1:49" ht="20.100000000000001" hidden="1" customHeight="1" x14ac:dyDescent="0.3">
      <c r="F49" s="204" t="s">
        <v>254</v>
      </c>
      <c r="G49" s="174"/>
      <c r="H49" s="331">
        <f>SUM(H48-H47)</f>
        <v>2185.73</v>
      </c>
      <c r="I49" s="331"/>
      <c r="J49" s="325"/>
      <c r="K49" s="331">
        <f>SUM(K48-K47)</f>
        <v>2269.48</v>
      </c>
      <c r="L49" s="331"/>
      <c r="M49" s="325"/>
      <c r="N49" s="331">
        <f>SUM(N48-N47)</f>
        <v>2435.17</v>
      </c>
      <c r="O49" s="331"/>
      <c r="P49" s="325"/>
      <c r="Q49" s="331">
        <f>SUM(Q48-Q47)</f>
        <v>2531.3000000000002</v>
      </c>
      <c r="R49" s="331"/>
      <c r="S49" s="325"/>
      <c r="T49" s="331">
        <f>SUM(T48-T47)</f>
        <v>2367.67</v>
      </c>
      <c r="U49" s="331"/>
      <c r="V49" s="325"/>
      <c r="W49" s="331">
        <f>SUM(W48-W47)</f>
        <v>4585.4400000000005</v>
      </c>
      <c r="X49" s="331"/>
      <c r="Y49" s="331"/>
      <c r="Z49" s="325"/>
      <c r="AA49" s="331">
        <f>SUM(AA48-AA47)</f>
        <v>2332.42</v>
      </c>
      <c r="AB49" s="331"/>
      <c r="AC49" s="325"/>
      <c r="AD49" s="331">
        <f>SUM(AD48-AD47)</f>
        <v>2300.2399999999998</v>
      </c>
      <c r="AE49" s="331"/>
      <c r="AF49" s="325"/>
      <c r="AG49" s="331">
        <f>SUM(AG48-AG47)</f>
        <v>2505.5300000000002</v>
      </c>
      <c r="AH49" s="331"/>
      <c r="AI49" s="325"/>
      <c r="AJ49" s="331">
        <f>SUM(AJ48-AJ47)</f>
        <v>2411.13</v>
      </c>
      <c r="AK49" s="331"/>
      <c r="AL49" s="325"/>
      <c r="AM49" s="327">
        <f>SUM(AM48-AM47)</f>
        <v>4074.23</v>
      </c>
      <c r="AN49" s="331"/>
      <c r="AO49" s="331"/>
      <c r="AP49" s="325"/>
      <c r="AQ49" s="331">
        <f>SUM(AQ48-AQ47)</f>
        <v>4535.42</v>
      </c>
      <c r="AR49" s="331"/>
      <c r="AS49" s="331"/>
      <c r="AT49" s="328"/>
      <c r="AU49" s="328"/>
      <c r="AV49" s="328"/>
    </row>
    <row r="50" spans="1:49" ht="17.399999999999999" hidden="1" x14ac:dyDescent="0.3">
      <c r="A50" s="205"/>
      <c r="C50" s="174"/>
      <c r="D50" s="174"/>
      <c r="E50" s="174"/>
      <c r="F50" s="174"/>
      <c r="G50" s="174"/>
    </row>
    <row r="51" spans="1:49" hidden="1" x14ac:dyDescent="0.3"/>
    <row r="52" spans="1:49" ht="20.100000000000001" hidden="1" customHeight="1" x14ac:dyDescent="0.3">
      <c r="A52" s="176">
        <v>2016</v>
      </c>
      <c r="B52" s="177"/>
      <c r="D52" s="178" t="s">
        <v>176</v>
      </c>
      <c r="E52" s="178" t="s">
        <v>177</v>
      </c>
      <c r="G52" s="178" t="s">
        <v>178</v>
      </c>
      <c r="H52" s="338">
        <v>42370</v>
      </c>
      <c r="I52" s="339"/>
      <c r="J52" s="340"/>
      <c r="K52" s="338">
        <v>42401</v>
      </c>
      <c r="L52" s="339"/>
      <c r="M52" s="340"/>
      <c r="N52" s="338">
        <v>42430</v>
      </c>
      <c r="O52" s="339"/>
      <c r="P52" s="340"/>
      <c r="Q52" s="338">
        <v>42461</v>
      </c>
      <c r="R52" s="339"/>
      <c r="S52" s="340"/>
      <c r="T52" s="338">
        <v>42491</v>
      </c>
      <c r="U52" s="339"/>
      <c r="V52" s="340"/>
      <c r="W52" s="338">
        <v>42522</v>
      </c>
      <c r="X52" s="339"/>
      <c r="Y52" s="339"/>
      <c r="Z52" s="339"/>
      <c r="AA52" s="340"/>
      <c r="AB52" s="338">
        <v>42552</v>
      </c>
      <c r="AC52" s="339"/>
      <c r="AD52" s="340"/>
      <c r="AE52" s="338">
        <v>42583</v>
      </c>
      <c r="AF52" s="339"/>
      <c r="AG52" s="340"/>
      <c r="AH52" s="338">
        <v>42614</v>
      </c>
      <c r="AI52" s="339"/>
      <c r="AJ52" s="340"/>
      <c r="AK52" s="338">
        <v>42644</v>
      </c>
      <c r="AL52" s="339"/>
      <c r="AM52" s="340"/>
      <c r="AN52" s="338">
        <v>42675</v>
      </c>
      <c r="AO52" s="339"/>
      <c r="AP52" s="340"/>
      <c r="AQ52" s="338">
        <v>42705</v>
      </c>
      <c r="AR52" s="339"/>
      <c r="AS52" s="339"/>
      <c r="AT52" s="339"/>
      <c r="AU52" s="341"/>
      <c r="AV52" s="342"/>
      <c r="AW52" s="342"/>
    </row>
    <row r="53" spans="1:49" ht="20.100000000000001" hidden="1" customHeight="1" x14ac:dyDescent="0.3">
      <c r="A53" s="177"/>
      <c r="B53" s="177"/>
      <c r="H53" s="180" t="s">
        <v>194</v>
      </c>
      <c r="I53" s="178" t="s">
        <v>184</v>
      </c>
      <c r="J53" s="181" t="s">
        <v>195</v>
      </c>
      <c r="K53" s="180" t="s">
        <v>197</v>
      </c>
      <c r="L53" s="178" t="s">
        <v>185</v>
      </c>
      <c r="M53" s="181" t="s">
        <v>198</v>
      </c>
      <c r="N53" s="180" t="s">
        <v>200</v>
      </c>
      <c r="O53" s="178" t="s">
        <v>179</v>
      </c>
      <c r="P53" s="181" t="s">
        <v>276</v>
      </c>
      <c r="Q53" s="180" t="s">
        <v>201</v>
      </c>
      <c r="R53" s="178" t="s">
        <v>277</v>
      </c>
      <c r="S53" s="181" t="s">
        <v>278</v>
      </c>
      <c r="T53" s="180" t="s">
        <v>279</v>
      </c>
      <c r="U53" s="178" t="s">
        <v>190</v>
      </c>
      <c r="V53" s="178" t="s">
        <v>280</v>
      </c>
      <c r="W53" s="178" t="s">
        <v>281</v>
      </c>
      <c r="X53" s="178" t="s">
        <v>186</v>
      </c>
      <c r="Y53" s="178"/>
      <c r="Z53" s="178" t="s">
        <v>179</v>
      </c>
      <c r="AA53" s="181" t="s">
        <v>282</v>
      </c>
      <c r="AB53" s="180" t="s">
        <v>194</v>
      </c>
      <c r="AC53" s="178" t="s">
        <v>184</v>
      </c>
      <c r="AD53" s="181" t="s">
        <v>195</v>
      </c>
      <c r="AE53" s="180" t="s">
        <v>197</v>
      </c>
      <c r="AF53" s="178" t="s">
        <v>185</v>
      </c>
      <c r="AG53" s="181" t="s">
        <v>198</v>
      </c>
      <c r="AH53" s="180" t="s">
        <v>266</v>
      </c>
      <c r="AI53" s="178" t="s">
        <v>278</v>
      </c>
      <c r="AJ53" s="181" t="s">
        <v>267</v>
      </c>
      <c r="AK53" s="180" t="s">
        <v>455</v>
      </c>
      <c r="AL53" s="178" t="s">
        <v>280</v>
      </c>
      <c r="AM53" s="181" t="s">
        <v>184</v>
      </c>
      <c r="AN53" s="180" t="s">
        <v>456</v>
      </c>
      <c r="AO53" s="178" t="s">
        <v>179</v>
      </c>
      <c r="AP53" s="181" t="s">
        <v>185</v>
      </c>
      <c r="AQ53" s="180" t="s">
        <v>188</v>
      </c>
      <c r="AR53" s="178" t="s">
        <v>186</v>
      </c>
      <c r="AS53" s="178" t="s">
        <v>278</v>
      </c>
      <c r="AT53" s="178" t="s">
        <v>199</v>
      </c>
      <c r="AU53" s="180" t="s">
        <v>507</v>
      </c>
      <c r="AV53" s="178" t="s">
        <v>508</v>
      </c>
      <c r="AW53" s="178"/>
    </row>
    <row r="54" spans="1:49" ht="20.100000000000001" hidden="1" customHeight="1" x14ac:dyDescent="0.3">
      <c r="A54" s="179" t="s">
        <v>234</v>
      </c>
      <c r="B54" s="182" t="s">
        <v>370</v>
      </c>
      <c r="C54" s="178" t="s">
        <v>396</v>
      </c>
      <c r="D54" s="178" t="s">
        <v>199</v>
      </c>
      <c r="E54" s="178" t="s">
        <v>200</v>
      </c>
      <c r="F54" s="178">
        <v>239.65</v>
      </c>
      <c r="G54" s="178" t="s">
        <v>115</v>
      </c>
      <c r="H54" s="88"/>
      <c r="I54" s="174"/>
      <c r="J54" s="186">
        <v>239.65</v>
      </c>
      <c r="K54" s="88"/>
      <c r="L54" s="174"/>
      <c r="M54" s="186">
        <v>239.65</v>
      </c>
      <c r="N54" s="88"/>
      <c r="O54" s="174"/>
      <c r="P54" s="186">
        <v>239.65</v>
      </c>
      <c r="Q54" s="88"/>
      <c r="R54" s="92">
        <v>239.65</v>
      </c>
      <c r="S54" s="184"/>
      <c r="T54" s="88"/>
      <c r="U54" s="92">
        <v>239.65</v>
      </c>
      <c r="V54" s="206"/>
      <c r="W54" s="174"/>
      <c r="X54" s="174"/>
      <c r="Y54" s="174"/>
      <c r="Z54" s="174"/>
      <c r="AA54" s="186">
        <v>239.65</v>
      </c>
      <c r="AB54" s="88"/>
      <c r="AC54" s="92">
        <v>239.65</v>
      </c>
      <c r="AD54" s="184"/>
      <c r="AE54" s="88"/>
      <c r="AF54" s="174"/>
      <c r="AG54" s="184"/>
      <c r="AH54" s="122">
        <v>239.65</v>
      </c>
      <c r="AI54" s="174"/>
      <c r="AJ54" s="184"/>
      <c r="AK54" s="88"/>
      <c r="AL54" s="92">
        <v>351.63</v>
      </c>
      <c r="AM54" s="184"/>
      <c r="AN54" s="88"/>
      <c r="AO54" s="92">
        <v>239.65</v>
      </c>
      <c r="AP54" s="184"/>
      <c r="AQ54" s="88"/>
      <c r="AR54" s="92">
        <v>373.34</v>
      </c>
      <c r="AS54" s="174"/>
      <c r="AT54" s="206"/>
      <c r="AU54" s="88">
        <f>AVERAGE(J54,M54,P54,R54,U54,AA54,AC54,AH54,AL54,AO54,AR54)</f>
        <v>261.98363636363644</v>
      </c>
      <c r="AV54" s="210">
        <f>SUM(J54+M54+P54+R54+U54+AA54+AC54+AH54+AL54+AO54+AR54)</f>
        <v>2881.8200000000006</v>
      </c>
      <c r="AW54" s="206" t="s">
        <v>510</v>
      </c>
    </row>
    <row r="55" spans="1:49" ht="20.100000000000001" hidden="1" customHeight="1" x14ac:dyDescent="0.3">
      <c r="A55" s="179" t="s">
        <v>235</v>
      </c>
      <c r="B55" s="211" t="s">
        <v>236</v>
      </c>
      <c r="C55" s="178" t="s">
        <v>237</v>
      </c>
      <c r="D55" s="178" t="s">
        <v>188</v>
      </c>
      <c r="E55" s="178" t="s">
        <v>200</v>
      </c>
      <c r="F55" s="178">
        <v>540.23</v>
      </c>
      <c r="G55" s="178" t="s">
        <v>180</v>
      </c>
      <c r="H55" s="88"/>
      <c r="I55" s="174"/>
      <c r="J55" s="186">
        <v>540.23</v>
      </c>
      <c r="K55" s="88"/>
      <c r="L55" s="174"/>
      <c r="M55" s="186">
        <v>540.67999999999995</v>
      </c>
      <c r="N55" s="88"/>
      <c r="O55" s="174"/>
      <c r="P55" s="186">
        <v>540.23</v>
      </c>
      <c r="Q55" s="88"/>
      <c r="R55" s="174"/>
      <c r="S55" s="186">
        <v>540.23</v>
      </c>
      <c r="T55" s="88"/>
      <c r="U55" s="174"/>
      <c r="V55" s="212">
        <v>540.67999999999995</v>
      </c>
      <c r="W55" s="174"/>
      <c r="X55" s="174"/>
      <c r="Y55" s="174"/>
      <c r="Z55" s="174"/>
      <c r="AA55" s="186">
        <v>540.23</v>
      </c>
      <c r="AB55" s="88"/>
      <c r="AC55" s="174"/>
      <c r="AD55" s="186">
        <v>540.67999999999995</v>
      </c>
      <c r="AE55" s="88"/>
      <c r="AF55" s="174"/>
      <c r="AG55" s="186">
        <v>540.67999999999995</v>
      </c>
      <c r="AH55" s="88"/>
      <c r="AI55" s="174"/>
      <c r="AJ55" s="186">
        <v>540.67999999999995</v>
      </c>
      <c r="AK55" s="88"/>
      <c r="AL55" s="174"/>
      <c r="AM55" s="186">
        <v>540.67999999999995</v>
      </c>
      <c r="AN55" s="88"/>
      <c r="AO55" s="174"/>
      <c r="AP55" s="186">
        <v>540.67999999999995</v>
      </c>
      <c r="AQ55" s="88"/>
      <c r="AR55" s="174"/>
      <c r="AS55" s="174"/>
      <c r="AT55" s="212">
        <v>540.67999999999995</v>
      </c>
      <c r="AU55" s="88">
        <f>AVERAGE(J55,M55,P55,S55,V55,AA55,AD55,AG55,AJ55,AM55,AP55,AT55)</f>
        <v>540.53000000000009</v>
      </c>
      <c r="AV55" s="210">
        <f>SUM(J55+M55+P55+S55+V55+AA55+AD55+AG55+AJ55+AM55+AP55+AT55)</f>
        <v>6486.3600000000006</v>
      </c>
      <c r="AW55" s="206" t="s">
        <v>510</v>
      </c>
    </row>
    <row r="56" spans="1:49" ht="20.100000000000001" hidden="1" customHeight="1" x14ac:dyDescent="0.3">
      <c r="A56" s="179" t="s">
        <v>87</v>
      </c>
      <c r="B56" s="182" t="s">
        <v>238</v>
      </c>
      <c r="C56" s="178" t="s">
        <v>501</v>
      </c>
      <c r="D56" s="178" t="s">
        <v>198</v>
      </c>
      <c r="E56" s="178" t="s">
        <v>198</v>
      </c>
      <c r="F56" s="178">
        <v>140</v>
      </c>
      <c r="G56" s="178" t="s">
        <v>181</v>
      </c>
      <c r="H56" s="88"/>
      <c r="I56" s="92">
        <v>146.29</v>
      </c>
      <c r="J56" s="184"/>
      <c r="K56" s="122">
        <v>146.29</v>
      </c>
      <c r="L56" s="174"/>
      <c r="M56" s="184"/>
      <c r="N56" s="88"/>
      <c r="O56" s="92">
        <v>146.28</v>
      </c>
      <c r="P56" s="184"/>
      <c r="Q56" s="88"/>
      <c r="R56" s="92">
        <v>124.6</v>
      </c>
      <c r="S56" s="184"/>
      <c r="T56" s="88"/>
      <c r="U56" s="92">
        <v>124.6</v>
      </c>
      <c r="V56" s="206"/>
      <c r="W56" s="174"/>
      <c r="X56" s="92">
        <v>124.6</v>
      </c>
      <c r="Y56" s="174"/>
      <c r="Z56" s="174"/>
      <c r="AA56" s="184"/>
      <c r="AB56" s="88"/>
      <c r="AC56" s="92">
        <v>124.6</v>
      </c>
      <c r="AD56" s="184"/>
      <c r="AE56" s="122">
        <v>124.6</v>
      </c>
      <c r="AF56" s="174"/>
      <c r="AG56" s="184"/>
      <c r="AH56" s="88"/>
      <c r="AI56" s="174"/>
      <c r="AJ56" s="184"/>
      <c r="AK56" s="122">
        <v>124.6</v>
      </c>
      <c r="AL56" s="174"/>
      <c r="AM56" s="184"/>
      <c r="AN56" s="88"/>
      <c r="AO56" s="174"/>
      <c r="AP56" s="186">
        <v>124.6</v>
      </c>
      <c r="AR56" s="174"/>
      <c r="AS56" s="92">
        <v>124.6</v>
      </c>
      <c r="AT56" s="206"/>
      <c r="AU56" s="88">
        <f>AVERAGE(I56,K56,O56,R56,U56,X56,AC56,AE56,AK56,AS56,AP56)</f>
        <v>130.51454545454544</v>
      </c>
      <c r="AV56" s="210">
        <f>SUM(I56+K56+O56+R56+U56+X56+AC56+AE56+AK56+AS56+AP56)</f>
        <v>1435.6599999999999</v>
      </c>
      <c r="AW56" s="206" t="s">
        <v>511</v>
      </c>
    </row>
    <row r="57" spans="1:49" ht="20.100000000000001" hidden="1" customHeight="1" x14ac:dyDescent="0.3">
      <c r="A57" s="179" t="s">
        <v>375</v>
      </c>
      <c r="B57" s="182" t="s">
        <v>404</v>
      </c>
      <c r="C57" s="178" t="s">
        <v>396</v>
      </c>
      <c r="F57" s="178">
        <v>66</v>
      </c>
      <c r="H57" s="88"/>
      <c r="I57" s="174"/>
      <c r="J57" s="184"/>
      <c r="K57" s="174"/>
      <c r="L57" s="174"/>
      <c r="M57" s="184"/>
      <c r="N57" s="88"/>
      <c r="O57" s="174"/>
      <c r="P57" s="184"/>
      <c r="Q57" s="88"/>
      <c r="R57" s="174"/>
      <c r="S57" s="184"/>
      <c r="T57" s="88"/>
      <c r="U57" s="92">
        <v>66</v>
      </c>
      <c r="V57" s="206"/>
      <c r="W57" s="174"/>
      <c r="X57" s="92">
        <v>66</v>
      </c>
      <c r="Y57" s="174"/>
      <c r="Z57" s="174"/>
      <c r="AA57" s="184"/>
      <c r="AB57" s="88"/>
      <c r="AC57" s="92">
        <v>71</v>
      </c>
      <c r="AD57" s="184"/>
      <c r="AE57" s="122">
        <v>76</v>
      </c>
      <c r="AF57" s="174"/>
      <c r="AG57" s="184"/>
      <c r="AH57" s="88"/>
      <c r="AI57" s="174"/>
      <c r="AJ57" s="184"/>
      <c r="AK57" s="88"/>
      <c r="AL57" s="174"/>
      <c r="AM57" s="184"/>
      <c r="AN57" s="88"/>
      <c r="AO57" s="174"/>
      <c r="AP57" s="184"/>
      <c r="AR57" s="174"/>
      <c r="AS57" s="174"/>
      <c r="AT57" s="206"/>
      <c r="AU57" s="88">
        <f>AVERAGE(U57,X57,AC57,AE57)</f>
        <v>69.75</v>
      </c>
      <c r="AV57" s="210">
        <f>SUM(U57+X57+AC57+AE57)</f>
        <v>279</v>
      </c>
      <c r="AW57" s="206" t="s">
        <v>511</v>
      </c>
    </row>
    <row r="58" spans="1:49" ht="20.100000000000001" hidden="1" customHeight="1" x14ac:dyDescent="0.3">
      <c r="A58" s="179" t="s">
        <v>42</v>
      </c>
      <c r="B58" s="182" t="s">
        <v>239</v>
      </c>
      <c r="C58" s="178" t="s">
        <v>240</v>
      </c>
      <c r="D58" s="178" t="s">
        <v>186</v>
      </c>
      <c r="F58" s="178">
        <v>175</v>
      </c>
      <c r="H58" s="122">
        <v>175.87</v>
      </c>
      <c r="I58" s="174"/>
      <c r="J58" s="184"/>
      <c r="K58" s="92">
        <v>176.05</v>
      </c>
      <c r="L58" s="174"/>
      <c r="M58" s="184"/>
      <c r="N58" s="122">
        <v>176.05</v>
      </c>
      <c r="O58" s="174"/>
      <c r="P58" s="184"/>
      <c r="Q58" s="122">
        <v>176.05</v>
      </c>
      <c r="R58" s="174"/>
      <c r="S58" s="184"/>
      <c r="T58" s="122">
        <v>113.11</v>
      </c>
      <c r="U58" s="174"/>
      <c r="V58" s="206"/>
      <c r="W58" s="92">
        <v>114.34</v>
      </c>
      <c r="X58" s="174"/>
      <c r="Y58" s="174"/>
      <c r="Z58" s="174"/>
      <c r="AA58" s="184"/>
      <c r="AB58" s="122">
        <v>165.54</v>
      </c>
      <c r="AC58" s="174"/>
      <c r="AD58" s="184"/>
      <c r="AE58" s="122">
        <v>143.08000000000001</v>
      </c>
      <c r="AF58" s="174"/>
      <c r="AG58" s="184"/>
      <c r="AH58" s="122">
        <v>164.89</v>
      </c>
      <c r="AI58" s="174"/>
      <c r="AJ58" s="184"/>
      <c r="AK58" s="122">
        <v>144.22</v>
      </c>
      <c r="AL58" s="174"/>
      <c r="AM58" s="184"/>
      <c r="AN58" s="122">
        <v>169.75</v>
      </c>
      <c r="AO58" s="174"/>
      <c r="AP58" s="184"/>
      <c r="AR58" s="92">
        <v>157.75</v>
      </c>
      <c r="AS58" s="174"/>
      <c r="AT58" s="206"/>
      <c r="AU58" s="88">
        <f>AVERAGE(H58,K58,N58,Q58,T58,W58,AB58,AE58,AH58,AK58,AN58,AR58)</f>
        <v>156.39166666666668</v>
      </c>
      <c r="AV58" s="213">
        <f>SUM(H58+K58+N58+Q58+T58+W58+AB58+AE58+AH58+AK58+AN58+AR58)</f>
        <v>1876.7</v>
      </c>
      <c r="AW58" s="206" t="s">
        <v>512</v>
      </c>
    </row>
    <row r="59" spans="1:49" ht="20.100000000000001" hidden="1" customHeight="1" x14ac:dyDescent="0.3">
      <c r="A59" s="179" t="s">
        <v>241</v>
      </c>
      <c r="B59" s="211" t="s">
        <v>242</v>
      </c>
      <c r="C59" s="178" t="s">
        <v>243</v>
      </c>
      <c r="D59" s="178" t="s">
        <v>194</v>
      </c>
      <c r="F59" s="178">
        <v>192</v>
      </c>
      <c r="H59" s="122">
        <v>192.27</v>
      </c>
      <c r="I59" s="174"/>
      <c r="J59" s="184"/>
      <c r="K59" s="122">
        <v>198.08</v>
      </c>
      <c r="L59" s="174"/>
      <c r="M59" s="184"/>
      <c r="N59" s="122">
        <v>198.08</v>
      </c>
      <c r="O59" s="174"/>
      <c r="P59" s="184"/>
      <c r="Q59" s="122">
        <v>207.07</v>
      </c>
      <c r="R59" s="174"/>
      <c r="S59" s="184"/>
      <c r="T59" s="122">
        <v>208.05</v>
      </c>
      <c r="U59" s="174"/>
      <c r="V59" s="206"/>
      <c r="W59" s="92">
        <v>216.04</v>
      </c>
      <c r="X59" s="174"/>
      <c r="Y59" s="174"/>
      <c r="Z59" s="174"/>
      <c r="AA59" s="184"/>
      <c r="AB59" s="88"/>
      <c r="AC59" s="174"/>
      <c r="AD59" s="184"/>
      <c r="AE59" s="122">
        <v>300</v>
      </c>
      <c r="AF59" s="174"/>
      <c r="AG59" s="184"/>
      <c r="AH59" s="122">
        <v>300</v>
      </c>
      <c r="AI59" s="174"/>
      <c r="AJ59" s="184"/>
      <c r="AK59" s="122">
        <v>225</v>
      </c>
      <c r="AL59" s="174"/>
      <c r="AM59" s="184"/>
      <c r="AN59" s="122">
        <v>201.69</v>
      </c>
      <c r="AO59" s="174"/>
      <c r="AP59" s="184"/>
      <c r="AR59" s="92">
        <v>300</v>
      </c>
      <c r="AS59" s="174"/>
      <c r="AT59" s="206"/>
      <c r="AU59" s="88">
        <f>AVERAGE(H59,K59,N59,Q59,T59,W59,AE59,AH59,AK59,AN59,AR59)</f>
        <v>231.48</v>
      </c>
      <c r="AV59" s="213">
        <f>SUM(H59+K59+N59+Q59+T59+W59+AE59+AH59+AK59+AN59+AR59)</f>
        <v>2546.2799999999997</v>
      </c>
      <c r="AW59" s="206" t="s">
        <v>512</v>
      </c>
    </row>
    <row r="60" spans="1:49" ht="20.100000000000001" hidden="1" customHeight="1" x14ac:dyDescent="0.3">
      <c r="A60" s="179" t="s">
        <v>86</v>
      </c>
      <c r="B60" s="211" t="s">
        <v>459</v>
      </c>
      <c r="C60" s="178" t="s">
        <v>183</v>
      </c>
      <c r="D60" s="178" t="s">
        <v>184</v>
      </c>
      <c r="F60" s="178">
        <v>60</v>
      </c>
      <c r="G60" s="178" t="s">
        <v>180</v>
      </c>
      <c r="H60" s="88"/>
      <c r="I60" s="92">
        <v>66.14</v>
      </c>
      <c r="J60" s="184"/>
      <c r="K60" s="122">
        <v>98.96</v>
      </c>
      <c r="L60" s="174"/>
      <c r="M60" s="184"/>
      <c r="N60" s="88"/>
      <c r="O60" s="92">
        <v>97.16</v>
      </c>
      <c r="P60" s="184"/>
      <c r="Q60" s="122">
        <v>86.12</v>
      </c>
      <c r="R60" s="174"/>
      <c r="S60" s="184"/>
      <c r="T60" s="122">
        <v>78.87</v>
      </c>
      <c r="U60" s="174"/>
      <c r="V60" s="206"/>
      <c r="W60" s="92">
        <v>82.32</v>
      </c>
      <c r="X60" s="174"/>
      <c r="Y60" s="174"/>
      <c r="Z60" s="174"/>
      <c r="AA60" s="184"/>
      <c r="AB60" s="122">
        <v>103.63</v>
      </c>
      <c r="AC60" s="174"/>
      <c r="AD60" s="184"/>
      <c r="AE60" s="122">
        <v>138.47</v>
      </c>
      <c r="AF60" s="174"/>
      <c r="AG60" s="184"/>
      <c r="AH60" s="122">
        <v>163.99</v>
      </c>
      <c r="AI60" s="174"/>
      <c r="AJ60" s="184"/>
      <c r="AK60" s="122">
        <v>122.31</v>
      </c>
      <c r="AL60" s="174"/>
      <c r="AM60" s="184"/>
      <c r="AN60" s="122">
        <v>104.78</v>
      </c>
      <c r="AO60" s="174"/>
      <c r="AP60" s="184"/>
      <c r="AR60" s="92">
        <v>110.96</v>
      </c>
      <c r="AS60" s="174"/>
      <c r="AT60" s="206"/>
      <c r="AU60" s="88">
        <f>AVERAGE(I60,K60,O60,Q60,T60,W60,AB60,AE60,AH60,AK60,AN60,AR60)</f>
        <v>104.47583333333334</v>
      </c>
      <c r="AV60" s="213">
        <f>SUM(I60+K60+O60+Q60+T60+W60+AB60+AE60+AH60+AK60+AN60+AR60)</f>
        <v>1253.71</v>
      </c>
      <c r="AW60" s="206" t="s">
        <v>512</v>
      </c>
    </row>
    <row r="61" spans="1:49" ht="20.100000000000001" hidden="1" customHeight="1" x14ac:dyDescent="0.3">
      <c r="A61" s="179" t="s">
        <v>68</v>
      </c>
      <c r="B61" s="182" t="s">
        <v>244</v>
      </c>
      <c r="C61" s="187" t="s">
        <v>189</v>
      </c>
      <c r="D61" s="178" t="s">
        <v>186</v>
      </c>
      <c r="F61" s="178">
        <v>2200</v>
      </c>
      <c r="G61" s="178" t="s">
        <v>180</v>
      </c>
      <c r="H61" s="88"/>
      <c r="I61" s="92">
        <v>20</v>
      </c>
      <c r="J61" s="184"/>
      <c r="K61" s="122">
        <v>30</v>
      </c>
      <c r="L61" s="174"/>
      <c r="M61" s="184"/>
      <c r="N61" s="88"/>
      <c r="O61" s="92">
        <v>20</v>
      </c>
      <c r="P61" s="184"/>
      <c r="Q61" s="88"/>
      <c r="R61" s="92">
        <v>20</v>
      </c>
      <c r="S61" s="184"/>
      <c r="T61" s="122">
        <v>20</v>
      </c>
      <c r="U61" s="174"/>
      <c r="V61" s="206"/>
      <c r="W61" s="92">
        <v>20</v>
      </c>
      <c r="X61" s="174"/>
      <c r="Y61" s="174"/>
      <c r="Z61" s="174"/>
      <c r="AA61" s="184"/>
      <c r="AB61" s="122">
        <v>20</v>
      </c>
      <c r="AC61" s="174"/>
      <c r="AD61" s="184"/>
      <c r="AE61" s="122">
        <v>20</v>
      </c>
      <c r="AF61" s="174"/>
      <c r="AG61" s="184"/>
      <c r="AH61" s="88"/>
      <c r="AI61" s="174"/>
      <c r="AJ61" s="184"/>
      <c r="AK61" s="122">
        <v>20</v>
      </c>
      <c r="AL61" s="174"/>
      <c r="AM61" s="184"/>
      <c r="AN61" s="88"/>
      <c r="AO61" s="92">
        <v>20</v>
      </c>
      <c r="AP61" s="184"/>
      <c r="AR61" s="174"/>
      <c r="AS61" s="174"/>
      <c r="AT61" s="206"/>
      <c r="AU61" s="88">
        <f>AVERAGE(I61,K61,O61,R61,T61,W61,AB61,AE61,AK61,AO61)</f>
        <v>21</v>
      </c>
      <c r="AV61" s="174">
        <f>SUM(I61+K61+O61+R61+T61+W61+AB61+AE61+AK61+AO61)</f>
        <v>210</v>
      </c>
      <c r="AW61" s="206" t="s">
        <v>514</v>
      </c>
    </row>
    <row r="62" spans="1:49" ht="20.100000000000001" hidden="1" customHeight="1" x14ac:dyDescent="0.3">
      <c r="A62" s="189" t="s">
        <v>54</v>
      </c>
      <c r="B62" s="214" t="s">
        <v>256</v>
      </c>
      <c r="C62" s="178" t="s">
        <v>245</v>
      </c>
      <c r="D62" s="178" t="s">
        <v>190</v>
      </c>
      <c r="G62" s="178" t="s">
        <v>180</v>
      </c>
      <c r="H62" s="88"/>
      <c r="I62" s="174"/>
      <c r="J62" s="184"/>
      <c r="K62" s="88"/>
      <c r="L62" s="174"/>
      <c r="M62" s="184"/>
      <c r="N62" s="88"/>
      <c r="O62" s="174"/>
      <c r="P62" s="184"/>
      <c r="Q62" s="88"/>
      <c r="R62" s="174"/>
      <c r="S62" s="184"/>
      <c r="T62" s="88"/>
      <c r="U62" s="174"/>
      <c r="V62" s="206"/>
      <c r="W62" s="174"/>
      <c r="X62" s="174"/>
      <c r="Y62" s="174"/>
      <c r="Z62" s="174"/>
      <c r="AA62" s="184"/>
      <c r="AB62" s="88"/>
      <c r="AC62" s="174"/>
      <c r="AD62" s="184"/>
      <c r="AE62" s="88"/>
      <c r="AF62" s="174"/>
      <c r="AG62" s="184"/>
      <c r="AH62" s="88"/>
      <c r="AI62" s="174"/>
      <c r="AJ62" s="184"/>
      <c r="AK62" s="88"/>
      <c r="AL62" s="174"/>
      <c r="AM62" s="184"/>
      <c r="AN62" s="88"/>
      <c r="AO62" s="174"/>
      <c r="AP62" s="184"/>
      <c r="AR62" s="174"/>
      <c r="AS62" s="174"/>
      <c r="AT62" s="206"/>
      <c r="AU62" s="88"/>
      <c r="AV62" s="174"/>
      <c r="AW62" s="206" t="s">
        <v>514</v>
      </c>
    </row>
    <row r="63" spans="1:49" ht="20.100000000000001" hidden="1" customHeight="1" x14ac:dyDescent="0.3">
      <c r="A63" s="189" t="s">
        <v>246</v>
      </c>
      <c r="B63" s="182" t="s">
        <v>247</v>
      </c>
      <c r="C63" s="187" t="s">
        <v>259</v>
      </c>
      <c r="D63" s="178" t="s">
        <v>185</v>
      </c>
      <c r="F63" s="178" t="s">
        <v>273</v>
      </c>
      <c r="H63" s="88"/>
      <c r="I63" s="174"/>
      <c r="J63" s="184"/>
      <c r="K63" s="122">
        <v>50</v>
      </c>
      <c r="L63" s="174"/>
      <c r="M63" s="184"/>
      <c r="N63" s="88"/>
      <c r="O63" s="92">
        <v>50</v>
      </c>
      <c r="P63" s="184"/>
      <c r="Q63" s="88"/>
      <c r="R63" s="92">
        <v>50</v>
      </c>
      <c r="S63" s="184"/>
      <c r="T63" s="122">
        <v>50</v>
      </c>
      <c r="U63" s="174"/>
      <c r="V63" s="206"/>
      <c r="W63" s="92">
        <v>123.25</v>
      </c>
      <c r="X63" s="174"/>
      <c r="Y63" s="174"/>
      <c r="Z63" s="174"/>
      <c r="AA63" s="184"/>
      <c r="AB63" s="88"/>
      <c r="AC63" s="174"/>
      <c r="AD63" s="184"/>
      <c r="AE63" s="88"/>
      <c r="AF63" s="174"/>
      <c r="AG63" s="184"/>
      <c r="AH63" s="88"/>
      <c r="AI63" s="174"/>
      <c r="AJ63" s="184"/>
      <c r="AK63" s="88"/>
      <c r="AL63" s="174"/>
      <c r="AM63" s="184"/>
      <c r="AN63" s="88"/>
      <c r="AO63" s="174"/>
      <c r="AP63" s="184"/>
      <c r="AR63" s="174"/>
      <c r="AS63" s="174"/>
      <c r="AT63" s="206"/>
      <c r="AU63" s="88"/>
      <c r="AV63" s="174">
        <f>SUM(K63+O63+R63+T63+W63)</f>
        <v>323.25</v>
      </c>
      <c r="AW63" s="206" t="s">
        <v>514</v>
      </c>
    </row>
    <row r="64" spans="1:49" ht="20.100000000000001" hidden="1" customHeight="1" x14ac:dyDescent="0.3">
      <c r="A64" s="179" t="s">
        <v>248</v>
      </c>
      <c r="B64" s="182" t="s">
        <v>249</v>
      </c>
      <c r="C64" s="178" t="s">
        <v>250</v>
      </c>
      <c r="D64" s="178" t="s">
        <v>200</v>
      </c>
      <c r="F64" s="178">
        <v>1650</v>
      </c>
      <c r="G64" s="178" t="s">
        <v>180</v>
      </c>
      <c r="H64" s="88"/>
      <c r="I64" s="92">
        <v>60</v>
      </c>
      <c r="J64" s="184"/>
      <c r="K64" s="122">
        <v>50</v>
      </c>
      <c r="L64" s="174"/>
      <c r="M64" s="184"/>
      <c r="N64" s="122">
        <v>70</v>
      </c>
      <c r="O64" s="174"/>
      <c r="P64" s="184"/>
      <c r="Q64" s="122">
        <v>75</v>
      </c>
      <c r="R64" s="174"/>
      <c r="S64" s="184"/>
      <c r="T64" s="122">
        <v>100</v>
      </c>
      <c r="U64" s="174"/>
      <c r="V64" s="206"/>
      <c r="W64" s="92">
        <v>75</v>
      </c>
      <c r="X64" s="174"/>
      <c r="Y64" s="174"/>
      <c r="Z64" s="174"/>
      <c r="AA64" s="184"/>
      <c r="AB64" s="122">
        <v>75</v>
      </c>
      <c r="AC64" s="174"/>
      <c r="AD64" s="184"/>
      <c r="AE64" s="122">
        <v>100</v>
      </c>
      <c r="AF64" s="174"/>
      <c r="AG64" s="184"/>
      <c r="AH64" s="122">
        <v>75</v>
      </c>
      <c r="AI64" s="174"/>
      <c r="AJ64" s="184"/>
      <c r="AK64" s="122">
        <v>75</v>
      </c>
      <c r="AL64" s="174"/>
      <c r="AM64" s="184"/>
      <c r="AN64" s="122">
        <v>45</v>
      </c>
      <c r="AO64" s="174"/>
      <c r="AP64" s="184"/>
      <c r="AR64" s="92">
        <v>100</v>
      </c>
      <c r="AS64" s="174"/>
      <c r="AT64" s="206"/>
      <c r="AU64" s="88">
        <f>AVERAGE(I64,K64,N64,Q64,T64,W64,AB64,AE64,AH64,AK64,AN64,AR64)</f>
        <v>75</v>
      </c>
      <c r="AV64" s="215">
        <f>SUM(I64+K64+N64+Q64+T64+W64+AB64+AE64+AH64+AK64+AN64+AR64)</f>
        <v>900</v>
      </c>
      <c r="AW64" s="206" t="s">
        <v>513</v>
      </c>
    </row>
    <row r="65" spans="1:49" ht="20.100000000000001" hidden="1" customHeight="1" x14ac:dyDescent="0.3">
      <c r="A65" s="179" t="s">
        <v>187</v>
      </c>
      <c r="D65" s="178" t="s">
        <v>188</v>
      </c>
      <c r="F65" s="178">
        <v>976</v>
      </c>
      <c r="H65" s="180"/>
      <c r="I65" s="178"/>
      <c r="J65" s="191">
        <v>800</v>
      </c>
      <c r="K65" s="180"/>
      <c r="L65" s="178"/>
      <c r="M65" s="191">
        <v>800</v>
      </c>
      <c r="N65" s="180"/>
      <c r="O65" s="178"/>
      <c r="P65" s="191">
        <v>800</v>
      </c>
      <c r="Q65" s="180"/>
      <c r="R65" s="178"/>
      <c r="S65" s="191">
        <v>800</v>
      </c>
      <c r="T65" s="180"/>
      <c r="U65" s="178"/>
      <c r="V65" s="198">
        <v>800</v>
      </c>
      <c r="W65" s="178"/>
      <c r="X65" s="178"/>
      <c r="Y65" s="178"/>
      <c r="Z65" s="178"/>
      <c r="AA65" s="191">
        <v>800</v>
      </c>
      <c r="AB65" s="180"/>
      <c r="AC65" s="178"/>
      <c r="AD65" s="191">
        <v>976.44</v>
      </c>
      <c r="AE65" s="180"/>
      <c r="AF65" s="178"/>
      <c r="AG65" s="191">
        <v>976.44</v>
      </c>
      <c r="AH65" s="180"/>
      <c r="AI65" s="178"/>
      <c r="AJ65" s="191">
        <v>976.44</v>
      </c>
      <c r="AK65" s="180"/>
      <c r="AL65" s="178"/>
      <c r="AM65" s="191">
        <v>976.44</v>
      </c>
      <c r="AN65" s="180"/>
      <c r="AO65" s="178"/>
      <c r="AP65" s="191">
        <v>976.44</v>
      </c>
      <c r="AQ65" s="180"/>
      <c r="AR65" s="178"/>
      <c r="AS65" s="178"/>
      <c r="AT65" s="198">
        <v>976.44</v>
      </c>
      <c r="AU65" s="88">
        <f>AVERAGE(J65,M65,P65,S65,V65,AA65,AD65,AG65,AJ65,AM65,AP65,AT65)</f>
        <v>888.22000000000025</v>
      </c>
      <c r="AV65" s="213">
        <f>SUM(J65+M65+P65+S65+V65+AA65+AD65+AG65+AJ65+AM65+AP65+AT65)</f>
        <v>10658.640000000003</v>
      </c>
      <c r="AW65" s="178" t="s">
        <v>512</v>
      </c>
    </row>
    <row r="66" spans="1:49" ht="20.100000000000001" hidden="1" customHeight="1" x14ac:dyDescent="0.3">
      <c r="A66" s="179" t="s">
        <v>85</v>
      </c>
      <c r="B66" s="182" t="s">
        <v>257</v>
      </c>
      <c r="C66" s="238" t="s">
        <v>258</v>
      </c>
      <c r="G66" s="178" t="s">
        <v>180</v>
      </c>
      <c r="H66" s="180"/>
      <c r="I66" s="198">
        <v>295.27</v>
      </c>
      <c r="J66" s="181"/>
      <c r="K66" s="180"/>
      <c r="L66" s="198">
        <v>359.45</v>
      </c>
      <c r="M66" s="181"/>
      <c r="N66" s="180"/>
      <c r="O66" s="178"/>
      <c r="P66" s="181"/>
      <c r="Q66" s="180"/>
      <c r="R66" s="178"/>
      <c r="S66" s="181"/>
      <c r="T66" s="180"/>
      <c r="U66" s="178"/>
      <c r="V66" s="178"/>
      <c r="W66" s="178"/>
      <c r="X66" s="178"/>
      <c r="Y66" s="178"/>
      <c r="Z66" s="178"/>
      <c r="AA66" s="181"/>
      <c r="AB66" s="180"/>
      <c r="AC66" s="178"/>
      <c r="AD66" s="181"/>
      <c r="AE66" s="180"/>
      <c r="AF66" s="198">
        <v>200</v>
      </c>
      <c r="AG66" s="181"/>
      <c r="AH66" s="180"/>
      <c r="AI66" s="198">
        <v>200</v>
      </c>
      <c r="AJ66" s="181"/>
      <c r="AK66" s="180"/>
      <c r="AL66" s="178"/>
      <c r="AM66" s="181"/>
      <c r="AN66" s="180"/>
      <c r="AO66" s="198">
        <v>233.36</v>
      </c>
      <c r="AP66" s="181"/>
      <c r="AQ66" s="180"/>
      <c r="AR66" s="178"/>
      <c r="AS66" s="198">
        <v>418.29</v>
      </c>
      <c r="AT66" s="178"/>
      <c r="AU66" s="88">
        <f>AVERAGE(I66,L66,AF66,AI66,AO66,AS66)</f>
        <v>284.39499999999998</v>
      </c>
      <c r="AV66" s="213">
        <f>SUM(I66+L66+AF66+AI66+AO66+AS66)</f>
        <v>1706.37</v>
      </c>
      <c r="AW66" s="178" t="s">
        <v>512</v>
      </c>
    </row>
    <row r="67" spans="1:49" ht="20.100000000000001" hidden="1" customHeight="1" thickBot="1" x14ac:dyDescent="0.35">
      <c r="A67" s="179" t="s">
        <v>26</v>
      </c>
      <c r="D67" s="178" t="s">
        <v>188</v>
      </c>
      <c r="F67" s="178">
        <v>79</v>
      </c>
      <c r="G67" s="178" t="s">
        <v>34</v>
      </c>
      <c r="H67" s="180"/>
      <c r="I67" s="178"/>
      <c r="J67" s="191">
        <v>79</v>
      </c>
      <c r="K67" s="180"/>
      <c r="L67" s="178"/>
      <c r="M67" s="191">
        <v>79</v>
      </c>
      <c r="N67" s="180"/>
      <c r="O67" s="178"/>
      <c r="P67" s="191">
        <v>79</v>
      </c>
      <c r="Q67" s="180"/>
      <c r="R67" s="178"/>
      <c r="S67" s="191">
        <v>79</v>
      </c>
      <c r="T67" s="180"/>
      <c r="U67" s="178"/>
      <c r="V67" s="198">
        <v>79</v>
      </c>
      <c r="W67" s="178"/>
      <c r="X67" s="178"/>
      <c r="Y67" s="178"/>
      <c r="Z67" s="178"/>
      <c r="AA67" s="181"/>
      <c r="AB67" s="180"/>
      <c r="AC67" s="178"/>
      <c r="AD67" s="181"/>
      <c r="AE67" s="180"/>
      <c r="AF67" s="178"/>
      <c r="AG67" s="181"/>
      <c r="AH67" s="180"/>
      <c r="AI67" s="178"/>
      <c r="AJ67" s="181"/>
      <c r="AK67" s="180"/>
      <c r="AL67" s="178"/>
      <c r="AM67" s="181"/>
      <c r="AN67" s="180"/>
      <c r="AO67" s="178"/>
      <c r="AP67" s="181"/>
      <c r="AQ67" s="180"/>
      <c r="AR67" s="178"/>
      <c r="AS67" s="178"/>
      <c r="AT67" s="178"/>
      <c r="AU67" s="180"/>
      <c r="AV67" s="178"/>
      <c r="AW67" s="178"/>
    </row>
    <row r="68" spans="1:49" ht="20.100000000000001" hidden="1" customHeight="1" thickBot="1" x14ac:dyDescent="0.35">
      <c r="A68" s="200"/>
      <c r="B68" s="200"/>
      <c r="H68" s="216">
        <f t="shared" ref="H68:M68" si="6">SUM(H54:H67)</f>
        <v>368.14</v>
      </c>
      <c r="I68" s="216">
        <f t="shared" si="6"/>
        <v>587.70000000000005</v>
      </c>
      <c r="J68" s="216">
        <f t="shared" si="6"/>
        <v>1658.88</v>
      </c>
      <c r="K68" s="216">
        <f t="shared" si="6"/>
        <v>749.38000000000011</v>
      </c>
      <c r="L68" s="216">
        <f t="shared" si="6"/>
        <v>359.45</v>
      </c>
      <c r="M68" s="216">
        <f t="shared" si="6"/>
        <v>1659.33</v>
      </c>
      <c r="N68" s="216">
        <f t="shared" ref="N68:V68" si="7">SUM(N54:N67)</f>
        <v>444.13</v>
      </c>
      <c r="O68" s="216">
        <f t="shared" si="7"/>
        <v>313.44</v>
      </c>
      <c r="P68" s="216">
        <f t="shared" si="7"/>
        <v>1658.88</v>
      </c>
      <c r="Q68" s="216">
        <f t="shared" si="7"/>
        <v>544.24</v>
      </c>
      <c r="R68" s="216">
        <f t="shared" si="7"/>
        <v>434.25</v>
      </c>
      <c r="S68" s="216">
        <f t="shared" si="7"/>
        <v>1419.23</v>
      </c>
      <c r="T68" s="216">
        <f t="shared" si="7"/>
        <v>570.03</v>
      </c>
      <c r="U68" s="216">
        <f t="shared" si="7"/>
        <v>430.25</v>
      </c>
      <c r="V68" s="216">
        <f t="shared" si="7"/>
        <v>1419.6799999999998</v>
      </c>
      <c r="W68" s="216">
        <f t="shared" ref="W68:AD68" si="8">SUM(W54:W67)</f>
        <v>630.95000000000005</v>
      </c>
      <c r="X68" s="216">
        <f t="shared" si="8"/>
        <v>190.6</v>
      </c>
      <c r="Y68" s="216"/>
      <c r="Z68" s="216">
        <f t="shared" si="8"/>
        <v>0</v>
      </c>
      <c r="AA68" s="216">
        <f t="shared" si="8"/>
        <v>1579.88</v>
      </c>
      <c r="AB68" s="216">
        <f t="shared" si="8"/>
        <v>364.16999999999996</v>
      </c>
      <c r="AC68" s="216">
        <f t="shared" si="8"/>
        <v>435.25</v>
      </c>
      <c r="AD68" s="216">
        <f t="shared" si="8"/>
        <v>1517.12</v>
      </c>
      <c r="AE68" s="216">
        <f t="shared" ref="AE68:AJ68" si="9">SUM(AE54:AE67)</f>
        <v>902.15000000000009</v>
      </c>
      <c r="AF68" s="216">
        <f t="shared" si="9"/>
        <v>200</v>
      </c>
      <c r="AG68" s="216">
        <f t="shared" si="9"/>
        <v>1517.12</v>
      </c>
      <c r="AH68" s="216">
        <f t="shared" si="9"/>
        <v>943.53</v>
      </c>
      <c r="AI68" s="216">
        <f t="shared" si="9"/>
        <v>200</v>
      </c>
      <c r="AJ68" s="216">
        <f t="shared" si="9"/>
        <v>1517.12</v>
      </c>
      <c r="AK68" s="216">
        <f t="shared" ref="AK68:AT68" si="10">SUM(AK54:AK67)</f>
        <v>711.13</v>
      </c>
      <c r="AL68" s="216">
        <f t="shared" si="10"/>
        <v>351.63</v>
      </c>
      <c r="AM68" s="216">
        <f t="shared" si="10"/>
        <v>1517.12</v>
      </c>
      <c r="AN68" s="216">
        <f t="shared" si="10"/>
        <v>521.22</v>
      </c>
      <c r="AO68" s="216">
        <f t="shared" si="10"/>
        <v>493.01</v>
      </c>
      <c r="AP68" s="216">
        <f t="shared" si="10"/>
        <v>1641.72</v>
      </c>
      <c r="AQ68" s="216">
        <f t="shared" si="10"/>
        <v>0</v>
      </c>
      <c r="AR68" s="216">
        <f t="shared" si="10"/>
        <v>1042.05</v>
      </c>
      <c r="AS68" s="216">
        <f t="shared" si="10"/>
        <v>542.89</v>
      </c>
      <c r="AT68" s="216">
        <f t="shared" si="10"/>
        <v>1517.12</v>
      </c>
      <c r="AU68" s="217"/>
      <c r="AV68" s="217"/>
      <c r="AW68" s="217"/>
    </row>
    <row r="69" spans="1:49" ht="14.25" hidden="1" customHeight="1" x14ac:dyDescent="0.3">
      <c r="C69" s="174"/>
      <c r="D69" s="174"/>
      <c r="E69" s="174"/>
      <c r="F69" s="174"/>
      <c r="G69" s="174"/>
    </row>
    <row r="70" spans="1:49" ht="20.100000000000001" hidden="1" customHeight="1" x14ac:dyDescent="0.3">
      <c r="D70" s="174"/>
      <c r="E70" s="174" t="s">
        <v>251</v>
      </c>
      <c r="F70" s="174"/>
      <c r="G70" s="174"/>
      <c r="H70" s="332">
        <f>SUM(H68+J68)</f>
        <v>2027.02</v>
      </c>
      <c r="I70" s="333"/>
      <c r="J70" s="334"/>
      <c r="K70" s="336">
        <f>SUM(K68+M68)</f>
        <v>2408.71</v>
      </c>
      <c r="L70" s="337"/>
      <c r="M70" s="332"/>
      <c r="N70" s="332">
        <f>SUM(N68+P68)</f>
        <v>2103.0100000000002</v>
      </c>
      <c r="O70" s="333"/>
      <c r="P70" s="334"/>
      <c r="Q70" s="332">
        <f>SUM(Q68+S68)</f>
        <v>1963.47</v>
      </c>
      <c r="R70" s="333"/>
      <c r="S70" s="334"/>
      <c r="T70" s="332">
        <f>SUM(T68+V68)</f>
        <v>1989.7099999999998</v>
      </c>
      <c r="U70" s="333"/>
      <c r="V70" s="334"/>
      <c r="W70" s="332">
        <f>SUM(W68+AA68)</f>
        <v>2210.83</v>
      </c>
      <c r="X70" s="333"/>
      <c r="Y70" s="333"/>
      <c r="Z70" s="333"/>
      <c r="AA70" s="334"/>
      <c r="AB70" s="332">
        <f>SUM(AB68+AD68)</f>
        <v>1881.29</v>
      </c>
      <c r="AC70" s="333"/>
      <c r="AD70" s="334"/>
      <c r="AE70" s="332">
        <f>SUM(AE68+AG68)</f>
        <v>2419.27</v>
      </c>
      <c r="AF70" s="333"/>
      <c r="AG70" s="334"/>
      <c r="AH70" s="332">
        <f>SUM(AH68+AJ68)</f>
        <v>2460.6499999999996</v>
      </c>
      <c r="AI70" s="333"/>
      <c r="AJ70" s="334"/>
      <c r="AK70" s="332">
        <f>SUM(AK68+AM68)</f>
        <v>2228.25</v>
      </c>
      <c r="AL70" s="333"/>
      <c r="AM70" s="334"/>
      <c r="AN70" s="332">
        <f>SUM(AN68+AP68)</f>
        <v>2162.94</v>
      </c>
      <c r="AO70" s="333"/>
      <c r="AP70" s="334"/>
      <c r="AQ70" s="332">
        <f>SUM(AQ68+AT68)</f>
        <v>1517.12</v>
      </c>
      <c r="AR70" s="333"/>
      <c r="AS70" s="333"/>
      <c r="AT70" s="335"/>
      <c r="AU70" s="329"/>
      <c r="AV70" s="329"/>
      <c r="AW70" s="330"/>
    </row>
    <row r="71" spans="1:49" ht="20.100000000000001" hidden="1" customHeight="1" x14ac:dyDescent="0.3">
      <c r="D71" s="174"/>
      <c r="E71" s="174" t="s">
        <v>252</v>
      </c>
      <c r="F71" s="174"/>
      <c r="G71" s="174"/>
      <c r="H71" s="89">
        <v>1850</v>
      </c>
      <c r="I71" s="171">
        <v>790</v>
      </c>
      <c r="J71" s="171">
        <v>1850</v>
      </c>
      <c r="K71" s="89">
        <v>1950</v>
      </c>
      <c r="L71" s="171">
        <v>790</v>
      </c>
      <c r="M71" s="171">
        <v>1950</v>
      </c>
      <c r="N71" s="89">
        <v>1950</v>
      </c>
      <c r="O71" s="171">
        <v>790</v>
      </c>
      <c r="P71" s="171">
        <v>1950</v>
      </c>
      <c r="Q71" s="89">
        <v>1950</v>
      </c>
      <c r="R71" s="171">
        <v>790</v>
      </c>
      <c r="S71" s="171">
        <v>1950</v>
      </c>
      <c r="T71" s="89">
        <v>1950</v>
      </c>
      <c r="U71" s="171">
        <v>790</v>
      </c>
      <c r="V71" s="208">
        <v>1950</v>
      </c>
      <c r="W71" s="224">
        <v>1950</v>
      </c>
      <c r="X71" s="89">
        <v>790</v>
      </c>
      <c r="Y71" s="171"/>
      <c r="Z71" s="171">
        <v>1950</v>
      </c>
      <c r="AA71" s="171">
        <v>1950</v>
      </c>
      <c r="AB71" s="89">
        <v>1950</v>
      </c>
      <c r="AC71" s="171">
        <v>790</v>
      </c>
      <c r="AD71" s="171">
        <v>1950</v>
      </c>
      <c r="AE71" s="89">
        <v>1895</v>
      </c>
      <c r="AF71" s="171">
        <v>790</v>
      </c>
      <c r="AG71" s="171">
        <v>1895</v>
      </c>
      <c r="AH71" s="89">
        <v>1895</v>
      </c>
      <c r="AI71" s="171">
        <v>790</v>
      </c>
      <c r="AJ71" s="171">
        <v>1895</v>
      </c>
      <c r="AK71" s="89">
        <v>1895</v>
      </c>
      <c r="AL71" s="171">
        <v>790</v>
      </c>
      <c r="AM71" s="171">
        <v>1895</v>
      </c>
      <c r="AN71" s="89">
        <v>1895</v>
      </c>
      <c r="AO71" s="171">
        <v>790</v>
      </c>
      <c r="AP71" s="171">
        <v>1895</v>
      </c>
      <c r="AQ71" s="89">
        <v>1895</v>
      </c>
      <c r="AR71" s="171">
        <v>1995</v>
      </c>
      <c r="AS71" s="171">
        <v>790</v>
      </c>
      <c r="AT71" s="208">
        <v>1895</v>
      </c>
      <c r="AU71" s="178"/>
      <c r="AV71" s="178"/>
      <c r="AW71" s="178"/>
    </row>
    <row r="72" spans="1:49" ht="20.100000000000001" hidden="1" customHeight="1" x14ac:dyDescent="0.3">
      <c r="D72" s="174"/>
      <c r="E72" s="174"/>
      <c r="F72" s="174"/>
      <c r="G72" s="174"/>
      <c r="H72" s="90">
        <f t="shared" ref="H72:V72" si="11">SUM(H71-H68)</f>
        <v>1481.8600000000001</v>
      </c>
      <c r="I72" s="90">
        <f t="shared" si="11"/>
        <v>202.29999999999995</v>
      </c>
      <c r="J72" s="90">
        <f t="shared" si="11"/>
        <v>191.11999999999989</v>
      </c>
      <c r="K72" s="90">
        <f t="shared" si="11"/>
        <v>1200.6199999999999</v>
      </c>
      <c r="L72" s="90">
        <f t="shared" si="11"/>
        <v>430.55</v>
      </c>
      <c r="M72" s="90">
        <f t="shared" si="11"/>
        <v>290.67000000000007</v>
      </c>
      <c r="N72" s="90">
        <f t="shared" si="11"/>
        <v>1505.87</v>
      </c>
      <c r="O72" s="90">
        <f t="shared" si="11"/>
        <v>476.56</v>
      </c>
      <c r="P72" s="90">
        <f t="shared" si="11"/>
        <v>291.11999999999989</v>
      </c>
      <c r="Q72" s="90">
        <f t="shared" si="11"/>
        <v>1405.76</v>
      </c>
      <c r="R72" s="90">
        <f t="shared" si="11"/>
        <v>355.75</v>
      </c>
      <c r="S72" s="90">
        <f t="shared" si="11"/>
        <v>530.77</v>
      </c>
      <c r="T72" s="90">
        <f t="shared" si="11"/>
        <v>1379.97</v>
      </c>
      <c r="U72" s="90">
        <f t="shared" si="11"/>
        <v>359.75</v>
      </c>
      <c r="V72" s="218">
        <f t="shared" si="11"/>
        <v>530.32000000000016</v>
      </c>
      <c r="W72" s="218">
        <f t="shared" ref="W72:AD72" si="12">SUM(W71-W68)</f>
        <v>1319.05</v>
      </c>
      <c r="X72" s="90">
        <f t="shared" si="12"/>
        <v>599.4</v>
      </c>
      <c r="Y72" s="90"/>
      <c r="Z72" s="90"/>
      <c r="AA72" s="90">
        <f t="shared" si="12"/>
        <v>370.11999999999989</v>
      </c>
      <c r="AB72" s="90">
        <f t="shared" si="12"/>
        <v>1585.83</v>
      </c>
      <c r="AC72" s="90">
        <f t="shared" si="12"/>
        <v>354.75</v>
      </c>
      <c r="AD72" s="90">
        <f t="shared" si="12"/>
        <v>432.88000000000011</v>
      </c>
      <c r="AE72" s="90">
        <f t="shared" ref="AE72:AJ72" si="13">SUM(AE71-AE68)</f>
        <v>992.84999999999991</v>
      </c>
      <c r="AF72" s="90">
        <f t="shared" si="13"/>
        <v>590</v>
      </c>
      <c r="AG72" s="90">
        <f t="shared" si="13"/>
        <v>377.88000000000011</v>
      </c>
      <c r="AH72" s="90">
        <f t="shared" si="13"/>
        <v>951.47</v>
      </c>
      <c r="AI72" s="90">
        <f t="shared" si="13"/>
        <v>590</v>
      </c>
      <c r="AJ72" s="90">
        <f t="shared" si="13"/>
        <v>377.88000000000011</v>
      </c>
      <c r="AK72" s="90">
        <f t="shared" ref="AK72:AT72" si="14">SUM(AK71-AK68)</f>
        <v>1183.8699999999999</v>
      </c>
      <c r="AL72" s="90">
        <f t="shared" si="14"/>
        <v>438.37</v>
      </c>
      <c r="AM72" s="90">
        <f t="shared" si="14"/>
        <v>377.88000000000011</v>
      </c>
      <c r="AN72" s="90">
        <f t="shared" si="14"/>
        <v>1373.78</v>
      </c>
      <c r="AO72" s="90">
        <f t="shared" si="14"/>
        <v>296.99</v>
      </c>
      <c r="AP72" s="90">
        <f t="shared" si="14"/>
        <v>253.27999999999997</v>
      </c>
      <c r="AQ72" s="90">
        <f t="shared" si="14"/>
        <v>1895</v>
      </c>
      <c r="AR72" s="90">
        <f t="shared" si="14"/>
        <v>952.95</v>
      </c>
      <c r="AS72" s="90">
        <f t="shared" si="14"/>
        <v>247.11</v>
      </c>
      <c r="AT72" s="218">
        <f t="shared" si="14"/>
        <v>377.88000000000011</v>
      </c>
      <c r="AU72" s="219"/>
      <c r="AV72" s="219"/>
      <c r="AW72" s="219"/>
    </row>
    <row r="73" spans="1:49" ht="20.100000000000001" hidden="1" customHeight="1" x14ac:dyDescent="0.3">
      <c r="D73" s="174"/>
      <c r="F73" s="204" t="s">
        <v>253</v>
      </c>
      <c r="G73" s="174"/>
      <c r="H73" s="332">
        <f>SUM(H71+I71+J71)</f>
        <v>4490</v>
      </c>
      <c r="I73" s="333"/>
      <c r="J73" s="334"/>
      <c r="K73" s="336">
        <f>SUM(K71+L71+M71)</f>
        <v>4690</v>
      </c>
      <c r="L73" s="337"/>
      <c r="M73" s="332"/>
      <c r="N73" s="332">
        <f>SUM(N71+O71+P71)</f>
        <v>4690</v>
      </c>
      <c r="O73" s="333"/>
      <c r="P73" s="334"/>
      <c r="Q73" s="332">
        <f>SUM(Q71+R71+S71)</f>
        <v>4690</v>
      </c>
      <c r="R73" s="333"/>
      <c r="S73" s="334"/>
      <c r="T73" s="332">
        <f>SUM(T71+U71+V71)</f>
        <v>4690</v>
      </c>
      <c r="U73" s="333"/>
      <c r="V73" s="334"/>
      <c r="W73" s="332">
        <f>SUM(W71+X71+AA71)</f>
        <v>4690</v>
      </c>
      <c r="X73" s="333"/>
      <c r="Y73" s="333"/>
      <c r="Z73" s="333"/>
      <c r="AA73" s="334"/>
      <c r="AB73" s="332">
        <f>SUM(AB71+AC71+AD71)</f>
        <v>4690</v>
      </c>
      <c r="AC73" s="333"/>
      <c r="AD73" s="334"/>
      <c r="AE73" s="332">
        <f>SUM(AE71+AF71+AG71)</f>
        <v>4580</v>
      </c>
      <c r="AF73" s="333"/>
      <c r="AG73" s="334"/>
      <c r="AH73" s="332">
        <f>SUM(AH71+AI71+AJ71)</f>
        <v>4580</v>
      </c>
      <c r="AI73" s="333"/>
      <c r="AJ73" s="334"/>
      <c r="AK73" s="332">
        <f>SUM(AK71+AL71+AM71)</f>
        <v>4580</v>
      </c>
      <c r="AL73" s="333"/>
      <c r="AM73" s="334"/>
      <c r="AN73" s="332">
        <f>SUM(AN71+AO71+AP71)</f>
        <v>4580</v>
      </c>
      <c r="AO73" s="333"/>
      <c r="AP73" s="334"/>
      <c r="AQ73" s="332">
        <f>SUM(AQ71+AR71+AT71)</f>
        <v>5785</v>
      </c>
      <c r="AR73" s="333"/>
      <c r="AS73" s="333"/>
      <c r="AT73" s="335"/>
      <c r="AU73" s="329"/>
      <c r="AV73" s="329"/>
      <c r="AW73" s="330"/>
    </row>
    <row r="74" spans="1:49" ht="20.100000000000001" hidden="1" customHeight="1" x14ac:dyDescent="0.3">
      <c r="D74" s="174"/>
      <c r="F74" s="204" t="s">
        <v>254</v>
      </c>
      <c r="G74" s="174"/>
      <c r="H74" s="331">
        <f>SUM(H73-H70)</f>
        <v>2462.98</v>
      </c>
      <c r="I74" s="331"/>
      <c r="J74" s="325"/>
      <c r="K74" s="331">
        <f>SUM(K73-K70)</f>
        <v>2281.29</v>
      </c>
      <c r="L74" s="331"/>
      <c r="M74" s="325"/>
      <c r="N74" s="325">
        <f>SUM(N73-N70)</f>
        <v>2586.9899999999998</v>
      </c>
      <c r="O74" s="326"/>
      <c r="P74" s="326"/>
      <c r="Q74" s="325">
        <f>SUM(Q73-Q70)</f>
        <v>2726.5299999999997</v>
      </c>
      <c r="R74" s="326"/>
      <c r="S74" s="326"/>
      <c r="T74" s="325">
        <f>SUM(T73-T70)</f>
        <v>2700.29</v>
      </c>
      <c r="U74" s="326"/>
      <c r="V74" s="326"/>
      <c r="W74" s="325">
        <f>SUM(W73-W70)</f>
        <v>2479.17</v>
      </c>
      <c r="X74" s="326"/>
      <c r="Y74" s="326"/>
      <c r="Z74" s="326"/>
      <c r="AA74" s="326"/>
      <c r="AB74" s="325">
        <f>SUM(AB73-AB70)</f>
        <v>2808.71</v>
      </c>
      <c r="AC74" s="326"/>
      <c r="AD74" s="326"/>
      <c r="AE74" s="325">
        <f>SUM(AE73-AE70)</f>
        <v>2160.73</v>
      </c>
      <c r="AF74" s="326"/>
      <c r="AG74" s="326"/>
      <c r="AH74" s="325">
        <f>SUM(AH73-AH70)</f>
        <v>2119.3500000000004</v>
      </c>
      <c r="AI74" s="326"/>
      <c r="AJ74" s="326"/>
      <c r="AK74" s="325">
        <f>SUM(AK73-AK70)</f>
        <v>2351.75</v>
      </c>
      <c r="AL74" s="326"/>
      <c r="AM74" s="326"/>
      <c r="AN74" s="325">
        <f>SUM(AN73-AN70)</f>
        <v>2417.06</v>
      </c>
      <c r="AO74" s="326"/>
      <c r="AP74" s="326"/>
      <c r="AQ74" s="325">
        <f>SUM(AQ73-AQ70)</f>
        <v>4267.88</v>
      </c>
      <c r="AR74" s="326"/>
      <c r="AS74" s="326"/>
      <c r="AT74" s="327"/>
      <c r="AU74" s="328"/>
      <c r="AV74" s="328"/>
      <c r="AW74" s="328"/>
    </row>
    <row r="75" spans="1:49" ht="20.100000000000001" hidden="1" customHeight="1" x14ac:dyDescent="0.3">
      <c r="A75" s="205"/>
      <c r="D75" s="174"/>
      <c r="F75" s="204" t="s">
        <v>255</v>
      </c>
      <c r="G75" s="174"/>
      <c r="H75" s="169">
        <f>SUM(H71-H68)</f>
        <v>1481.8600000000001</v>
      </c>
      <c r="I75" s="169">
        <f t="shared" ref="I75:O75" si="15">SUM(I71-I68)</f>
        <v>202.29999999999995</v>
      </c>
      <c r="J75" s="170">
        <f t="shared" si="15"/>
        <v>191.11999999999989</v>
      </c>
      <c r="K75" s="169">
        <f t="shared" si="15"/>
        <v>1200.6199999999999</v>
      </c>
      <c r="L75" s="169">
        <f t="shared" si="15"/>
        <v>430.55</v>
      </c>
      <c r="M75" s="169">
        <f t="shared" si="15"/>
        <v>290.67000000000007</v>
      </c>
      <c r="N75" s="169">
        <f>SUM(N71-N68)</f>
        <v>1505.87</v>
      </c>
      <c r="O75" s="169">
        <f t="shared" si="15"/>
        <v>476.56</v>
      </c>
      <c r="P75" s="170">
        <f>SUM(P71-P68)</f>
        <v>291.11999999999989</v>
      </c>
      <c r="Q75" s="169">
        <f>SUM(Q71-Q68)</f>
        <v>1405.76</v>
      </c>
      <c r="R75" s="170"/>
      <c r="S75" s="170">
        <f>SUM(S71-S68)</f>
        <v>530.77</v>
      </c>
      <c r="T75" s="169">
        <f>SUM(T71-T68)</f>
        <v>1379.97</v>
      </c>
      <c r="U75" s="170"/>
      <c r="V75" s="172">
        <f>SUM(V71-V68)</f>
        <v>530.32000000000016</v>
      </c>
      <c r="W75" s="173">
        <f>SUM(W71-W68)</f>
        <v>1319.05</v>
      </c>
      <c r="X75" s="169"/>
      <c r="Y75" s="170"/>
      <c r="Z75" s="170"/>
      <c r="AA75" s="170">
        <f>SUM(AA71-AA68)</f>
        <v>370.11999999999989</v>
      </c>
      <c r="AB75" s="169">
        <f>SUM(AB71-AB68)</f>
        <v>1585.83</v>
      </c>
      <c r="AC75" s="170"/>
      <c r="AD75" s="170">
        <f>SUM(AD71-AD68)</f>
        <v>432.88000000000011</v>
      </c>
      <c r="AE75" s="169">
        <f>SUM(AE71-AE68)</f>
        <v>992.84999999999991</v>
      </c>
      <c r="AF75" s="170"/>
      <c r="AG75" s="170">
        <f>SUM(AG71-AG68)</f>
        <v>377.88000000000011</v>
      </c>
      <c r="AH75" s="169">
        <f>SUM(AH71-AH68)</f>
        <v>951.47</v>
      </c>
      <c r="AI75" s="170"/>
      <c r="AJ75" s="170">
        <f>SUM(AJ71-AJ68)</f>
        <v>377.88000000000011</v>
      </c>
      <c r="AK75" s="169">
        <f>SUM(AK71-AK68)</f>
        <v>1183.8699999999999</v>
      </c>
      <c r="AL75" s="170"/>
      <c r="AM75" s="170">
        <f>SUM(AM71-AM68)</f>
        <v>377.88000000000011</v>
      </c>
      <c r="AN75" s="169">
        <f>SUM(AN71-AN68)</f>
        <v>1373.78</v>
      </c>
      <c r="AO75" s="170"/>
      <c r="AP75" s="170">
        <f>SUM(AP71-AP68)</f>
        <v>253.27999999999997</v>
      </c>
      <c r="AQ75" s="169">
        <f>SUM(AQ71-AQ68)</f>
        <v>1895</v>
      </c>
      <c r="AR75" s="170"/>
      <c r="AS75" s="170"/>
      <c r="AT75" s="172">
        <f>SUM(AT71-AT68)</f>
        <v>377.88000000000011</v>
      </c>
      <c r="AU75" s="174"/>
      <c r="AV75" s="174"/>
      <c r="AW75" s="174"/>
    </row>
  </sheetData>
  <mergeCells count="152">
    <mergeCell ref="T23:W23"/>
    <mergeCell ref="X21:Z21"/>
    <mergeCell ref="X22:Z22"/>
    <mergeCell ref="X23:Z23"/>
    <mergeCell ref="X1:Z1"/>
    <mergeCell ref="AJ23:AL23"/>
    <mergeCell ref="AM23:AP23"/>
    <mergeCell ref="AQ23:AS23"/>
    <mergeCell ref="H22:J22"/>
    <mergeCell ref="K22:M22"/>
    <mergeCell ref="N22:P22"/>
    <mergeCell ref="Q22:S22"/>
    <mergeCell ref="AA22:AC22"/>
    <mergeCell ref="AD22:AF22"/>
    <mergeCell ref="AG22:AI22"/>
    <mergeCell ref="AJ22:AL22"/>
    <mergeCell ref="H23:J23"/>
    <mergeCell ref="K23:M23"/>
    <mergeCell ref="N23:P23"/>
    <mergeCell ref="Q23:S23"/>
    <mergeCell ref="AA23:AC23"/>
    <mergeCell ref="AD23:AF23"/>
    <mergeCell ref="AG23:AI23"/>
    <mergeCell ref="AM22:AP22"/>
    <mergeCell ref="H1:J1"/>
    <mergeCell ref="H21:J21"/>
    <mergeCell ref="K21:M21"/>
    <mergeCell ref="N21:P21"/>
    <mergeCell ref="Q21:S21"/>
    <mergeCell ref="AA21:AC21"/>
    <mergeCell ref="AD21:AF21"/>
    <mergeCell ref="T1:W1"/>
    <mergeCell ref="T21:W21"/>
    <mergeCell ref="AQ22:AS22"/>
    <mergeCell ref="K1:M1"/>
    <mergeCell ref="N1:P1"/>
    <mergeCell ref="Q1:S1"/>
    <mergeCell ref="AA1:AC1"/>
    <mergeCell ref="AD1:AF1"/>
    <mergeCell ref="AG1:AI1"/>
    <mergeCell ref="AJ1:AL1"/>
    <mergeCell ref="AM1:AP1"/>
    <mergeCell ref="AQ1:AS1"/>
    <mergeCell ref="AG21:AI21"/>
    <mergeCell ref="AJ21:AL21"/>
    <mergeCell ref="AM21:AP21"/>
    <mergeCell ref="AQ21:AS21"/>
    <mergeCell ref="T22:W22"/>
    <mergeCell ref="AT48:AV48"/>
    <mergeCell ref="H49:J49"/>
    <mergeCell ref="K49:M49"/>
    <mergeCell ref="N49:P49"/>
    <mergeCell ref="Q49:S49"/>
    <mergeCell ref="T49:V49"/>
    <mergeCell ref="AA49:AC49"/>
    <mergeCell ref="AD49:AF49"/>
    <mergeCell ref="AG49:AI49"/>
    <mergeCell ref="AJ49:AL49"/>
    <mergeCell ref="AT49:AV49"/>
    <mergeCell ref="AA48:AC48"/>
    <mergeCell ref="AD48:AF48"/>
    <mergeCell ref="AG48:AI48"/>
    <mergeCell ref="AJ48:AL48"/>
    <mergeCell ref="H48:J48"/>
    <mergeCell ref="K48:M48"/>
    <mergeCell ref="N48:P48"/>
    <mergeCell ref="Q48:S48"/>
    <mergeCell ref="T48:V48"/>
    <mergeCell ref="AA24:AC24"/>
    <mergeCell ref="AD24:AF24"/>
    <mergeCell ref="AG24:AI24"/>
    <mergeCell ref="AJ24:AL24"/>
    <mergeCell ref="W24:Z24"/>
    <mergeCell ref="H24:J24"/>
    <mergeCell ref="K24:M24"/>
    <mergeCell ref="N24:P24"/>
    <mergeCell ref="Q24:S24"/>
    <mergeCell ref="T24:V24"/>
    <mergeCell ref="H47:J47"/>
    <mergeCell ref="K47:M47"/>
    <mergeCell ref="N47:P47"/>
    <mergeCell ref="Q47:S47"/>
    <mergeCell ref="T47:V47"/>
    <mergeCell ref="AA47:AC47"/>
    <mergeCell ref="AD47:AF47"/>
    <mergeCell ref="AG47:AI47"/>
    <mergeCell ref="AJ47:AL47"/>
    <mergeCell ref="W47:Z47"/>
    <mergeCell ref="N70:P70"/>
    <mergeCell ref="N73:P73"/>
    <mergeCell ref="N74:P74"/>
    <mergeCell ref="Q52:S52"/>
    <mergeCell ref="Q70:S70"/>
    <mergeCell ref="Q73:S73"/>
    <mergeCell ref="Q74:S74"/>
    <mergeCell ref="AK52:AM52"/>
    <mergeCell ref="AK70:AM70"/>
    <mergeCell ref="AK73:AM73"/>
    <mergeCell ref="AK74:AM74"/>
    <mergeCell ref="AE52:AG52"/>
    <mergeCell ref="W52:AA52"/>
    <mergeCell ref="W70:AA70"/>
    <mergeCell ref="W73:AA73"/>
    <mergeCell ref="W74:AA74"/>
    <mergeCell ref="AN52:AP52"/>
    <mergeCell ref="AN70:AP70"/>
    <mergeCell ref="AN73:AP73"/>
    <mergeCell ref="AN74:AP74"/>
    <mergeCell ref="AQ48:AS48"/>
    <mergeCell ref="W48:Z48"/>
    <mergeCell ref="W49:Z49"/>
    <mergeCell ref="AT24:AV24"/>
    <mergeCell ref="AT47:AV47"/>
    <mergeCell ref="AU52:AW52"/>
    <mergeCell ref="AU70:AW70"/>
    <mergeCell ref="AU73:AW73"/>
    <mergeCell ref="AU74:AW74"/>
    <mergeCell ref="AQ52:AT52"/>
    <mergeCell ref="AQ70:AT70"/>
    <mergeCell ref="AQ73:AT73"/>
    <mergeCell ref="AQ74:AT74"/>
    <mergeCell ref="AQ47:AS47"/>
    <mergeCell ref="AQ49:AS49"/>
    <mergeCell ref="AM24:AP24"/>
    <mergeCell ref="AQ24:AS24"/>
    <mergeCell ref="AM47:AP47"/>
    <mergeCell ref="AM48:AP48"/>
    <mergeCell ref="AM49:AP49"/>
    <mergeCell ref="H52:J52"/>
    <mergeCell ref="H70:J70"/>
    <mergeCell ref="H73:J73"/>
    <mergeCell ref="H74:J74"/>
    <mergeCell ref="K52:M52"/>
    <mergeCell ref="K70:M70"/>
    <mergeCell ref="K73:M73"/>
    <mergeCell ref="K74:M74"/>
    <mergeCell ref="AH52:AJ52"/>
    <mergeCell ref="AH70:AJ70"/>
    <mergeCell ref="AH73:AJ73"/>
    <mergeCell ref="AH74:AJ74"/>
    <mergeCell ref="AB52:AD52"/>
    <mergeCell ref="AB70:AD70"/>
    <mergeCell ref="AB73:AD73"/>
    <mergeCell ref="AB74:AD74"/>
    <mergeCell ref="AE70:AG70"/>
    <mergeCell ref="AE73:AG73"/>
    <mergeCell ref="AE74:AG74"/>
    <mergeCell ref="T52:V52"/>
    <mergeCell ref="T70:V70"/>
    <mergeCell ref="T73:V73"/>
    <mergeCell ref="T74:V74"/>
    <mergeCell ref="N52:P52"/>
  </mergeCells>
  <hyperlinks>
    <hyperlink ref="B66" r:id="rId1" xr:uid="{00000000-0004-0000-0700-000000000000}"/>
    <hyperlink ref="B56" r:id="rId2" xr:uid="{00000000-0004-0000-0700-000001000000}"/>
    <hyperlink ref="B54" r:id="rId3" xr:uid="{00000000-0004-0000-0700-000002000000}"/>
    <hyperlink ref="B64" r:id="rId4" xr:uid="{00000000-0004-0000-0700-000003000000}"/>
    <hyperlink ref="B61" r:id="rId5" xr:uid="{00000000-0004-0000-0700-000004000000}"/>
    <hyperlink ref="B63" r:id="rId6" xr:uid="{00000000-0004-0000-0700-000005000000}"/>
    <hyperlink ref="B57" r:id="rId7" xr:uid="{00000000-0004-0000-0700-000006000000}"/>
    <hyperlink ref="B58" r:id="rId8" xr:uid="{00000000-0004-0000-0700-000007000000}"/>
    <hyperlink ref="C66" r:id="rId9" xr:uid="{00000000-0004-0000-0700-000008000000}"/>
    <hyperlink ref="B43" r:id="rId10" xr:uid="{00000000-0004-0000-0700-000009000000}"/>
    <hyperlink ref="B28" r:id="rId11" xr:uid="{00000000-0004-0000-0700-00000A000000}"/>
    <hyperlink ref="B26" r:id="rId12" xr:uid="{00000000-0004-0000-0700-00000B000000}"/>
    <hyperlink ref="B36" r:id="rId13" xr:uid="{00000000-0004-0000-0700-00000C000000}"/>
    <hyperlink ref="B34" r:id="rId14" xr:uid="{00000000-0004-0000-0700-00000D000000}"/>
    <hyperlink ref="B29" r:id="rId15" xr:uid="{00000000-0004-0000-0700-00000E000000}"/>
    <hyperlink ref="B27" r:id="rId16" xr:uid="{00000000-0004-0000-0700-00000F000000}"/>
    <hyperlink ref="B31" r:id="rId17" xr:uid="{00000000-0004-0000-0700-000010000000}"/>
    <hyperlink ref="C43" r:id="rId18" xr:uid="{00000000-0004-0000-0700-000011000000}"/>
    <hyperlink ref="B32" r:id="rId19" location="/?CMP=ILC:MA:GNV:SUB:COM:BP:INT56128531b25b0" xr:uid="{00000000-0004-0000-0700-000012000000}"/>
    <hyperlink ref="B35" r:id="rId20" xr:uid="{00000000-0004-0000-0700-000013000000}"/>
    <hyperlink ref="B38" r:id="rId21" location="signoff" xr:uid="{00000000-0004-0000-0700-000014000000}"/>
    <hyperlink ref="B33" r:id="rId22" xr:uid="{00000000-0004-0000-0700-000015000000}"/>
    <hyperlink ref="B37" r:id="rId23" xr:uid="{00000000-0004-0000-0700-000016000000}"/>
    <hyperlink ref="B17" r:id="rId24" xr:uid="{00000000-0004-0000-0700-000017000000}"/>
    <hyperlink ref="B3" r:id="rId25" xr:uid="{00000000-0004-0000-0700-000018000000}"/>
    <hyperlink ref="B11" r:id="rId26" xr:uid="{00000000-0004-0000-0700-000019000000}"/>
    <hyperlink ref="B9" r:id="rId27" xr:uid="{00000000-0004-0000-0700-00001A000000}"/>
    <hyperlink ref="B4" r:id="rId28" xr:uid="{00000000-0004-0000-0700-00001B000000}"/>
    <hyperlink ref="B6" r:id="rId29" xr:uid="{00000000-0004-0000-0700-00001C000000}"/>
    <hyperlink ref="C17" r:id="rId30" xr:uid="{00000000-0004-0000-0700-00001D000000}"/>
    <hyperlink ref="B7" r:id="rId31" location="/?CMP=ILC:MA:GNV:SUB:COM:BP:INT56128531b25b0" xr:uid="{00000000-0004-0000-0700-00001E000000}"/>
    <hyperlink ref="B10" r:id="rId32" xr:uid="{00000000-0004-0000-0700-00001F000000}"/>
    <hyperlink ref="B13" r:id="rId33" location="HOME-C" xr:uid="{00000000-0004-0000-0700-000020000000}"/>
    <hyperlink ref="B8" r:id="rId34" xr:uid="{00000000-0004-0000-0700-000021000000}"/>
    <hyperlink ref="B12" r:id="rId35" xr:uid="{00000000-0004-0000-0700-000022000000}"/>
    <hyperlink ref="B15" r:id="rId36" location="signoff" xr:uid="{00000000-0004-0000-0700-000023000000}"/>
  </hyperlinks>
  <pageMargins left="0.7" right="0.7" top="0.75" bottom="0.75" header="0.3" footer="0.3"/>
  <pageSetup orientation="portrait" verticalDpi="300" r:id="rId37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W3"/>
  <sheetViews>
    <sheetView zoomScale="90" zoomScaleNormal="90" workbookViewId="0">
      <pane ySplit="2" topLeftCell="A3" activePane="bottomLeft" state="frozen"/>
      <selection pane="bottomLeft" activeCell="U3" sqref="U3"/>
    </sheetView>
  </sheetViews>
  <sheetFormatPr defaultColWidth="9.109375" defaultRowHeight="15.6" x14ac:dyDescent="0.3"/>
  <cols>
    <col min="1" max="1" width="13" style="19" bestFit="1" customWidth="1"/>
    <col min="2" max="2" width="24.6640625" style="13" customWidth="1"/>
    <col min="3" max="5" width="9.6640625" style="1" customWidth="1"/>
    <col min="6" max="6" width="2.6640625" style="13" customWidth="1"/>
    <col min="7" max="7" width="13.77734375" style="19" customWidth="1"/>
    <col min="8" max="8" width="23.33203125" style="13" customWidth="1"/>
    <col min="9" max="11" width="9.6640625" style="13" customWidth="1"/>
    <col min="12" max="12" width="2.6640625" style="13" customWidth="1"/>
    <col min="13" max="13" width="11.6640625" style="19" bestFit="1" customWidth="1"/>
    <col min="14" max="14" width="15" style="13" customWidth="1"/>
    <col min="15" max="17" width="9.6640625" style="1" customWidth="1"/>
    <col min="18" max="18" width="2.6640625" style="13" customWidth="1"/>
    <col min="19" max="19" width="11.6640625" style="19" bestFit="1" customWidth="1"/>
    <col min="20" max="20" width="13.44140625" style="13" customWidth="1"/>
    <col min="21" max="23" width="9.6640625" style="1" customWidth="1"/>
    <col min="24" max="16384" width="9.109375" style="13"/>
  </cols>
  <sheetData>
    <row r="1" spans="1:23" s="10" customFormat="1" ht="47.25" customHeight="1" x14ac:dyDescent="0.3">
      <c r="A1" s="94" t="s">
        <v>0</v>
      </c>
      <c r="B1" s="95" t="s">
        <v>2</v>
      </c>
      <c r="C1" s="96" t="s">
        <v>10</v>
      </c>
      <c r="D1" s="96" t="s">
        <v>11</v>
      </c>
      <c r="E1" s="96" t="s">
        <v>12</v>
      </c>
      <c r="F1" s="20"/>
      <c r="G1" s="97" t="s">
        <v>0</v>
      </c>
      <c r="H1" s="98" t="s">
        <v>2</v>
      </c>
      <c r="I1" s="99" t="s">
        <v>725</v>
      </c>
      <c r="J1" s="99" t="s">
        <v>726</v>
      </c>
      <c r="K1" s="99" t="s">
        <v>727</v>
      </c>
      <c r="M1" s="163" t="s">
        <v>0</v>
      </c>
      <c r="N1" s="164" t="s">
        <v>2</v>
      </c>
      <c r="O1" s="165" t="s">
        <v>863</v>
      </c>
      <c r="P1" s="165" t="s">
        <v>864</v>
      </c>
      <c r="Q1" s="165" t="s">
        <v>865</v>
      </c>
      <c r="S1" s="251" t="s">
        <v>0</v>
      </c>
      <c r="T1" s="252" t="s">
        <v>2</v>
      </c>
      <c r="U1" s="253" t="s">
        <v>951</v>
      </c>
      <c r="V1" s="253" t="s">
        <v>952</v>
      </c>
      <c r="W1" s="253" t="s">
        <v>953</v>
      </c>
    </row>
    <row r="2" spans="1:23" s="10" customFormat="1" ht="15" customHeight="1" x14ac:dyDescent="0.3">
      <c r="A2" s="17"/>
      <c r="B2" s="9"/>
      <c r="C2" s="20">
        <f>SUM(C3:C3)</f>
        <v>10</v>
      </c>
      <c r="D2" s="20">
        <f>SUM(D3:D3)</f>
        <v>0</v>
      </c>
      <c r="E2" s="20">
        <f>SUM(C2-D2)</f>
        <v>10</v>
      </c>
      <c r="F2" s="20"/>
      <c r="G2" s="17"/>
      <c r="H2" s="9"/>
      <c r="I2" s="20">
        <f>SUM(I3:I3)</f>
        <v>0</v>
      </c>
      <c r="J2" s="20">
        <f>SUM(J3:J3)</f>
        <v>0</v>
      </c>
      <c r="K2" s="21">
        <f>SUM(I2-J2)</f>
        <v>0</v>
      </c>
      <c r="M2" s="17"/>
      <c r="N2" s="9"/>
      <c r="O2" s="20">
        <f>SUM(O3:O3)</f>
        <v>0</v>
      </c>
      <c r="P2" s="20">
        <f>SUM(P3:P3)</f>
        <v>0</v>
      </c>
      <c r="Q2" s="20">
        <f>SUM(O2-P2)</f>
        <v>0</v>
      </c>
      <c r="S2" s="17"/>
      <c r="T2" s="9"/>
      <c r="U2" s="20">
        <f>SUM(U3:U3)</f>
        <v>0</v>
      </c>
      <c r="V2" s="20">
        <f>SUM(V3:V3)</f>
        <v>0</v>
      </c>
      <c r="W2" s="20">
        <f>SUM(U2-V2)</f>
        <v>0</v>
      </c>
    </row>
    <row r="3" spans="1:23" s="10" customFormat="1" ht="15" customHeight="1" x14ac:dyDescent="0.3">
      <c r="A3" s="166">
        <v>45292</v>
      </c>
      <c r="B3" s="11" t="s">
        <v>966</v>
      </c>
      <c r="C3" s="3">
        <v>10</v>
      </c>
      <c r="D3" s="3"/>
      <c r="E3" s="3">
        <f>(C3)</f>
        <v>10</v>
      </c>
      <c r="G3" s="18"/>
      <c r="H3" s="11"/>
      <c r="K3" s="10">
        <f>I3</f>
        <v>0</v>
      </c>
      <c r="M3" s="18"/>
      <c r="N3" s="11"/>
      <c r="O3" s="3"/>
      <c r="P3" s="3"/>
      <c r="Q3" s="3">
        <f>(O3)</f>
        <v>0</v>
      </c>
      <c r="S3" s="18"/>
      <c r="T3" s="11"/>
      <c r="U3" s="3"/>
      <c r="V3" s="3"/>
      <c r="W3" s="3">
        <f>(U3)</f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4658B-564E-4D3A-985E-B5C17CFD67F9}">
  <sheetPr codeName="Sheet1"/>
  <dimension ref="A1:C9"/>
  <sheetViews>
    <sheetView workbookViewId="0">
      <selection activeCell="C1" sqref="C1:C1048576"/>
    </sheetView>
  </sheetViews>
  <sheetFormatPr defaultRowHeight="14.4" x14ac:dyDescent="0.3"/>
  <cols>
    <col min="1" max="1" width="20.6640625" customWidth="1"/>
    <col min="2" max="2" width="30.5546875" customWidth="1"/>
    <col min="3" max="3" width="40.88671875" customWidth="1"/>
  </cols>
  <sheetData>
    <row r="1" spans="1:3" x14ac:dyDescent="0.3">
      <c r="A1" s="179" t="s">
        <v>967</v>
      </c>
      <c r="B1" s="182"/>
      <c r="C1" s="187"/>
    </row>
    <row r="2" spans="1:3" x14ac:dyDescent="0.3">
      <c r="A2" s="179" t="s">
        <v>968</v>
      </c>
      <c r="B2" s="182"/>
      <c r="C2" s="178"/>
    </row>
    <row r="3" spans="1:3" x14ac:dyDescent="0.3">
      <c r="A3" s="179" t="s">
        <v>969</v>
      </c>
      <c r="B3" s="182"/>
      <c r="C3" s="178"/>
    </row>
    <row r="4" spans="1:3" x14ac:dyDescent="0.3">
      <c r="A4" s="179" t="s">
        <v>970</v>
      </c>
      <c r="B4" s="182"/>
      <c r="C4" s="178"/>
    </row>
    <row r="5" spans="1:3" x14ac:dyDescent="0.3">
      <c r="A5" s="179" t="s">
        <v>971</v>
      </c>
      <c r="B5" s="182"/>
      <c r="C5" s="178"/>
    </row>
    <row r="6" spans="1:3" x14ac:dyDescent="0.3">
      <c r="A6" s="179" t="s">
        <v>972</v>
      </c>
      <c r="B6" s="182"/>
      <c r="C6" s="178"/>
    </row>
    <row r="7" spans="1:3" x14ac:dyDescent="0.3">
      <c r="A7" s="179" t="s">
        <v>973</v>
      </c>
      <c r="B7" s="182"/>
      <c r="C7" s="274"/>
    </row>
    <row r="8" spans="1:3" x14ac:dyDescent="0.3">
      <c r="A8" s="179" t="s">
        <v>974</v>
      </c>
      <c r="B8" s="87"/>
    </row>
    <row r="9" spans="1:3" x14ac:dyDescent="0.3">
      <c r="A9" s="179" t="s">
        <v>975</v>
      </c>
    </row>
  </sheetData>
  <phoneticPr fontId="3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</vt:i4>
      </vt:variant>
    </vt:vector>
  </HeadingPairs>
  <TitlesOfParts>
    <vt:vector size="23" baseType="lpstr">
      <vt:lpstr>2019 CB</vt:lpstr>
      <vt:lpstr>Checkbook</vt:lpstr>
      <vt:lpstr>2019 Budget</vt:lpstr>
      <vt:lpstr>2018 CB</vt:lpstr>
      <vt:lpstr>2017 CB</vt:lpstr>
      <vt:lpstr>2016 CB</vt:lpstr>
      <vt:lpstr>2018</vt:lpstr>
      <vt:lpstr>Buffers</vt:lpstr>
      <vt:lpstr>Links</vt:lpstr>
      <vt:lpstr>Budget</vt:lpstr>
      <vt:lpstr>2023 Temp</vt:lpstr>
      <vt:lpstr>Budget 2020</vt:lpstr>
      <vt:lpstr>Budget 2021</vt:lpstr>
      <vt:lpstr>Budget 2022</vt:lpstr>
      <vt:lpstr>Tristan</vt:lpstr>
      <vt:lpstr>T Bills</vt:lpstr>
      <vt:lpstr>Muriel</vt:lpstr>
      <vt:lpstr>Buffers 2016</vt:lpstr>
      <vt:lpstr>Chris OLD</vt:lpstr>
      <vt:lpstr>Buffer</vt:lpstr>
      <vt:lpstr>BufferB</vt:lpstr>
      <vt:lpstr>BufferC</vt:lpstr>
      <vt:lpstr>BufferV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Wade</dc:creator>
  <cp:lastModifiedBy>Chris Wade</cp:lastModifiedBy>
  <cp:lastPrinted>2018-07-16T11:16:58Z</cp:lastPrinted>
  <dcterms:created xsi:type="dcterms:W3CDTF">2015-01-01T14:19:16Z</dcterms:created>
  <dcterms:modified xsi:type="dcterms:W3CDTF">2024-08-17T20:35:45Z</dcterms:modified>
</cp:coreProperties>
</file>