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rtland-my.sharepoint.com/personal/pakhlam8-c_my_cityu_edu_hk/Documents/MS3111 VBA/Group Project/"/>
    </mc:Choice>
  </mc:AlternateContent>
  <xr:revisionPtr revIDLastSave="0" documentId="8_{37FD4034-F281-4881-869A-209F9E497FB3}" xr6:coauthVersionLast="36" xr6:coauthVersionMax="36" xr10:uidLastSave="{00000000-0000-0000-0000-000000000000}"/>
  <bookViews>
    <workbookView xWindow="3285" yWindow="3285" windowWidth="21600" windowHeight="11385" firstSheet="1" activeTab="4" xr2:uid="{00000000-000D-0000-FFFF-FFFF00000000}"/>
  </bookViews>
  <sheets>
    <sheet name="Tai Po Branch" sheetId="1" r:id="rId1"/>
    <sheet name="Kowloon Tong Branch" sheetId="2" r:id="rId2"/>
    <sheet name="Sai Kung Branch " sheetId="3" r:id="rId3"/>
    <sheet name="Central Branch" sheetId="4" r:id="rId4"/>
    <sheet name="Price&amp;Cost" sheetId="5" r:id="rId5"/>
  </sheets>
  <definedNames>
    <definedName name="_xlnm._FilterDatabase" localSheetId="3" hidden="1">'Central Branch'!$A$1:$E$76</definedName>
    <definedName name="_xlnm._FilterDatabase" localSheetId="1" hidden="1">'Kowloon Tong Branch'!$A$1:$G$42</definedName>
    <definedName name="_xlnm._FilterDatabase" localSheetId="2" hidden="1">'Sai Kung Branch '!$A$1:$E$36</definedName>
    <definedName name="_xlnm._FilterDatabase" localSheetId="0" hidden="1">'Tai Po Branch'!$A$1:$G$40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4" l="1"/>
  <c r="F68" i="4"/>
  <c r="F67" i="4"/>
  <c r="F66" i="4"/>
  <c r="F65" i="4"/>
  <c r="G69" i="4" s="1"/>
  <c r="F64" i="4"/>
  <c r="F63" i="4"/>
  <c r="G64" i="4" s="1"/>
  <c r="G62" i="4"/>
  <c r="F62" i="4"/>
  <c r="F61" i="4"/>
  <c r="F60" i="4"/>
  <c r="G60" i="4" s="1"/>
  <c r="F59" i="4"/>
  <c r="G58" i="4"/>
  <c r="F58" i="4"/>
  <c r="F57" i="4"/>
  <c r="F56" i="4"/>
  <c r="F55" i="4"/>
  <c r="F54" i="4"/>
  <c r="F53" i="4"/>
  <c r="F52" i="4"/>
  <c r="G55" i="4" s="1"/>
  <c r="F51" i="4"/>
  <c r="F50" i="4"/>
  <c r="F49" i="4"/>
  <c r="F48" i="4"/>
  <c r="F47" i="4"/>
  <c r="G51" i="4" s="1"/>
  <c r="F46" i="4"/>
  <c r="F45" i="4"/>
  <c r="G46" i="4" s="1"/>
  <c r="G44" i="4"/>
  <c r="F44" i="4"/>
  <c r="F43" i="4"/>
  <c r="F42" i="4"/>
  <c r="G42" i="4" s="1"/>
  <c r="F41" i="4"/>
  <c r="G40" i="4"/>
  <c r="F40" i="4"/>
  <c r="G39" i="4"/>
  <c r="F39" i="4"/>
  <c r="F38" i="4"/>
  <c r="G38" i="4" s="1"/>
  <c r="G37" i="4"/>
  <c r="F37" i="4"/>
  <c r="G36" i="4"/>
  <c r="F36" i="4"/>
  <c r="F35" i="4"/>
  <c r="F34" i="4"/>
  <c r="F33" i="4"/>
  <c r="F32" i="4"/>
  <c r="F31" i="4"/>
  <c r="F30" i="4"/>
  <c r="G34" i="4" s="1"/>
  <c r="F29" i="4"/>
  <c r="G29" i="4" s="1"/>
  <c r="F28" i="4"/>
  <c r="F27" i="4"/>
  <c r="G28" i="4" s="1"/>
  <c r="G26" i="4"/>
  <c r="F26" i="4"/>
  <c r="F25" i="4"/>
  <c r="F24" i="4"/>
  <c r="F23" i="4"/>
  <c r="F22" i="4"/>
  <c r="F21" i="4"/>
  <c r="F20" i="4"/>
  <c r="G23" i="4" s="1"/>
  <c r="F19" i="4"/>
  <c r="F18" i="4"/>
  <c r="F17" i="4"/>
  <c r="F16" i="4"/>
  <c r="G19" i="4" s="1"/>
  <c r="F15" i="4"/>
  <c r="F14" i="4"/>
  <c r="F13" i="4"/>
  <c r="F12" i="4"/>
  <c r="F11" i="4"/>
  <c r="G15" i="4" s="1"/>
  <c r="G10" i="4"/>
  <c r="F10" i="4"/>
  <c r="F9" i="4"/>
  <c r="F8" i="4"/>
  <c r="G7" i="4"/>
  <c r="F7" i="4"/>
  <c r="F6" i="4"/>
  <c r="F5" i="4"/>
  <c r="F4" i="4"/>
  <c r="F3" i="4"/>
  <c r="F2" i="4"/>
  <c r="G3" i="4" s="1"/>
  <c r="G31" i="3"/>
  <c r="F31" i="3"/>
  <c r="F30" i="3"/>
  <c r="F29" i="3"/>
  <c r="F28" i="3"/>
  <c r="F27" i="3"/>
  <c r="F26" i="3"/>
  <c r="G28" i="3" s="1"/>
  <c r="F25" i="3"/>
  <c r="F24" i="3"/>
  <c r="F23" i="3"/>
  <c r="F22" i="3"/>
  <c r="G25" i="3" s="1"/>
  <c r="F21" i="3"/>
  <c r="F20" i="3"/>
  <c r="G21" i="3" s="1"/>
  <c r="F19" i="3"/>
  <c r="F18" i="3"/>
  <c r="F17" i="3"/>
  <c r="F16" i="3"/>
  <c r="F15" i="3"/>
  <c r="G19" i="3" s="1"/>
  <c r="F14" i="3"/>
  <c r="F13" i="3"/>
  <c r="F12" i="3"/>
  <c r="G14" i="3" s="1"/>
  <c r="F11" i="3"/>
  <c r="F10" i="3"/>
  <c r="G11" i="3" s="1"/>
  <c r="F9" i="3"/>
  <c r="F8" i="3"/>
  <c r="G8" i="3" s="1"/>
  <c r="F7" i="3"/>
  <c r="G6" i="3"/>
  <c r="F6" i="3"/>
  <c r="F5" i="3"/>
  <c r="F4" i="3"/>
  <c r="F3" i="3"/>
  <c r="F2" i="3"/>
  <c r="G37" i="2"/>
  <c r="F37" i="2"/>
  <c r="F36" i="2"/>
  <c r="F35" i="2"/>
  <c r="F34" i="2"/>
  <c r="G33" i="2"/>
  <c r="F33" i="2"/>
  <c r="F32" i="2"/>
  <c r="G32" i="2" s="1"/>
  <c r="F31" i="2"/>
  <c r="G30" i="2"/>
  <c r="F30" i="2"/>
  <c r="F29" i="2"/>
  <c r="F28" i="2"/>
  <c r="F27" i="2"/>
  <c r="G28" i="2" s="1"/>
  <c r="F26" i="2"/>
  <c r="F25" i="2"/>
  <c r="G26" i="2" s="1"/>
  <c r="F24" i="2"/>
  <c r="G23" i="2"/>
  <c r="F23" i="2"/>
  <c r="F22" i="2"/>
  <c r="F21" i="2"/>
  <c r="F20" i="2"/>
  <c r="F19" i="2"/>
  <c r="G21" i="2" s="1"/>
  <c r="F18" i="2"/>
  <c r="F17" i="2"/>
  <c r="F16" i="2"/>
  <c r="F15" i="2"/>
  <c r="G18" i="2" s="1"/>
  <c r="G14" i="2"/>
  <c r="F14" i="2"/>
  <c r="F13" i="2"/>
  <c r="F12" i="2"/>
  <c r="G11" i="2"/>
  <c r="F11" i="2"/>
  <c r="F10" i="2"/>
  <c r="F9" i="2"/>
  <c r="F8" i="2"/>
  <c r="F7" i="2"/>
  <c r="G8" i="2" s="1"/>
  <c r="F6" i="2"/>
  <c r="G6" i="2" s="1"/>
  <c r="F5" i="2"/>
  <c r="F4" i="2"/>
  <c r="G5" i="2" s="1"/>
  <c r="F3" i="2"/>
  <c r="F2" i="2"/>
  <c r="G3" i="2" s="1"/>
  <c r="F37" i="1"/>
  <c r="F36" i="1"/>
  <c r="G37" i="1" s="1"/>
  <c r="F35" i="1"/>
  <c r="F34" i="1"/>
  <c r="F33" i="1"/>
  <c r="F32" i="1"/>
  <c r="G34" i="1" s="1"/>
  <c r="F31" i="1"/>
  <c r="F30" i="1"/>
  <c r="F29" i="1"/>
  <c r="F28" i="1"/>
  <c r="F27" i="1"/>
  <c r="G30" i="1" s="1"/>
  <c r="F26" i="1"/>
  <c r="F25" i="1"/>
  <c r="F24" i="1"/>
  <c r="G26" i="1" s="1"/>
  <c r="F23" i="1"/>
  <c r="F22" i="1"/>
  <c r="F21" i="1"/>
  <c r="G23" i="1" s="1"/>
  <c r="F20" i="1"/>
  <c r="F19" i="1"/>
  <c r="F18" i="1"/>
  <c r="F17" i="1"/>
  <c r="G20" i="1" s="1"/>
  <c r="F16" i="1"/>
  <c r="F15" i="1"/>
  <c r="F14" i="1"/>
  <c r="G16" i="1" s="1"/>
  <c r="G13" i="1"/>
  <c r="F13" i="1"/>
  <c r="F12" i="1"/>
  <c r="F11" i="1"/>
  <c r="F10" i="1"/>
  <c r="F9" i="1"/>
  <c r="F8" i="1"/>
  <c r="F7" i="1"/>
  <c r="F6" i="1"/>
  <c r="G10" i="1" s="1"/>
  <c r="F5" i="1"/>
  <c r="F4" i="1"/>
  <c r="F3" i="1"/>
  <c r="F2" i="1"/>
  <c r="G5" i="1" s="1"/>
  <c r="G26" i="3" l="1"/>
</calcChain>
</file>

<file path=xl/sharedStrings.xml><?xml version="1.0" encoding="utf-8"?>
<sst xmlns="http://schemas.openxmlformats.org/spreadsheetml/2006/main" count="869" uniqueCount="145">
  <si>
    <t>Member ID</t>
  </si>
  <si>
    <t xml:space="preserve">Date </t>
  </si>
  <si>
    <t>Product</t>
  </si>
  <si>
    <t xml:space="preserve">Product Type </t>
  </si>
  <si>
    <t xml:space="preserve">Amount of item purchased </t>
  </si>
  <si>
    <t>Total</t>
  </si>
  <si>
    <t>Sum value spending of customer</t>
  </si>
  <si>
    <t>TP001</t>
  </si>
  <si>
    <t>Fabric Softeners</t>
  </si>
  <si>
    <t>Household cleaner</t>
  </si>
  <si>
    <t>household cleaner</t>
  </si>
  <si>
    <t>Floor Cleaner</t>
  </si>
  <si>
    <t>Price</t>
  </si>
  <si>
    <t>Cost</t>
  </si>
  <si>
    <t>Lemon Tea</t>
  </si>
  <si>
    <t>Snack&amp;berverage</t>
  </si>
  <si>
    <t>$19</t>
  </si>
  <si>
    <t>$5</t>
  </si>
  <si>
    <t>Baby Shampoo</t>
  </si>
  <si>
    <t>Baby&amp;Mum</t>
  </si>
  <si>
    <t>$33.5</t>
  </si>
  <si>
    <t>$9</t>
  </si>
  <si>
    <t>TP002</t>
  </si>
  <si>
    <t>Potato Chips</t>
  </si>
  <si>
    <t>Window Cleaner</t>
  </si>
  <si>
    <t>$18.9</t>
  </si>
  <si>
    <t>$2</t>
  </si>
  <si>
    <t>snack &amp; beverage</t>
  </si>
  <si>
    <t>Cola</t>
  </si>
  <si>
    <t>Biscuit</t>
  </si>
  <si>
    <t>$10.9 per bag</t>
  </si>
  <si>
    <t>$3.2</t>
  </si>
  <si>
    <t>Cosmetic Cottons</t>
  </si>
  <si>
    <t>Beauty</t>
  </si>
  <si>
    <t>$18.9 per box</t>
  </si>
  <si>
    <t>$1.2</t>
  </si>
  <si>
    <t>TP003</t>
  </si>
  <si>
    <t>Baby Wipes</t>
  </si>
  <si>
    <t>$32 per pack</t>
  </si>
  <si>
    <t>Baby Cotton</t>
  </si>
  <si>
    <t>$25</t>
  </si>
  <si>
    <t>$11</t>
  </si>
  <si>
    <t>TP004</t>
  </si>
  <si>
    <t>Acne Care</t>
  </si>
  <si>
    <t>$78 per patch</t>
  </si>
  <si>
    <t>$46</t>
  </si>
  <si>
    <t>$10 per box</t>
  </si>
  <si>
    <t>$1</t>
  </si>
  <si>
    <t>TP005</t>
  </si>
  <si>
    <t>Baby &amp; Mum</t>
  </si>
  <si>
    <t>$16.9</t>
  </si>
  <si>
    <t>$4</t>
  </si>
  <si>
    <t>$13.9</t>
  </si>
  <si>
    <t>$3</t>
  </si>
  <si>
    <t>TP006</t>
  </si>
  <si>
    <t>$26.9</t>
  </si>
  <si>
    <t>$21</t>
  </si>
  <si>
    <t>TP007</t>
  </si>
  <si>
    <t>TP008</t>
  </si>
  <si>
    <t>TP009</t>
  </si>
  <si>
    <t>TP010</t>
  </si>
  <si>
    <t>N0001</t>
  </si>
  <si>
    <t xml:space="preserve">Cosmetic Cottons      </t>
  </si>
  <si>
    <t>N.A</t>
  </si>
  <si>
    <t>N0002</t>
  </si>
  <si>
    <t>N0003</t>
  </si>
  <si>
    <t xml:space="preserve"> </t>
  </si>
  <si>
    <t xml:space="preserve">amount of item purchased </t>
  </si>
  <si>
    <t>KT001</t>
  </si>
  <si>
    <t>KT002</t>
  </si>
  <si>
    <t>KT003</t>
  </si>
  <si>
    <t>KT004</t>
  </si>
  <si>
    <t>KT005</t>
  </si>
  <si>
    <t>KT006</t>
  </si>
  <si>
    <t>KT007</t>
  </si>
  <si>
    <t>KT008</t>
  </si>
  <si>
    <t>KT009</t>
  </si>
  <si>
    <t>KT010</t>
  </si>
  <si>
    <t>KT011</t>
  </si>
  <si>
    <t>KT012</t>
  </si>
  <si>
    <t>KT013</t>
  </si>
  <si>
    <t>KT014</t>
  </si>
  <si>
    <t>KT015</t>
  </si>
  <si>
    <t>N0004</t>
  </si>
  <si>
    <t>NA</t>
  </si>
  <si>
    <t>N0005</t>
  </si>
  <si>
    <t>N0006</t>
  </si>
  <si>
    <t>N0007</t>
  </si>
  <si>
    <t>N0008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</si>
  <si>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</si>
  <si>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</si>
  <si>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</si>
  <si>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</si>
  <si>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</si>
  <si>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</si>
  <si>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</si>
  <si>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</si>
  <si>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</si>
  <si>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</si>
  <si>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N0016</t>
  </si>
  <si>
    <t>N0017</t>
  </si>
  <si>
    <t>N0018</t>
  </si>
  <si>
    <t>N0019</t>
  </si>
  <si>
    <t>N0020</t>
  </si>
  <si>
    <t>CR001</t>
  </si>
  <si>
    <t>CR002</t>
  </si>
  <si>
    <t>CR003</t>
  </si>
  <si>
    <t>CR004</t>
  </si>
  <si>
    <t>CR005</t>
  </si>
  <si>
    <t>CR006</t>
  </si>
  <si>
    <t>CR007</t>
  </si>
  <si>
    <t>CR008</t>
  </si>
  <si>
    <t>CR009</t>
  </si>
  <si>
    <t>CR010</t>
  </si>
  <si>
    <t>CR011</t>
  </si>
  <si>
    <t>CR012</t>
  </si>
  <si>
    <t>CR013</t>
  </si>
  <si>
    <t>CR014</t>
  </si>
  <si>
    <t>CR015</t>
  </si>
  <si>
    <t>CR016</t>
  </si>
  <si>
    <t>CR017</t>
  </si>
  <si>
    <t>CR018</t>
  </si>
  <si>
    <t>CR019</t>
  </si>
  <si>
    <t>CR020</t>
  </si>
  <si>
    <t>CR021</t>
  </si>
  <si>
    <t>CR022</t>
  </si>
  <si>
    <t>CR023</t>
  </si>
  <si>
    <t>CR024</t>
  </si>
  <si>
    <t>CR025</t>
  </si>
  <si>
    <t>N0009</t>
  </si>
  <si>
    <t>N0010</t>
  </si>
  <si>
    <t>N0011</t>
  </si>
  <si>
    <t>N0012</t>
  </si>
  <si>
    <t>N0013</t>
  </si>
  <si>
    <t>N0014</t>
  </si>
  <si>
    <t>N0015</t>
  </si>
  <si>
    <t>Product Type</t>
  </si>
  <si>
    <t xml:space="preserve">Product </t>
  </si>
  <si>
    <t xml:space="preserve">Cost </t>
  </si>
  <si>
    <t xml:space="preserve">Household cleaner </t>
  </si>
  <si>
    <t>$10.9</t>
  </si>
  <si>
    <t>$32</t>
  </si>
  <si>
    <t>$7.5</t>
  </si>
  <si>
    <t>$78</t>
  </si>
  <si>
    <t>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</si>
</sst>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[$$]#,##0.0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&quot;Times New Roman&quot;"/>
    </font>
    <font>
      <b/>
      <i/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2" fillId="0" borderId="1" xfId="0" applyFont="1" applyBorder="1"/>
    <xf numFmtId="0" fontId="7" fillId="2" borderId="0" xfId="0" applyFont="1" applyFill="1"/>
    <xf numFmtId="164" fontId="2" fillId="0" borderId="0" xfId="0" applyNumberFormat="1" applyFont="1"/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165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K1029"/>
  <sheetViews>
    <sheetView workbookViewId="0">
      <selection activeCell="D4" sqref="D4"/>
    </sheetView>
  </sheetViews>
  <sheetFormatPr defaultColWidth="14.42578125" defaultRowHeight="15.75" customHeight="1"/>
  <cols>
    <col min="3" max="3" width="20.85546875" customWidth="1"/>
    <col min="4" max="4" width="19.42578125" customWidth="1"/>
    <col min="5" max="5" width="23.7109375" customWidth="1"/>
    <col min="8" max="8" width="15.85546875" customWidth="1"/>
    <col min="9" max="9" width="16.5703125" customWidth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11">
      <c r="A2" s="3" t="s">
        <v>7</v>
      </c>
      <c r="B2" s="4">
        <v>44589</v>
      </c>
      <c r="C2" s="3" t="s">
        <v>8</v>
      </c>
      <c r="D2" s="3" t="s">
        <v>9</v>
      </c>
      <c r="E2" s="3">
        <v>3</v>
      </c>
      <c r="F2" s="3">
        <f>3*19</f>
        <v>57</v>
      </c>
      <c r="I2" s="5" t="s">
        <v>10</v>
      </c>
    </row>
    <row r="3" spans="1:11">
      <c r="A3" s="3" t="s">
        <v>7</v>
      </c>
      <c r="B3" s="4">
        <v>44573</v>
      </c>
      <c r="C3" s="3" t="s">
        <v>11</v>
      </c>
      <c r="D3" s="3" t="s">
        <v>9</v>
      </c>
      <c r="E3" s="3">
        <v>5</v>
      </c>
      <c r="F3" s="3">
        <f>5*33.5</f>
        <v>167.5</v>
      </c>
      <c r="I3" s="6"/>
      <c r="J3" s="7" t="s">
        <v>12</v>
      </c>
      <c r="K3" s="7" t="s">
        <v>13</v>
      </c>
    </row>
    <row r="4" spans="1:11">
      <c r="A4" s="3" t="s">
        <v>7</v>
      </c>
      <c r="B4" s="4">
        <v>44570</v>
      </c>
      <c r="C4" s="3" t="s">
        <v>14</v>
      </c>
      <c r="D4" s="3" t="s">
        <v>15</v>
      </c>
      <c r="E4" s="3">
        <v>4</v>
      </c>
      <c r="F4" s="3">
        <f>4*25</f>
        <v>100</v>
      </c>
      <c r="I4" s="8" t="s">
        <v>8</v>
      </c>
      <c r="J4" s="8" t="s">
        <v>16</v>
      </c>
      <c r="K4" s="8" t="s">
        <v>17</v>
      </c>
    </row>
    <row r="5" spans="1:11">
      <c r="A5" s="3" t="s">
        <v>7</v>
      </c>
      <c r="B5" s="4">
        <v>44563</v>
      </c>
      <c r="C5" s="3" t="s">
        <v>18</v>
      </c>
      <c r="D5" s="3" t="s">
        <v>19</v>
      </c>
      <c r="E5" s="3">
        <v>2</v>
      </c>
      <c r="F5" s="3">
        <f>2*26.9</f>
        <v>53.8</v>
      </c>
      <c r="G5" s="3">
        <f>SUM(F2:F5)</f>
        <v>378.3</v>
      </c>
      <c r="I5" s="8" t="s">
        <v>11</v>
      </c>
      <c r="J5" s="8" t="s">
        <v>20</v>
      </c>
      <c r="K5" s="8" t="s">
        <v>21</v>
      </c>
    </row>
    <row r="6" spans="1:11">
      <c r="A6" s="3" t="s">
        <v>22</v>
      </c>
      <c r="B6" s="4">
        <v>44571</v>
      </c>
      <c r="C6" s="3" t="s">
        <v>23</v>
      </c>
      <c r="D6" s="3" t="s">
        <v>15</v>
      </c>
      <c r="E6" s="3">
        <v>10</v>
      </c>
      <c r="F6" s="3">
        <f>10*10.9</f>
        <v>109</v>
      </c>
      <c r="I6" s="8" t="s">
        <v>24</v>
      </c>
      <c r="J6" s="8" t="s">
        <v>25</v>
      </c>
      <c r="K6" s="8" t="s">
        <v>26</v>
      </c>
    </row>
    <row r="7" spans="1:11">
      <c r="A7" s="3" t="s">
        <v>22</v>
      </c>
      <c r="B7" s="4">
        <v>44583</v>
      </c>
      <c r="C7" s="3" t="s">
        <v>24</v>
      </c>
      <c r="D7" s="3" t="s">
        <v>9</v>
      </c>
      <c r="E7" s="3">
        <v>6</v>
      </c>
      <c r="F7" s="3">
        <f>E7*18.9</f>
        <v>113.39999999999999</v>
      </c>
      <c r="I7" s="9" t="s">
        <v>27</v>
      </c>
    </row>
    <row r="8" spans="1:11">
      <c r="A8" s="3" t="s">
        <v>22</v>
      </c>
      <c r="B8" s="4">
        <v>44585</v>
      </c>
      <c r="C8" s="3" t="s">
        <v>28</v>
      </c>
      <c r="D8" s="3" t="s">
        <v>15</v>
      </c>
      <c r="E8" s="3">
        <v>8</v>
      </c>
      <c r="F8" s="3">
        <f>E8*32</f>
        <v>256</v>
      </c>
      <c r="I8" s="6"/>
      <c r="J8" s="7" t="s">
        <v>12</v>
      </c>
      <c r="K8" s="7" t="s">
        <v>13</v>
      </c>
    </row>
    <row r="9" spans="1:11">
      <c r="A9" s="3" t="s">
        <v>22</v>
      </c>
      <c r="B9" s="4">
        <v>44588</v>
      </c>
      <c r="C9" s="3" t="s">
        <v>29</v>
      </c>
      <c r="D9" s="3" t="s">
        <v>15</v>
      </c>
      <c r="E9" s="3">
        <v>9</v>
      </c>
      <c r="F9" s="3">
        <f>E9*18.9</f>
        <v>170.1</v>
      </c>
      <c r="I9" s="8" t="s">
        <v>23</v>
      </c>
      <c r="J9" s="8" t="s">
        <v>30</v>
      </c>
      <c r="K9" s="8" t="s">
        <v>31</v>
      </c>
    </row>
    <row r="10" spans="1:11">
      <c r="A10" s="3" t="s">
        <v>22</v>
      </c>
      <c r="B10" s="4">
        <v>44577</v>
      </c>
      <c r="C10" s="3" t="s">
        <v>32</v>
      </c>
      <c r="D10" s="3" t="s">
        <v>33</v>
      </c>
      <c r="E10" s="3">
        <v>10</v>
      </c>
      <c r="F10" s="3">
        <f>E10*10</f>
        <v>100</v>
      </c>
      <c r="G10" s="3">
        <f>SUM(F6:F10)</f>
        <v>748.5</v>
      </c>
      <c r="I10" s="8" t="s">
        <v>29</v>
      </c>
      <c r="J10" s="8" t="s">
        <v>34</v>
      </c>
      <c r="K10" s="8" t="s">
        <v>35</v>
      </c>
    </row>
    <row r="11" spans="1:11">
      <c r="A11" s="3" t="s">
        <v>36</v>
      </c>
      <c r="B11" s="4">
        <v>44580</v>
      </c>
      <c r="C11" s="3" t="s">
        <v>37</v>
      </c>
      <c r="D11" s="3" t="s">
        <v>19</v>
      </c>
      <c r="E11" s="3">
        <v>7</v>
      </c>
      <c r="F11" s="3">
        <f>E11*16.9</f>
        <v>118.29999999999998</v>
      </c>
      <c r="I11" s="8" t="s">
        <v>28</v>
      </c>
      <c r="J11" s="8" t="s">
        <v>38</v>
      </c>
      <c r="K11" s="8">
        <v>7.5</v>
      </c>
    </row>
    <row r="12" spans="1:11">
      <c r="A12" s="3" t="s">
        <v>36</v>
      </c>
      <c r="B12" s="4">
        <v>44583</v>
      </c>
      <c r="C12" s="3" t="s">
        <v>39</v>
      </c>
      <c r="D12" s="3" t="s">
        <v>19</v>
      </c>
      <c r="E12" s="3">
        <v>8</v>
      </c>
      <c r="F12" s="3">
        <f>E12*13.9</f>
        <v>111.2</v>
      </c>
      <c r="I12" s="10" t="s">
        <v>14</v>
      </c>
      <c r="J12" s="10" t="s">
        <v>40</v>
      </c>
      <c r="K12" s="10" t="s">
        <v>41</v>
      </c>
    </row>
    <row r="13" spans="1:11">
      <c r="A13" s="3" t="s">
        <v>36</v>
      </c>
      <c r="B13" s="4">
        <v>44581</v>
      </c>
      <c r="C13" s="3" t="s">
        <v>18</v>
      </c>
      <c r="D13" s="3" t="s">
        <v>19</v>
      </c>
      <c r="E13" s="3">
        <v>7</v>
      </c>
      <c r="F13" s="3">
        <f>E13*26.9</f>
        <v>188.29999999999998</v>
      </c>
      <c r="G13" s="3">
        <f>SUM(F11:F13)</f>
        <v>417.79999999999995</v>
      </c>
      <c r="I13" s="9" t="s">
        <v>33</v>
      </c>
    </row>
    <row r="14" spans="1:11">
      <c r="A14" s="3" t="s">
        <v>42</v>
      </c>
      <c r="B14" s="4">
        <v>44587</v>
      </c>
      <c r="C14" s="3" t="s">
        <v>43</v>
      </c>
      <c r="D14" s="3" t="s">
        <v>33</v>
      </c>
      <c r="E14" s="3">
        <v>15</v>
      </c>
      <c r="F14" s="3">
        <f>E14*78</f>
        <v>1170</v>
      </c>
      <c r="I14" s="6"/>
      <c r="J14" s="7" t="s">
        <v>12</v>
      </c>
      <c r="K14" s="7" t="s">
        <v>13</v>
      </c>
    </row>
    <row r="15" spans="1:11">
      <c r="A15" s="3" t="s">
        <v>42</v>
      </c>
      <c r="B15" s="4">
        <v>44583</v>
      </c>
      <c r="C15" s="3" t="s">
        <v>23</v>
      </c>
      <c r="D15" s="3" t="s">
        <v>15</v>
      </c>
      <c r="E15" s="3">
        <v>8</v>
      </c>
      <c r="F15" s="3">
        <f>E15*10.9</f>
        <v>87.2</v>
      </c>
      <c r="I15" s="8" t="s">
        <v>43</v>
      </c>
      <c r="J15" s="8" t="s">
        <v>44</v>
      </c>
      <c r="K15" s="8" t="s">
        <v>45</v>
      </c>
    </row>
    <row r="16" spans="1:11">
      <c r="A16" s="3" t="s">
        <v>42</v>
      </c>
      <c r="B16" s="4">
        <v>44590</v>
      </c>
      <c r="C16" s="3" t="s">
        <v>28</v>
      </c>
      <c r="D16" s="3" t="s">
        <v>15</v>
      </c>
      <c r="E16" s="3">
        <v>9</v>
      </c>
      <c r="F16" s="3">
        <f>E16*32</f>
        <v>288</v>
      </c>
      <c r="G16" s="3">
        <f>SUM(F14:F16)</f>
        <v>1545.2</v>
      </c>
      <c r="I16" s="8" t="s">
        <v>32</v>
      </c>
      <c r="J16" s="8" t="s">
        <v>46</v>
      </c>
      <c r="K16" s="8" t="s">
        <v>47</v>
      </c>
    </row>
    <row r="17" spans="1:11">
      <c r="A17" s="3" t="s">
        <v>48</v>
      </c>
      <c r="B17" s="4">
        <v>44570</v>
      </c>
      <c r="C17" s="3" t="s">
        <v>24</v>
      </c>
      <c r="D17" s="3" t="s">
        <v>9</v>
      </c>
      <c r="E17" s="3">
        <v>7</v>
      </c>
      <c r="F17" s="3">
        <f>E17*18.9</f>
        <v>132.29999999999998</v>
      </c>
      <c r="I17" s="9" t="s">
        <v>49</v>
      </c>
    </row>
    <row r="18" spans="1:11">
      <c r="A18" s="3" t="s">
        <v>48</v>
      </c>
      <c r="B18" s="4">
        <v>44576</v>
      </c>
      <c r="C18" s="3" t="s">
        <v>18</v>
      </c>
      <c r="D18" s="3" t="s">
        <v>19</v>
      </c>
      <c r="E18" s="3">
        <v>7</v>
      </c>
      <c r="F18" s="3">
        <f>E18*26.9</f>
        <v>188.29999999999998</v>
      </c>
      <c r="I18" s="6"/>
      <c r="J18" s="7" t="s">
        <v>12</v>
      </c>
      <c r="K18" s="7" t="s">
        <v>13</v>
      </c>
    </row>
    <row r="19" spans="1:11">
      <c r="A19" s="3" t="s">
        <v>48</v>
      </c>
      <c r="B19" s="4">
        <v>44572</v>
      </c>
      <c r="C19" s="3" t="s">
        <v>43</v>
      </c>
      <c r="D19" s="3" t="s">
        <v>33</v>
      </c>
      <c r="E19" s="3">
        <v>5</v>
      </c>
      <c r="F19" s="3">
        <f>E19*78</f>
        <v>390</v>
      </c>
      <c r="I19" s="8" t="s">
        <v>37</v>
      </c>
      <c r="J19" s="8" t="s">
        <v>50</v>
      </c>
      <c r="K19" s="8" t="s">
        <v>51</v>
      </c>
    </row>
    <row r="20" spans="1:11">
      <c r="A20" s="3" t="s">
        <v>48</v>
      </c>
      <c r="B20" s="4">
        <v>44580</v>
      </c>
      <c r="C20" s="3" t="s">
        <v>32</v>
      </c>
      <c r="D20" s="3" t="s">
        <v>33</v>
      </c>
      <c r="E20" s="3">
        <v>7</v>
      </c>
      <c r="F20" s="3">
        <f>E20*10</f>
        <v>70</v>
      </c>
      <c r="G20" s="3">
        <f>SUM(F17:F20)</f>
        <v>780.59999999999991</v>
      </c>
      <c r="I20" s="8" t="s">
        <v>39</v>
      </c>
      <c r="J20" s="8" t="s">
        <v>52</v>
      </c>
      <c r="K20" s="8" t="s">
        <v>53</v>
      </c>
    </row>
    <row r="21" spans="1:11">
      <c r="A21" s="3" t="s">
        <v>54</v>
      </c>
      <c r="B21" s="4">
        <v>44566</v>
      </c>
      <c r="C21" s="3" t="s">
        <v>43</v>
      </c>
      <c r="D21" s="3" t="s">
        <v>33</v>
      </c>
      <c r="E21" s="3">
        <v>5</v>
      </c>
      <c r="F21" s="3">
        <f>E21*78</f>
        <v>390</v>
      </c>
      <c r="I21" s="8" t="s">
        <v>18</v>
      </c>
      <c r="J21" s="8" t="s">
        <v>55</v>
      </c>
      <c r="K21" s="8" t="s">
        <v>56</v>
      </c>
    </row>
    <row r="22" spans="1:11">
      <c r="A22" s="3" t="s">
        <v>54</v>
      </c>
      <c r="B22" s="4">
        <v>44572</v>
      </c>
      <c r="C22" s="3" t="s">
        <v>8</v>
      </c>
      <c r="D22" s="3" t="s">
        <v>9</v>
      </c>
      <c r="E22" s="3">
        <v>5</v>
      </c>
      <c r="F22" s="3">
        <f>E22*19</f>
        <v>95</v>
      </c>
    </row>
    <row r="23" spans="1:11">
      <c r="A23" s="3" t="s">
        <v>54</v>
      </c>
      <c r="B23" s="4">
        <v>44583</v>
      </c>
      <c r="C23" s="3" t="s">
        <v>14</v>
      </c>
      <c r="D23" s="3" t="s">
        <v>15</v>
      </c>
      <c r="E23" s="3">
        <v>9</v>
      </c>
      <c r="F23" s="3">
        <f>E23*25</f>
        <v>225</v>
      </c>
      <c r="G23" s="3">
        <f>SUM(F21:F23)</f>
        <v>710</v>
      </c>
    </row>
    <row r="24" spans="1:11">
      <c r="A24" s="3" t="s">
        <v>57</v>
      </c>
      <c r="B24" s="4">
        <v>44574</v>
      </c>
      <c r="C24" s="3" t="s">
        <v>11</v>
      </c>
      <c r="D24" s="3" t="s">
        <v>9</v>
      </c>
      <c r="E24" s="3">
        <v>5</v>
      </c>
      <c r="F24" s="3">
        <f>E24*33.5</f>
        <v>167.5</v>
      </c>
    </row>
    <row r="25" spans="1:11">
      <c r="A25" s="3" t="s">
        <v>57</v>
      </c>
      <c r="B25" s="4">
        <v>44588</v>
      </c>
      <c r="C25" s="3" t="s">
        <v>29</v>
      </c>
      <c r="D25" s="3" t="s">
        <v>15</v>
      </c>
      <c r="E25" s="3">
        <v>8</v>
      </c>
      <c r="F25" s="3">
        <f>E25*18.9</f>
        <v>151.19999999999999</v>
      </c>
    </row>
    <row r="26" spans="1:11">
      <c r="A26" s="3" t="s">
        <v>57</v>
      </c>
      <c r="B26" s="4">
        <v>44585</v>
      </c>
      <c r="C26" s="3" t="s">
        <v>32</v>
      </c>
      <c r="D26" s="3" t="s">
        <v>33</v>
      </c>
      <c r="E26" s="3">
        <v>3</v>
      </c>
      <c r="F26" s="3">
        <f>E26*10</f>
        <v>30</v>
      </c>
      <c r="G26" s="3">
        <f>SUM(F24:F26)</f>
        <v>348.7</v>
      </c>
    </row>
    <row r="27" spans="1:11">
      <c r="A27" s="3" t="s">
        <v>58</v>
      </c>
      <c r="B27" s="4">
        <v>44584</v>
      </c>
      <c r="C27" s="3" t="s">
        <v>11</v>
      </c>
      <c r="D27" s="3" t="s">
        <v>9</v>
      </c>
      <c r="E27" s="3">
        <v>10</v>
      </c>
      <c r="F27" s="3">
        <f>E27*33.5</f>
        <v>335</v>
      </c>
    </row>
    <row r="28" spans="1:11">
      <c r="A28" s="3" t="s">
        <v>58</v>
      </c>
      <c r="B28" s="4">
        <v>44580</v>
      </c>
      <c r="C28" s="3" t="s">
        <v>14</v>
      </c>
      <c r="D28" s="3" t="s">
        <v>15</v>
      </c>
      <c r="E28" s="3">
        <v>10</v>
      </c>
      <c r="F28" s="3">
        <f>E28*25</f>
        <v>250</v>
      </c>
    </row>
    <row r="29" spans="1:11">
      <c r="A29" s="3" t="s">
        <v>58</v>
      </c>
      <c r="B29" s="4">
        <v>44568</v>
      </c>
      <c r="C29" s="3" t="s">
        <v>24</v>
      </c>
      <c r="D29" s="3" t="s">
        <v>9</v>
      </c>
      <c r="E29" s="3">
        <v>6</v>
      </c>
      <c r="F29" s="3">
        <f>E29*18.9</f>
        <v>113.39999999999999</v>
      </c>
    </row>
    <row r="30" spans="1:11">
      <c r="A30" s="3" t="s">
        <v>58</v>
      </c>
      <c r="B30" s="4">
        <v>44568</v>
      </c>
      <c r="C30" s="3" t="s">
        <v>28</v>
      </c>
      <c r="D30" s="3" t="s">
        <v>15</v>
      </c>
      <c r="E30" s="3">
        <v>6</v>
      </c>
      <c r="F30" s="3">
        <f>E30*32</f>
        <v>192</v>
      </c>
      <c r="G30" s="3">
        <f>SUM(F27:F30)</f>
        <v>890.4</v>
      </c>
    </row>
    <row r="31" spans="1:11">
      <c r="A31" s="3" t="s">
        <v>59</v>
      </c>
      <c r="B31" s="4">
        <v>44579</v>
      </c>
      <c r="C31" s="3" t="s">
        <v>23</v>
      </c>
      <c r="D31" s="3" t="s">
        <v>15</v>
      </c>
      <c r="E31" s="3">
        <v>8</v>
      </c>
      <c r="F31" s="3">
        <f>E31*10.9</f>
        <v>87.2</v>
      </c>
    </row>
    <row r="32" spans="1:11">
      <c r="A32" s="3" t="s">
        <v>59</v>
      </c>
      <c r="B32" s="4">
        <v>44565</v>
      </c>
      <c r="C32" s="3" t="s">
        <v>29</v>
      </c>
      <c r="D32" s="3" t="s">
        <v>15</v>
      </c>
      <c r="E32" s="3">
        <v>10</v>
      </c>
      <c r="F32" s="3">
        <f>E32*18.9</f>
        <v>189</v>
      </c>
    </row>
    <row r="33" spans="1:11">
      <c r="A33" s="3" t="s">
        <v>59</v>
      </c>
      <c r="B33" s="4">
        <v>44563</v>
      </c>
      <c r="C33" s="3" t="s">
        <v>28</v>
      </c>
      <c r="D33" s="3" t="s">
        <v>15</v>
      </c>
      <c r="E33" s="3">
        <v>3</v>
      </c>
      <c r="F33" s="3">
        <f>E33*32</f>
        <v>96</v>
      </c>
    </row>
    <row r="34" spans="1:11">
      <c r="A34" s="3" t="s">
        <v>59</v>
      </c>
      <c r="B34" s="4">
        <v>44582</v>
      </c>
      <c r="C34" s="3" t="s">
        <v>14</v>
      </c>
      <c r="D34" s="3" t="s">
        <v>15</v>
      </c>
      <c r="E34" s="3">
        <v>4</v>
      </c>
      <c r="F34" s="3">
        <f>E34*25</f>
        <v>100</v>
      </c>
      <c r="G34" s="3">
        <f>SUM(F31:F34)</f>
        <v>472.2</v>
      </c>
    </row>
    <row r="35" spans="1:11">
      <c r="A35" s="3" t="s">
        <v>60</v>
      </c>
      <c r="B35" s="4">
        <v>44567</v>
      </c>
      <c r="C35" s="3" t="s">
        <v>8</v>
      </c>
      <c r="D35" s="3" t="s">
        <v>9</v>
      </c>
      <c r="E35" s="3">
        <v>3</v>
      </c>
      <c r="F35" s="3">
        <f>E35*19</f>
        <v>57</v>
      </c>
    </row>
    <row r="36" spans="1:11">
      <c r="A36" s="3" t="s">
        <v>60</v>
      </c>
      <c r="B36" s="4">
        <v>44582</v>
      </c>
      <c r="C36" s="3" t="s">
        <v>39</v>
      </c>
      <c r="D36" s="3" t="s">
        <v>19</v>
      </c>
      <c r="E36" s="3">
        <v>3</v>
      </c>
      <c r="F36" s="3">
        <f>E36*13.9</f>
        <v>41.7</v>
      </c>
    </row>
    <row r="37" spans="1:11">
      <c r="A37" s="3" t="s">
        <v>60</v>
      </c>
      <c r="B37" s="4">
        <v>44566</v>
      </c>
      <c r="C37" s="3" t="s">
        <v>24</v>
      </c>
      <c r="D37" s="3" t="s">
        <v>9</v>
      </c>
      <c r="E37" s="3">
        <v>3</v>
      </c>
      <c r="F37" s="3">
        <f>E37*18.9</f>
        <v>56.699999999999996</v>
      </c>
      <c r="G37" s="3">
        <f>SUM(F35:F37)</f>
        <v>155.4</v>
      </c>
    </row>
    <row r="38" spans="1:11">
      <c r="A38" s="3" t="s">
        <v>61</v>
      </c>
      <c r="B38" s="4">
        <v>44570</v>
      </c>
      <c r="C38" s="3" t="s">
        <v>62</v>
      </c>
      <c r="D38" s="11" t="s">
        <v>33</v>
      </c>
      <c r="E38" s="3">
        <v>2</v>
      </c>
      <c r="F38" s="3" t="s">
        <v>63</v>
      </c>
      <c r="G38" s="3" t="s">
        <v>63</v>
      </c>
    </row>
    <row r="39" spans="1:11">
      <c r="A39" s="3" t="s">
        <v>64</v>
      </c>
      <c r="B39" s="4">
        <v>44570</v>
      </c>
      <c r="C39" s="3" t="s">
        <v>24</v>
      </c>
      <c r="D39" s="3" t="s">
        <v>9</v>
      </c>
      <c r="E39" s="3">
        <v>3</v>
      </c>
      <c r="F39" s="3" t="s">
        <v>63</v>
      </c>
      <c r="G39" s="3" t="s">
        <v>63</v>
      </c>
    </row>
    <row r="40" spans="1:11">
      <c r="A40" s="3" t="s">
        <v>65</v>
      </c>
      <c r="B40" s="4">
        <v>44580</v>
      </c>
      <c r="C40" s="3" t="s">
        <v>39</v>
      </c>
      <c r="D40" s="3" t="s">
        <v>19</v>
      </c>
      <c r="E40" s="3">
        <v>3</v>
      </c>
      <c r="F40" s="3" t="s">
        <v>63</v>
      </c>
      <c r="G40" s="3" t="s">
        <v>63</v>
      </c>
    </row>
    <row r="41" spans="1:11">
      <c r="B41" s="12"/>
      <c r="I41" s="13"/>
      <c r="J41" s="13"/>
      <c r="K41" s="13"/>
    </row>
    <row r="42" spans="1:11">
      <c r="B42" s="12"/>
      <c r="I42" s="9"/>
    </row>
    <row r="43" spans="1:11">
      <c r="B43" s="12"/>
      <c r="I43" s="9"/>
    </row>
    <row r="44" spans="1:11">
      <c r="B44" s="12"/>
      <c r="G44" s="3" t="s">
        <v>66</v>
      </c>
      <c r="I44" s="9"/>
    </row>
    <row r="45" spans="1:11">
      <c r="B45" s="12"/>
      <c r="I45" s="9"/>
    </row>
    <row r="46" spans="1:11">
      <c r="B46" s="12"/>
      <c r="I46" s="14"/>
      <c r="J46" s="26"/>
      <c r="K46" s="26"/>
    </row>
    <row r="47" spans="1:11">
      <c r="B47" s="12"/>
      <c r="I47" s="13"/>
      <c r="J47" s="13"/>
      <c r="K47" s="13"/>
    </row>
    <row r="48" spans="1:11">
      <c r="B48" s="12"/>
      <c r="I48" s="13"/>
      <c r="J48" s="13"/>
      <c r="K48" s="13"/>
    </row>
    <row r="49" spans="2:11">
      <c r="B49" s="12"/>
      <c r="I49" s="13"/>
      <c r="J49" s="13"/>
      <c r="K49" s="13"/>
    </row>
    <row r="50" spans="2:11">
      <c r="B50" s="12"/>
    </row>
    <row r="51" spans="2:11">
      <c r="B51" s="12"/>
    </row>
    <row r="52" spans="2:11">
      <c r="B52" s="12"/>
    </row>
    <row r="53" spans="2:11">
      <c r="B53" s="12"/>
    </row>
    <row r="54" spans="2:11">
      <c r="B54" s="12"/>
    </row>
    <row r="55" spans="2:11">
      <c r="B55" s="12"/>
    </row>
    <row r="56" spans="2:11">
      <c r="B56" s="12"/>
    </row>
    <row r="57" spans="2:11">
      <c r="B57" s="12"/>
    </row>
    <row r="58" spans="2:11">
      <c r="B58" s="12"/>
    </row>
    <row r="59" spans="2:11">
      <c r="B59" s="12"/>
    </row>
    <row r="60" spans="2:11">
      <c r="B60" s="12"/>
    </row>
    <row r="61" spans="2:11">
      <c r="B61" s="12"/>
    </row>
    <row r="62" spans="2:11">
      <c r="B62" s="12"/>
    </row>
    <row r="63" spans="2:11">
      <c r="B63" s="12"/>
    </row>
    <row r="64" spans="2:11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  <row r="1002" spans="2:2">
      <c r="B1002" s="12"/>
    </row>
    <row r="1003" spans="2:2">
      <c r="B1003" s="12"/>
    </row>
    <row r="1004" spans="2:2">
      <c r="B1004" s="12"/>
    </row>
    <row r="1005" spans="2:2">
      <c r="B1005" s="12"/>
    </row>
    <row r="1006" spans="2:2">
      <c r="B1006" s="12"/>
    </row>
    <row r="1007" spans="2:2">
      <c r="B1007" s="12"/>
    </row>
    <row r="1008" spans="2:2">
      <c r="B1008" s="12"/>
    </row>
    <row r="1009" spans="2:2">
      <c r="B1009" s="12"/>
    </row>
    <row r="1010" spans="2:2">
      <c r="B1010" s="12"/>
    </row>
    <row r="1011" spans="2:2">
      <c r="B1011" s="12"/>
    </row>
    <row r="1012" spans="2:2">
      <c r="B1012" s="12"/>
    </row>
    <row r="1013" spans="2:2">
      <c r="B1013" s="12"/>
    </row>
    <row r="1014" spans="2:2">
      <c r="B1014" s="12"/>
    </row>
    <row r="1015" spans="2:2">
      <c r="B1015" s="12"/>
    </row>
    <row r="1016" spans="2:2">
      <c r="B1016" s="12"/>
    </row>
    <row r="1017" spans="2:2">
      <c r="B1017" s="12"/>
    </row>
    <row r="1018" spans="2:2">
      <c r="B1018" s="12"/>
    </row>
    <row r="1019" spans="2:2">
      <c r="B1019" s="12"/>
    </row>
    <row r="1020" spans="2:2">
      <c r="B1020" s="12"/>
    </row>
    <row r="1021" spans="2:2">
      <c r="B1021" s="12"/>
    </row>
    <row r="1022" spans="2:2">
      <c r="B1022" s="12"/>
    </row>
    <row r="1023" spans="2:2">
      <c r="B1023" s="12"/>
    </row>
    <row r="1024" spans="2:2">
      <c r="B1024" s="12"/>
    </row>
    <row r="1025" spans="2:2">
      <c r="B1025" s="12"/>
    </row>
    <row r="1026" spans="2:2">
      <c r="B1026" s="12"/>
    </row>
    <row r="1027" spans="2:2">
      <c r="B1027" s="12"/>
    </row>
    <row r="1028" spans="2:2">
      <c r="B1028" s="12"/>
    </row>
    <row r="1029" spans="2:2">
      <c r="B1029" s="12"/>
    </row>
  </sheetData>
  <autoFilter ref="A1:G4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K998"/>
  <sheetViews>
    <sheetView workbookViewId="0">
      <selection activeCell="D44" sqref="D44"/>
    </sheetView>
  </sheetViews>
  <sheetFormatPr defaultColWidth="14.42578125" defaultRowHeight="15.75" customHeight="1"/>
  <cols>
    <col min="3" max="3" width="15.85546875" customWidth="1"/>
    <col min="4" max="4" width="16.5703125" customWidth="1"/>
    <col min="5" max="5" width="24.85546875" customWidth="1"/>
    <col min="7" max="7" width="31.42578125" customWidth="1"/>
    <col min="9" max="9" width="18" customWidth="1"/>
    <col min="10" max="10" width="16.5703125" customWidth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67</v>
      </c>
      <c r="F1" s="3" t="s">
        <v>5</v>
      </c>
      <c r="G1" s="3" t="s">
        <v>6</v>
      </c>
      <c r="I1" s="5" t="s">
        <v>10</v>
      </c>
    </row>
    <row r="2" spans="1:11">
      <c r="A2" s="3" t="s">
        <v>68</v>
      </c>
      <c r="B2" s="4">
        <v>44563</v>
      </c>
      <c r="C2" s="3" t="s">
        <v>18</v>
      </c>
      <c r="D2" s="3" t="s">
        <v>19</v>
      </c>
      <c r="E2" s="3">
        <v>3</v>
      </c>
      <c r="F2" s="3">
        <f>E2*26.9</f>
        <v>80.699999999999989</v>
      </c>
      <c r="G2" s="15"/>
      <c r="I2" s="6"/>
      <c r="J2" s="7" t="s">
        <v>12</v>
      </c>
      <c r="K2" s="7" t="s">
        <v>13</v>
      </c>
    </row>
    <row r="3" spans="1:11">
      <c r="A3" s="3" t="s">
        <v>68</v>
      </c>
      <c r="B3" s="4">
        <v>44574</v>
      </c>
      <c r="C3" t="s">
        <v>37</v>
      </c>
      <c r="D3" s="3" t="s">
        <v>19</v>
      </c>
      <c r="E3" s="3">
        <v>8</v>
      </c>
      <c r="F3" s="3">
        <f>E3*16.9</f>
        <v>135.19999999999999</v>
      </c>
      <c r="G3" s="15">
        <f>SUM(F2:F3)</f>
        <v>215.89999999999998</v>
      </c>
      <c r="I3" s="8" t="s">
        <v>8</v>
      </c>
      <c r="J3" s="8" t="s">
        <v>16</v>
      </c>
      <c r="K3" s="8" t="s">
        <v>17</v>
      </c>
    </row>
    <row r="4" spans="1:11">
      <c r="A4" s="3" t="s">
        <v>69</v>
      </c>
      <c r="B4" s="4">
        <v>44576</v>
      </c>
      <c r="C4" t="s">
        <v>29</v>
      </c>
      <c r="D4" s="3" t="s">
        <v>15</v>
      </c>
      <c r="E4" s="3">
        <v>4</v>
      </c>
      <c r="F4" s="3">
        <f>E4*18.9</f>
        <v>75.599999999999994</v>
      </c>
      <c r="G4" s="15"/>
      <c r="I4" s="8" t="s">
        <v>11</v>
      </c>
      <c r="J4" s="8" t="s">
        <v>20</v>
      </c>
      <c r="K4" s="8" t="s">
        <v>21</v>
      </c>
    </row>
    <row r="5" spans="1:11">
      <c r="A5" s="3" t="s">
        <v>69</v>
      </c>
      <c r="B5" s="4">
        <v>44583</v>
      </c>
      <c r="C5" t="s">
        <v>23</v>
      </c>
      <c r="D5" s="3" t="s">
        <v>15</v>
      </c>
      <c r="E5" s="3">
        <v>5</v>
      </c>
      <c r="F5" s="3">
        <f>E5*10.9</f>
        <v>54.5</v>
      </c>
      <c r="G5" s="15">
        <f>SUM(F4:F5)</f>
        <v>130.1</v>
      </c>
      <c r="I5" s="8" t="s">
        <v>24</v>
      </c>
      <c r="J5" s="8" t="s">
        <v>25</v>
      </c>
      <c r="K5" s="8" t="s">
        <v>26</v>
      </c>
    </row>
    <row r="6" spans="1:11">
      <c r="A6" s="3" t="s">
        <v>70</v>
      </c>
      <c r="B6" s="4">
        <v>44572</v>
      </c>
      <c r="C6" t="s">
        <v>11</v>
      </c>
      <c r="D6" s="3" t="s">
        <v>9</v>
      </c>
      <c r="E6" s="3">
        <v>6</v>
      </c>
      <c r="F6" s="3">
        <f>E6*33.5</f>
        <v>201</v>
      </c>
      <c r="G6" s="15">
        <f>SUM(F6)</f>
        <v>201</v>
      </c>
      <c r="I6" s="9" t="s">
        <v>27</v>
      </c>
    </row>
    <row r="7" spans="1:11">
      <c r="A7" s="3" t="s">
        <v>71</v>
      </c>
      <c r="B7" s="4">
        <v>44577</v>
      </c>
      <c r="C7" s="3" t="s">
        <v>18</v>
      </c>
      <c r="D7" s="3" t="s">
        <v>19</v>
      </c>
      <c r="E7" s="3">
        <v>14</v>
      </c>
      <c r="F7" s="3">
        <f>E7*26.9</f>
        <v>376.59999999999997</v>
      </c>
      <c r="G7" s="15"/>
      <c r="I7" s="6"/>
      <c r="J7" s="7" t="s">
        <v>12</v>
      </c>
      <c r="K7" s="7" t="s">
        <v>13</v>
      </c>
    </row>
    <row r="8" spans="1:11">
      <c r="A8" s="3" t="s">
        <v>71</v>
      </c>
      <c r="B8" s="4">
        <v>44578</v>
      </c>
      <c r="C8" t="s">
        <v>8</v>
      </c>
      <c r="D8" s="3" t="s">
        <v>9</v>
      </c>
      <c r="E8" s="3">
        <v>15</v>
      </c>
      <c r="F8" s="3">
        <f>E8*19</f>
        <v>285</v>
      </c>
      <c r="G8" s="15">
        <f>SUM(F7:F8)</f>
        <v>661.59999999999991</v>
      </c>
      <c r="I8" s="8" t="s">
        <v>23</v>
      </c>
      <c r="J8" s="8" t="s">
        <v>30</v>
      </c>
      <c r="K8" s="8" t="s">
        <v>31</v>
      </c>
    </row>
    <row r="9" spans="1:11">
      <c r="A9" s="3" t="s">
        <v>72</v>
      </c>
      <c r="B9" s="4">
        <v>44567</v>
      </c>
      <c r="C9" t="s">
        <v>37</v>
      </c>
      <c r="D9" s="3" t="s">
        <v>19</v>
      </c>
      <c r="E9" s="3">
        <v>7</v>
      </c>
      <c r="F9" s="3">
        <f>E9*16.9</f>
        <v>118.29999999999998</v>
      </c>
      <c r="G9" s="15"/>
      <c r="I9" s="8" t="s">
        <v>29</v>
      </c>
      <c r="J9" s="8" t="s">
        <v>34</v>
      </c>
      <c r="K9" s="8" t="s">
        <v>35</v>
      </c>
    </row>
    <row r="10" spans="1:11">
      <c r="A10" s="3" t="s">
        <v>72</v>
      </c>
      <c r="B10" s="4">
        <v>44562</v>
      </c>
      <c r="C10" t="s">
        <v>8</v>
      </c>
      <c r="D10" s="3" t="s">
        <v>9</v>
      </c>
      <c r="E10" s="3">
        <v>7</v>
      </c>
      <c r="F10" s="3">
        <f>E10*19</f>
        <v>133</v>
      </c>
      <c r="G10" s="15"/>
      <c r="I10" s="8" t="s">
        <v>28</v>
      </c>
      <c r="J10" s="8" t="s">
        <v>38</v>
      </c>
      <c r="K10" s="8">
        <v>7.5</v>
      </c>
    </row>
    <row r="11" spans="1:11">
      <c r="A11" s="3" t="s">
        <v>72</v>
      </c>
      <c r="B11" s="4">
        <v>44562</v>
      </c>
      <c r="C11" s="3" t="s">
        <v>18</v>
      </c>
      <c r="D11" s="3" t="s">
        <v>19</v>
      </c>
      <c r="E11" s="3">
        <v>2</v>
      </c>
      <c r="F11" s="3">
        <f>E11*26.9</f>
        <v>53.8</v>
      </c>
      <c r="G11" s="15">
        <f>SUM(F9:F11)</f>
        <v>305.09999999999997</v>
      </c>
      <c r="I11" s="10" t="s">
        <v>14</v>
      </c>
      <c r="J11" s="10" t="s">
        <v>40</v>
      </c>
      <c r="K11" s="10" t="s">
        <v>41</v>
      </c>
    </row>
    <row r="12" spans="1:11">
      <c r="A12" s="3" t="s">
        <v>73</v>
      </c>
      <c r="B12" s="4">
        <v>44590</v>
      </c>
      <c r="C12" t="s">
        <v>24</v>
      </c>
      <c r="D12" s="3" t="s">
        <v>9</v>
      </c>
      <c r="E12" s="3">
        <v>2</v>
      </c>
      <c r="F12" s="3">
        <f>E12*18.9</f>
        <v>37.799999999999997</v>
      </c>
      <c r="G12" s="15"/>
      <c r="I12" s="9" t="s">
        <v>33</v>
      </c>
    </row>
    <row r="13" spans="1:11">
      <c r="A13" s="3" t="s">
        <v>73</v>
      </c>
      <c r="B13" s="4">
        <v>44567</v>
      </c>
      <c r="C13" s="3" t="s">
        <v>18</v>
      </c>
      <c r="D13" s="3" t="s">
        <v>19</v>
      </c>
      <c r="E13" s="3">
        <v>3</v>
      </c>
      <c r="F13" s="3">
        <f>E13*26.9</f>
        <v>80.699999999999989</v>
      </c>
      <c r="G13" s="15"/>
      <c r="I13" s="6"/>
      <c r="J13" s="7" t="s">
        <v>12</v>
      </c>
      <c r="K13" s="7" t="s">
        <v>13</v>
      </c>
    </row>
    <row r="14" spans="1:11">
      <c r="A14" s="3" t="s">
        <v>73</v>
      </c>
      <c r="B14" s="4">
        <v>44570</v>
      </c>
      <c r="C14" s="3" t="s">
        <v>28</v>
      </c>
      <c r="D14" s="3" t="s">
        <v>15</v>
      </c>
      <c r="E14" s="3">
        <v>5</v>
      </c>
      <c r="F14" s="3">
        <f t="shared" ref="F14:F15" si="0">E14*32</f>
        <v>160</v>
      </c>
      <c r="G14" s="15">
        <f>SUM(F12:F14)</f>
        <v>278.5</v>
      </c>
      <c r="I14" s="8" t="s">
        <v>43</v>
      </c>
      <c r="J14" s="8" t="s">
        <v>44</v>
      </c>
      <c r="K14" s="8" t="s">
        <v>45</v>
      </c>
    </row>
    <row r="15" spans="1:11">
      <c r="A15" s="3" t="s">
        <v>74</v>
      </c>
      <c r="B15" s="4">
        <v>44571</v>
      </c>
      <c r="C15" t="s">
        <v>28</v>
      </c>
      <c r="D15" s="3" t="s">
        <v>15</v>
      </c>
      <c r="E15" s="3">
        <v>6</v>
      </c>
      <c r="F15" s="3">
        <f t="shared" si="0"/>
        <v>192</v>
      </c>
      <c r="G15" s="15"/>
      <c r="I15" s="8" t="s">
        <v>32</v>
      </c>
      <c r="J15" s="8" t="s">
        <v>46</v>
      </c>
      <c r="K15" s="8" t="s">
        <v>47</v>
      </c>
    </row>
    <row r="16" spans="1:11">
      <c r="A16" s="3" t="s">
        <v>74</v>
      </c>
      <c r="B16" s="4">
        <v>44564</v>
      </c>
      <c r="C16" t="s">
        <v>14</v>
      </c>
      <c r="D16" s="3" t="s">
        <v>15</v>
      </c>
      <c r="E16" s="3">
        <v>9</v>
      </c>
      <c r="F16" s="3">
        <f>E16*25</f>
        <v>225</v>
      </c>
      <c r="G16" s="15"/>
      <c r="I16" s="9" t="s">
        <v>49</v>
      </c>
    </row>
    <row r="17" spans="1:11">
      <c r="A17" s="3" t="s">
        <v>74</v>
      </c>
      <c r="B17" s="4">
        <v>44584</v>
      </c>
      <c r="C17" t="s">
        <v>23</v>
      </c>
      <c r="D17" s="3" t="s">
        <v>15</v>
      </c>
      <c r="E17" s="3">
        <v>11</v>
      </c>
      <c r="F17" s="3">
        <f>E17*10.9</f>
        <v>119.9</v>
      </c>
      <c r="G17" s="15"/>
      <c r="I17" s="6"/>
      <c r="J17" s="7" t="s">
        <v>12</v>
      </c>
      <c r="K17" s="7" t="s">
        <v>13</v>
      </c>
    </row>
    <row r="18" spans="1:11">
      <c r="A18" s="3" t="s">
        <v>74</v>
      </c>
      <c r="B18" s="4">
        <v>44581</v>
      </c>
      <c r="C18" t="s">
        <v>28</v>
      </c>
      <c r="D18" s="3" t="s">
        <v>15</v>
      </c>
      <c r="E18" s="3">
        <v>13</v>
      </c>
      <c r="F18" s="3">
        <f>E18*32</f>
        <v>416</v>
      </c>
      <c r="G18" s="15">
        <f>SUM(F15:F18)</f>
        <v>952.9</v>
      </c>
      <c r="I18" s="8" t="s">
        <v>37</v>
      </c>
      <c r="J18" s="8" t="s">
        <v>50</v>
      </c>
      <c r="K18" s="8" t="s">
        <v>51</v>
      </c>
    </row>
    <row r="19" spans="1:11">
      <c r="A19" s="3" t="s">
        <v>75</v>
      </c>
      <c r="B19" s="4">
        <v>44576</v>
      </c>
      <c r="C19" s="3" t="s">
        <v>18</v>
      </c>
      <c r="D19" s="3" t="s">
        <v>19</v>
      </c>
      <c r="E19" s="3">
        <v>4</v>
      </c>
      <c r="F19" s="3">
        <f>E19*26.9</f>
        <v>107.6</v>
      </c>
      <c r="G19" s="15"/>
      <c r="I19" s="8" t="s">
        <v>39</v>
      </c>
      <c r="J19" s="8" t="s">
        <v>52</v>
      </c>
      <c r="K19" s="8" t="s">
        <v>53</v>
      </c>
    </row>
    <row r="20" spans="1:11">
      <c r="A20" s="3" t="s">
        <v>75</v>
      </c>
      <c r="B20" s="4">
        <v>44573</v>
      </c>
      <c r="C20" t="s">
        <v>32</v>
      </c>
      <c r="D20" s="3" t="s">
        <v>33</v>
      </c>
      <c r="E20" s="3">
        <v>4</v>
      </c>
      <c r="F20" s="3">
        <f t="shared" ref="F20:F21" si="1">E20*10</f>
        <v>40</v>
      </c>
      <c r="G20" s="15"/>
      <c r="I20" s="8" t="s">
        <v>18</v>
      </c>
      <c r="J20" s="8" t="s">
        <v>55</v>
      </c>
      <c r="K20" s="8" t="s">
        <v>56</v>
      </c>
    </row>
    <row r="21" spans="1:11">
      <c r="A21" s="3" t="s">
        <v>75</v>
      </c>
      <c r="B21" s="4">
        <v>44588</v>
      </c>
      <c r="C21" t="s">
        <v>32</v>
      </c>
      <c r="D21" s="3" t="s">
        <v>33</v>
      </c>
      <c r="E21" s="3">
        <v>5</v>
      </c>
      <c r="F21" s="3">
        <f t="shared" si="1"/>
        <v>50</v>
      </c>
      <c r="G21" s="15">
        <f>SUM(F19:F21)</f>
        <v>197.6</v>
      </c>
    </row>
    <row r="22" spans="1:11">
      <c r="A22" s="3" t="s">
        <v>76</v>
      </c>
      <c r="B22" s="4">
        <v>44585</v>
      </c>
      <c r="C22" t="s">
        <v>14</v>
      </c>
      <c r="D22" s="3" t="s">
        <v>15</v>
      </c>
      <c r="E22" s="3">
        <v>1</v>
      </c>
      <c r="F22" s="3">
        <f>E22*25</f>
        <v>25</v>
      </c>
      <c r="G22" s="15"/>
    </row>
    <row r="23" spans="1:11">
      <c r="A23" s="3" t="s">
        <v>76</v>
      </c>
      <c r="B23" s="4">
        <v>44583</v>
      </c>
      <c r="C23" t="s">
        <v>23</v>
      </c>
      <c r="D23" s="3" t="s">
        <v>15</v>
      </c>
      <c r="E23" s="3">
        <v>2</v>
      </c>
      <c r="F23" s="3">
        <f>E23*10.9</f>
        <v>21.8</v>
      </c>
      <c r="G23" s="15">
        <f>SUM(F22:F23)</f>
        <v>46.8</v>
      </c>
    </row>
    <row r="24" spans="1:11">
      <c r="A24" s="3" t="s">
        <v>77</v>
      </c>
      <c r="B24" s="4">
        <v>44566</v>
      </c>
      <c r="C24" t="s">
        <v>24</v>
      </c>
      <c r="D24" s="3" t="s">
        <v>9</v>
      </c>
      <c r="E24" s="3">
        <v>5</v>
      </c>
      <c r="F24" s="3">
        <f>E24*18.9</f>
        <v>94.5</v>
      </c>
      <c r="G24" s="15"/>
    </row>
    <row r="25" spans="1:11">
      <c r="A25" s="3" t="s">
        <v>77</v>
      </c>
      <c r="B25" s="4">
        <v>44566</v>
      </c>
      <c r="C25" t="s">
        <v>8</v>
      </c>
      <c r="D25" s="3" t="s">
        <v>9</v>
      </c>
      <c r="E25" s="3">
        <v>5</v>
      </c>
      <c r="F25" s="3">
        <f>E25*19</f>
        <v>95</v>
      </c>
      <c r="G25" s="15"/>
    </row>
    <row r="26" spans="1:11">
      <c r="A26" s="3" t="s">
        <v>77</v>
      </c>
      <c r="B26" s="4">
        <v>44573</v>
      </c>
      <c r="C26" t="s">
        <v>11</v>
      </c>
      <c r="D26" s="3" t="s">
        <v>9</v>
      </c>
      <c r="E26" s="3">
        <v>4</v>
      </c>
      <c r="F26" s="3">
        <f>E26*33.5</f>
        <v>134</v>
      </c>
      <c r="G26" s="15">
        <f>SUM(F24:F26)</f>
        <v>323.5</v>
      </c>
    </row>
    <row r="27" spans="1:11">
      <c r="A27" s="3" t="s">
        <v>78</v>
      </c>
      <c r="B27" s="4">
        <v>44579</v>
      </c>
      <c r="C27" t="s">
        <v>8</v>
      </c>
      <c r="D27" s="3" t="s">
        <v>9</v>
      </c>
      <c r="E27" s="3">
        <v>2</v>
      </c>
      <c r="F27" s="3">
        <f>E27*19</f>
        <v>38</v>
      </c>
      <c r="G27" s="15"/>
    </row>
    <row r="28" spans="1:11">
      <c r="A28" s="3" t="s">
        <v>78</v>
      </c>
      <c r="B28" s="4">
        <v>44573</v>
      </c>
      <c r="C28" t="s">
        <v>24</v>
      </c>
      <c r="D28" s="3" t="s">
        <v>9</v>
      </c>
      <c r="E28" s="3">
        <v>3</v>
      </c>
      <c r="F28" s="3">
        <f>E28*18.9</f>
        <v>56.699999999999996</v>
      </c>
      <c r="G28" s="15">
        <f>SUM(F27:F28)</f>
        <v>94.699999999999989</v>
      </c>
    </row>
    <row r="29" spans="1:11">
      <c r="A29" s="3" t="s">
        <v>79</v>
      </c>
      <c r="B29" s="4">
        <v>44582</v>
      </c>
      <c r="C29" t="s">
        <v>32</v>
      </c>
      <c r="D29" s="3" t="s">
        <v>33</v>
      </c>
      <c r="E29" s="3">
        <v>4</v>
      </c>
      <c r="F29" s="3">
        <f>E29*10</f>
        <v>40</v>
      </c>
      <c r="G29" s="15"/>
    </row>
    <row r="30" spans="1:11">
      <c r="A30" s="3" t="s">
        <v>79</v>
      </c>
      <c r="B30" s="4">
        <v>44579</v>
      </c>
      <c r="C30" t="s">
        <v>8</v>
      </c>
      <c r="D30" s="3" t="s">
        <v>9</v>
      </c>
      <c r="E30" s="3">
        <v>1</v>
      </c>
      <c r="F30" s="3">
        <f>E30*19</f>
        <v>19</v>
      </c>
      <c r="G30" s="15">
        <f>SUM(F29:F30)</f>
        <v>59</v>
      </c>
    </row>
    <row r="31" spans="1:11">
      <c r="A31" s="3" t="s">
        <v>80</v>
      </c>
      <c r="B31" s="4">
        <v>44574</v>
      </c>
      <c r="C31" s="3" t="s">
        <v>18</v>
      </c>
      <c r="D31" s="3" t="s">
        <v>19</v>
      </c>
      <c r="E31" s="3">
        <v>3</v>
      </c>
      <c r="F31" s="3">
        <f>E31*26.9</f>
        <v>80.699999999999989</v>
      </c>
      <c r="G31" s="15"/>
    </row>
    <row r="32" spans="1:11">
      <c r="A32" s="3" t="s">
        <v>80</v>
      </c>
      <c r="B32" s="4">
        <v>44570</v>
      </c>
      <c r="C32" t="s">
        <v>43</v>
      </c>
      <c r="D32" s="3" t="s">
        <v>33</v>
      </c>
      <c r="E32" s="3">
        <v>3</v>
      </c>
      <c r="F32" s="3">
        <f>E32*78</f>
        <v>234</v>
      </c>
      <c r="G32" s="15">
        <f>SUM(F31:F32)</f>
        <v>314.7</v>
      </c>
    </row>
    <row r="33" spans="1:7">
      <c r="A33" s="3" t="s">
        <v>81</v>
      </c>
      <c r="B33" s="4">
        <v>44581</v>
      </c>
      <c r="C33" t="s">
        <v>32</v>
      </c>
      <c r="D33" s="3" t="s">
        <v>33</v>
      </c>
      <c r="E33" s="3">
        <v>2</v>
      </c>
      <c r="F33" s="3">
        <f>E33*10</f>
        <v>20</v>
      </c>
      <c r="G33" s="15">
        <f>SUM(F33)</f>
        <v>20</v>
      </c>
    </row>
    <row r="34" spans="1:7">
      <c r="A34" s="3" t="s">
        <v>82</v>
      </c>
      <c r="B34" s="4">
        <v>44582</v>
      </c>
      <c r="C34" t="s">
        <v>43</v>
      </c>
      <c r="D34" s="3" t="s">
        <v>33</v>
      </c>
      <c r="E34" s="3">
        <v>4</v>
      </c>
      <c r="F34" s="3">
        <f>E34*78</f>
        <v>312</v>
      </c>
      <c r="G34" s="15"/>
    </row>
    <row r="35" spans="1:7">
      <c r="A35" s="3" t="s">
        <v>82</v>
      </c>
      <c r="B35" s="4">
        <v>44562</v>
      </c>
      <c r="C35" t="s">
        <v>23</v>
      </c>
      <c r="D35" s="3" t="s">
        <v>15</v>
      </c>
      <c r="E35" s="3">
        <v>2</v>
      </c>
      <c r="F35" s="3">
        <f>E35*10.9</f>
        <v>21.8</v>
      </c>
      <c r="G35" s="15"/>
    </row>
    <row r="36" spans="1:7">
      <c r="A36" s="3" t="s">
        <v>82</v>
      </c>
      <c r="B36" s="4">
        <v>44570</v>
      </c>
      <c r="C36" t="s">
        <v>29</v>
      </c>
      <c r="D36" s="3" t="s">
        <v>15</v>
      </c>
      <c r="E36" s="3">
        <v>3</v>
      </c>
      <c r="F36" s="3">
        <f>E36*18.9</f>
        <v>56.699999999999996</v>
      </c>
      <c r="G36" s="15"/>
    </row>
    <row r="37" spans="1:7">
      <c r="A37" s="3" t="s">
        <v>82</v>
      </c>
      <c r="B37" s="4">
        <v>44583</v>
      </c>
      <c r="C37" t="s">
        <v>28</v>
      </c>
      <c r="D37" s="3" t="s">
        <v>15</v>
      </c>
      <c r="E37" s="3">
        <v>5</v>
      </c>
      <c r="F37" s="3">
        <f>E37*32</f>
        <v>160</v>
      </c>
      <c r="G37" s="15">
        <f>SUM(F34:F37)</f>
        <v>550.5</v>
      </c>
    </row>
    <row r="38" spans="1:7">
      <c r="A38" s="3" t="s">
        <v>83</v>
      </c>
      <c r="B38" s="4">
        <v>44571</v>
      </c>
      <c r="C38" t="s">
        <v>43</v>
      </c>
      <c r="D38" s="3" t="s">
        <v>33</v>
      </c>
      <c r="E38" s="3">
        <v>4</v>
      </c>
      <c r="F38" s="3" t="s">
        <v>84</v>
      </c>
      <c r="G38" s="3" t="s">
        <v>84</v>
      </c>
    </row>
    <row r="39" spans="1:7">
      <c r="A39" s="3" t="s">
        <v>85</v>
      </c>
      <c r="B39" s="4">
        <v>44566</v>
      </c>
      <c r="C39" t="s">
        <v>43</v>
      </c>
      <c r="D39" s="3" t="s">
        <v>33</v>
      </c>
      <c r="E39" s="3">
        <v>5</v>
      </c>
      <c r="F39" s="3" t="s">
        <v>84</v>
      </c>
      <c r="G39" s="3" t="s">
        <v>84</v>
      </c>
    </row>
    <row r="40" spans="1:7">
      <c r="A40" s="3" t="s">
        <v>86</v>
      </c>
      <c r="B40" s="4">
        <v>44563</v>
      </c>
      <c r="C40" t="s">
        <v>14</v>
      </c>
      <c r="D40" s="3" t="s">
        <v>15</v>
      </c>
      <c r="E40" s="3">
        <v>6</v>
      </c>
      <c r="F40" s="3" t="s">
        <v>84</v>
      </c>
      <c r="G40" s="3" t="s">
        <v>84</v>
      </c>
    </row>
    <row r="41" spans="1:7">
      <c r="A41" s="3" t="s">
        <v>87</v>
      </c>
      <c r="B41" s="4">
        <v>44574</v>
      </c>
      <c r="C41" t="s">
        <v>28</v>
      </c>
      <c r="D41" s="3" t="s">
        <v>15</v>
      </c>
      <c r="E41" s="3">
        <v>3</v>
      </c>
      <c r="F41" s="3" t="s">
        <v>84</v>
      </c>
      <c r="G41" s="3" t="s">
        <v>84</v>
      </c>
    </row>
    <row r="42" spans="1:7">
      <c r="A42" s="3" t="s">
        <v>88</v>
      </c>
      <c r="B42" s="4">
        <v>44577</v>
      </c>
      <c r="C42" t="s">
        <v>8</v>
      </c>
      <c r="D42" s="3" t="s">
        <v>9</v>
      </c>
      <c r="E42" s="3">
        <v>6</v>
      </c>
      <c r="F42" s="3" t="s">
        <v>84</v>
      </c>
      <c r="G42" s="3" t="s">
        <v>84</v>
      </c>
    </row>
    <row r="43" spans="1:7">
      <c r="B43" s="12"/>
    </row>
    <row r="44" spans="1:7">
      <c r="B44" s="12"/>
    </row>
    <row r="45" spans="1:7">
      <c r="B45" s="12"/>
    </row>
    <row r="46" spans="1:7">
      <c r="B46" s="12"/>
    </row>
    <row r="47" spans="1:7">
      <c r="B47" s="12"/>
    </row>
    <row r="48" spans="1:7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</sheetData>
  <autoFilter ref="A1:G4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M996"/>
  <sheetViews>
    <sheetView topLeftCell="A14" workbookViewId="0">
      <selection activeCell="I31" sqref="I31"/>
    </sheetView>
  </sheetViews>
  <sheetFormatPr defaultColWidth="14.42578125" defaultRowHeight="15.75" customHeight="1"/>
  <cols>
    <col min="3" max="3" width="15.85546875" customWidth="1"/>
    <col min="4" max="4" width="19.42578125" customWidth="1"/>
    <col min="5" max="5" width="24.85546875" customWidth="1"/>
  </cols>
  <sheetData>
    <row r="1" spans="1:13">
      <c r="A1" s="1" t="s">
        <v>0</v>
      </c>
      <c r="B1" s="2" t="s">
        <v>1</v>
      </c>
      <c r="C1" s="1" t="s">
        <v>2</v>
      </c>
      <c r="D1" s="1" t="s">
        <v>3</v>
      </c>
      <c r="E1" s="1" t="s">
        <v>67</v>
      </c>
      <c r="F1" s="3" t="s">
        <v>5</v>
      </c>
      <c r="G1" s="3" t="s">
        <v>6</v>
      </c>
    </row>
    <row r="2" spans="1:13">
      <c r="A2" s="3" t="s">
        <v>89</v>
      </c>
      <c r="B2" s="16">
        <v>44575</v>
      </c>
      <c r="C2" t="s">
        <v>8</v>
      </c>
      <c r="D2" s="3" t="s">
        <v>9</v>
      </c>
      <c r="E2" s="3">
        <v>9</v>
      </c>
      <c r="F2" s="3">
        <f>E2*19</f>
        <v>171</v>
      </c>
      <c r="K2" s="5" t="s">
        <v>10</v>
      </c>
    </row>
    <row r="3" spans="1:13">
      <c r="A3" s="3" t="s">
        <v>89</v>
      </c>
      <c r="B3" s="16">
        <v>44584</v>
      </c>
      <c r="C3" t="s">
        <v>11</v>
      </c>
      <c r="D3" s="3" t="s">
        <v>9</v>
      </c>
      <c r="E3" s="3">
        <v>12</v>
      </c>
      <c r="F3" s="3">
        <f>E3*33.5</f>
        <v>402</v>
      </c>
      <c r="K3" s="6"/>
      <c r="L3" s="7" t="s">
        <v>12</v>
      </c>
      <c r="M3" s="7" t="s">
        <v>13</v>
      </c>
    </row>
    <row r="4" spans="1:13">
      <c r="A4" s="3" t="s">
        <v>89</v>
      </c>
      <c r="B4" s="16">
        <v>44590</v>
      </c>
      <c r="C4" t="s">
        <v>43</v>
      </c>
      <c r="D4" s="3" t="s">
        <v>33</v>
      </c>
      <c r="E4" s="3">
        <v>12</v>
      </c>
      <c r="F4" s="3">
        <f>E4*78</f>
        <v>936</v>
      </c>
      <c r="K4" s="8" t="s">
        <v>8</v>
      </c>
      <c r="L4" s="8" t="s">
        <v>16</v>
      </c>
      <c r="M4" s="8" t="s">
        <v>17</v>
      </c>
    </row>
    <row r="5" spans="1:13">
      <c r="A5" s="3" t="s">
        <v>89</v>
      </c>
      <c r="B5" s="16">
        <v>44587</v>
      </c>
      <c r="C5" t="s">
        <v>39</v>
      </c>
      <c r="D5" s="3" t="s">
        <v>19</v>
      </c>
      <c r="E5" s="3">
        <v>5</v>
      </c>
      <c r="F5" s="3">
        <f t="shared" ref="F5:F6" si="0">E5*13.9</f>
        <v>69.5</v>
      </c>
      <c r="K5" s="8" t="s">
        <v>11</v>
      </c>
      <c r="L5" s="8" t="s">
        <v>20</v>
      </c>
      <c r="M5" s="8" t="s">
        <v>21</v>
      </c>
    </row>
    <row r="6" spans="1:13">
      <c r="A6" s="3" t="s">
        <v>89</v>
      </c>
      <c r="B6" s="16">
        <v>44568</v>
      </c>
      <c r="C6" t="s">
        <v>39</v>
      </c>
      <c r="D6" s="3" t="s">
        <v>19</v>
      </c>
      <c r="E6" s="3">
        <v>3</v>
      </c>
      <c r="F6" s="3">
        <f t="shared" si="0"/>
        <v>41.7</v>
      </c>
      <c r="G6" s="3">
        <f>SUM(F2:F6)</f>
        <v>1620.2</v>
      </c>
      <c r="K6" s="8" t="s">
        <v>24</v>
      </c>
      <c r="L6" s="8" t="s">
        <v>25</v>
      </c>
      <c r="M6" s="8" t="s">
        <v>26</v>
      </c>
    </row>
    <row r="7" spans="1:13">
      <c r="A7" s="3" t="s">
        <v>90</v>
      </c>
      <c r="B7" s="16">
        <v>44575</v>
      </c>
      <c r="C7" t="s">
        <v>43</v>
      </c>
      <c r="D7" s="3" t="s">
        <v>33</v>
      </c>
      <c r="E7" s="3">
        <v>6</v>
      </c>
      <c r="F7" s="3">
        <f>E7*78</f>
        <v>468</v>
      </c>
      <c r="K7" s="9" t="s">
        <v>27</v>
      </c>
    </row>
    <row r="8" spans="1:13">
      <c r="A8" s="3" t="s">
        <v>90</v>
      </c>
      <c r="B8" s="16">
        <v>44566</v>
      </c>
      <c r="C8" t="s">
        <v>32</v>
      </c>
      <c r="D8" s="3" t="s">
        <v>33</v>
      </c>
      <c r="E8" s="3">
        <v>4</v>
      </c>
      <c r="F8" s="3">
        <f>E8*10</f>
        <v>40</v>
      </c>
      <c r="G8" s="3">
        <f>SUM(F7:F8)</f>
        <v>508</v>
      </c>
      <c r="K8" s="6"/>
      <c r="L8" s="7" t="s">
        <v>12</v>
      </c>
      <c r="M8" s="7" t="s">
        <v>13</v>
      </c>
    </row>
    <row r="9" spans="1:13">
      <c r="A9" s="3" t="s">
        <v>91</v>
      </c>
      <c r="B9" s="16">
        <v>44582</v>
      </c>
      <c r="C9" t="s">
        <v>8</v>
      </c>
      <c r="D9" s="3" t="s">
        <v>9</v>
      </c>
      <c r="E9" s="3">
        <v>5</v>
      </c>
      <c r="F9" s="3">
        <f>E9*19</f>
        <v>95</v>
      </c>
      <c r="K9" s="8" t="s">
        <v>23</v>
      </c>
      <c r="L9" s="8" t="s">
        <v>30</v>
      </c>
      <c r="M9" s="8" t="s">
        <v>31</v>
      </c>
    </row>
    <row r="10" spans="1:13">
      <c r="A10" s="3" t="s">
        <v>91</v>
      </c>
      <c r="B10" s="16">
        <v>44580</v>
      </c>
      <c r="C10" t="s">
        <v>37</v>
      </c>
      <c r="D10" s="3" t="s">
        <v>19</v>
      </c>
      <c r="E10" s="3">
        <v>7</v>
      </c>
      <c r="F10" s="3">
        <f>E10*16.9</f>
        <v>118.29999999999998</v>
      </c>
      <c r="K10" s="8" t="s">
        <v>29</v>
      </c>
      <c r="L10" s="8" t="s">
        <v>34</v>
      </c>
      <c r="M10" s="8" t="s">
        <v>35</v>
      </c>
    </row>
    <row r="11" spans="1:13">
      <c r="A11" s="3" t="s">
        <v>91</v>
      </c>
      <c r="B11" s="16">
        <v>44569</v>
      </c>
      <c r="C11" t="s">
        <v>23</v>
      </c>
      <c r="D11" s="3" t="s">
        <v>15</v>
      </c>
      <c r="E11" s="3">
        <v>2</v>
      </c>
      <c r="F11" s="3">
        <f>E11*10.9</f>
        <v>21.8</v>
      </c>
      <c r="G11" s="3">
        <f>SUM(F9:F11)</f>
        <v>235.1</v>
      </c>
      <c r="K11" s="8" t="s">
        <v>28</v>
      </c>
      <c r="L11" s="8" t="s">
        <v>38</v>
      </c>
      <c r="M11" s="8">
        <v>7.5</v>
      </c>
    </row>
    <row r="12" spans="1:13">
      <c r="A12" s="3" t="s">
        <v>92</v>
      </c>
      <c r="B12" s="16">
        <v>44589</v>
      </c>
      <c r="C12" t="s">
        <v>8</v>
      </c>
      <c r="D12" s="3" t="s">
        <v>9</v>
      </c>
      <c r="E12" s="3">
        <v>4</v>
      </c>
      <c r="F12" s="3">
        <f>E12*19</f>
        <v>76</v>
      </c>
      <c r="K12" s="10" t="s">
        <v>14</v>
      </c>
      <c r="L12" s="10" t="s">
        <v>40</v>
      </c>
      <c r="M12" s="10" t="s">
        <v>41</v>
      </c>
    </row>
    <row r="13" spans="1:13">
      <c r="A13" s="3" t="s">
        <v>92</v>
      </c>
      <c r="B13" s="16">
        <v>44576</v>
      </c>
      <c r="C13" t="s">
        <v>43</v>
      </c>
      <c r="D13" s="3" t="s">
        <v>33</v>
      </c>
      <c r="E13" s="3">
        <v>5</v>
      </c>
      <c r="F13" s="3">
        <f>E13*78</f>
        <v>390</v>
      </c>
      <c r="K13" s="9" t="s">
        <v>33</v>
      </c>
    </row>
    <row r="14" spans="1:13">
      <c r="A14" s="3" t="s">
        <v>92</v>
      </c>
      <c r="B14" s="16">
        <v>44580</v>
      </c>
      <c r="C14" t="s">
        <v>32</v>
      </c>
      <c r="D14" s="3" t="s">
        <v>33</v>
      </c>
      <c r="E14" s="3">
        <v>3</v>
      </c>
      <c r="F14" s="3">
        <f>E14*10</f>
        <v>30</v>
      </c>
      <c r="G14" s="3">
        <f>SUM(F12:F14)</f>
        <v>496</v>
      </c>
      <c r="K14" s="6"/>
      <c r="L14" s="7" t="s">
        <v>12</v>
      </c>
      <c r="M14" s="7" t="s">
        <v>13</v>
      </c>
    </row>
    <row r="15" spans="1:13">
      <c r="A15" s="3" t="s">
        <v>93</v>
      </c>
      <c r="B15" s="16">
        <v>44573</v>
      </c>
      <c r="C15" t="s">
        <v>24</v>
      </c>
      <c r="D15" s="3" t="s">
        <v>9</v>
      </c>
      <c r="E15" s="3">
        <v>6</v>
      </c>
      <c r="F15" s="3">
        <f>E15*18.9</f>
        <v>113.39999999999999</v>
      </c>
      <c r="K15" s="8" t="s">
        <v>43</v>
      </c>
      <c r="L15" s="8" t="s">
        <v>44</v>
      </c>
      <c r="M15" s="8" t="s">
        <v>45</v>
      </c>
    </row>
    <row r="16" spans="1:13">
      <c r="A16" s="3" t="s">
        <v>93</v>
      </c>
      <c r="B16" s="16">
        <v>44577</v>
      </c>
      <c r="C16" s="3" t="s">
        <v>18</v>
      </c>
      <c r="D16" s="3" t="s">
        <v>19</v>
      </c>
      <c r="E16" s="3">
        <v>6</v>
      </c>
      <c r="F16" s="3">
        <f>E16*26.9</f>
        <v>161.39999999999998</v>
      </c>
      <c r="K16" s="8" t="s">
        <v>32</v>
      </c>
      <c r="L16" s="8" t="s">
        <v>46</v>
      </c>
      <c r="M16" s="8" t="s">
        <v>47</v>
      </c>
    </row>
    <row r="17" spans="1:13">
      <c r="A17" s="3" t="s">
        <v>93</v>
      </c>
      <c r="B17" s="16">
        <v>44566</v>
      </c>
      <c r="C17" t="s">
        <v>43</v>
      </c>
      <c r="D17" s="3" t="s">
        <v>33</v>
      </c>
      <c r="E17" s="3">
        <v>15</v>
      </c>
      <c r="F17" s="3">
        <f>E17*78</f>
        <v>1170</v>
      </c>
      <c r="K17" s="9" t="s">
        <v>49</v>
      </c>
    </row>
    <row r="18" spans="1:13">
      <c r="A18" s="3" t="s">
        <v>93</v>
      </c>
      <c r="B18" s="16">
        <v>44571</v>
      </c>
      <c r="C18" t="s">
        <v>23</v>
      </c>
      <c r="D18" s="3" t="s">
        <v>15</v>
      </c>
      <c r="E18" s="3">
        <v>5</v>
      </c>
      <c r="F18" s="3">
        <f>E18*10.9</f>
        <v>54.5</v>
      </c>
      <c r="K18" s="6"/>
      <c r="L18" s="7" t="s">
        <v>12</v>
      </c>
      <c r="M18" s="7" t="s">
        <v>13</v>
      </c>
    </row>
    <row r="19" spans="1:13">
      <c r="A19" s="3" t="s">
        <v>93</v>
      </c>
      <c r="B19" s="16">
        <v>44564</v>
      </c>
      <c r="C19" t="s">
        <v>29</v>
      </c>
      <c r="D19" s="3" t="s">
        <v>15</v>
      </c>
      <c r="E19" s="3">
        <v>7</v>
      </c>
      <c r="F19" s="3">
        <f>E19*18.9</f>
        <v>132.29999999999998</v>
      </c>
      <c r="G19" s="3">
        <f>SUM(F15:F19)</f>
        <v>1631.6</v>
      </c>
      <c r="K19" s="8" t="s">
        <v>37</v>
      </c>
      <c r="L19" s="8" t="s">
        <v>50</v>
      </c>
      <c r="M19" s="8" t="s">
        <v>51</v>
      </c>
    </row>
    <row r="20" spans="1:13">
      <c r="A20" s="3" t="s">
        <v>94</v>
      </c>
      <c r="B20" s="16">
        <v>44585</v>
      </c>
      <c r="C20" t="s">
        <v>37</v>
      </c>
      <c r="D20" s="3" t="s">
        <v>19</v>
      </c>
      <c r="E20" s="3">
        <v>8</v>
      </c>
      <c r="F20" s="3">
        <f>E20*16.9</f>
        <v>135.19999999999999</v>
      </c>
      <c r="K20" s="8" t="s">
        <v>39</v>
      </c>
      <c r="L20" s="8" t="s">
        <v>52</v>
      </c>
      <c r="M20" s="8" t="s">
        <v>53</v>
      </c>
    </row>
    <row r="21" spans="1:13">
      <c r="A21" s="3" t="s">
        <v>94</v>
      </c>
      <c r="B21" s="16">
        <v>44582</v>
      </c>
      <c r="C21" t="s">
        <v>11</v>
      </c>
      <c r="D21" s="3" t="s">
        <v>9</v>
      </c>
      <c r="E21" s="3">
        <v>9</v>
      </c>
      <c r="F21" s="3">
        <f>E21*33.5</f>
        <v>301.5</v>
      </c>
      <c r="G21" s="3">
        <f>SUM(F20:F21)</f>
        <v>436.7</v>
      </c>
      <c r="K21" s="8" t="s">
        <v>18</v>
      </c>
      <c r="L21" s="8" t="s">
        <v>55</v>
      </c>
      <c r="M21" s="8" t="s">
        <v>56</v>
      </c>
    </row>
    <row r="22" spans="1:13">
      <c r="A22" s="3" t="s">
        <v>95</v>
      </c>
      <c r="B22" s="16">
        <v>44589</v>
      </c>
      <c r="C22" t="s">
        <v>43</v>
      </c>
      <c r="D22" s="3" t="s">
        <v>33</v>
      </c>
      <c r="E22" s="3">
        <v>15</v>
      </c>
      <c r="F22" s="3">
        <f>E22*78</f>
        <v>1170</v>
      </c>
    </row>
    <row r="23" spans="1:13">
      <c r="A23" s="3" t="s">
        <v>95</v>
      </c>
      <c r="B23" s="16">
        <v>44571</v>
      </c>
      <c r="C23" t="s">
        <v>23</v>
      </c>
      <c r="D23" s="3" t="s">
        <v>15</v>
      </c>
      <c r="E23" s="3">
        <v>6</v>
      </c>
      <c r="F23" s="3">
        <f>E23*10.9</f>
        <v>65.400000000000006</v>
      </c>
    </row>
    <row r="24" spans="1:13">
      <c r="A24" s="3" t="s">
        <v>95</v>
      </c>
      <c r="B24" s="16">
        <v>44578</v>
      </c>
      <c r="C24" t="s">
        <v>28</v>
      </c>
      <c r="D24" s="3" t="s">
        <v>15</v>
      </c>
      <c r="E24" s="3">
        <v>5</v>
      </c>
      <c r="F24" s="3">
        <f t="shared" ref="F24:F25" si="1">E24*32</f>
        <v>160</v>
      </c>
    </row>
    <row r="25" spans="1:13">
      <c r="A25" s="3" t="s">
        <v>95</v>
      </c>
      <c r="B25" s="16">
        <v>44570</v>
      </c>
      <c r="C25" t="s">
        <v>28</v>
      </c>
      <c r="D25" s="3" t="s">
        <v>15</v>
      </c>
      <c r="E25" s="3">
        <v>5</v>
      </c>
      <c r="F25" s="3">
        <f t="shared" si="1"/>
        <v>160</v>
      </c>
      <c r="G25" s="3">
        <f>SUM(F22:F25)</f>
        <v>1555.4</v>
      </c>
    </row>
    <row r="26" spans="1:13">
      <c r="A26" s="3" t="s">
        <v>96</v>
      </c>
      <c r="B26" s="16">
        <v>44573</v>
      </c>
      <c r="C26" t="s">
        <v>24</v>
      </c>
      <c r="D26" s="3" t="s">
        <v>9</v>
      </c>
      <c r="E26" s="3">
        <v>6</v>
      </c>
      <c r="F26" s="3">
        <f t="shared" ref="F26:F27" si="2">E26*18.9</f>
        <v>113.39999999999999</v>
      </c>
      <c r="G26" s="3">
        <f>F26</f>
        <v>113.39999999999999</v>
      </c>
    </row>
    <row r="27" spans="1:13">
      <c r="A27" s="3" t="s">
        <v>97</v>
      </c>
      <c r="B27" s="16">
        <v>44583</v>
      </c>
      <c r="C27" t="s">
        <v>29</v>
      </c>
      <c r="D27" s="3" t="s">
        <v>15</v>
      </c>
      <c r="E27" s="3">
        <v>4</v>
      </c>
      <c r="F27" s="3">
        <f t="shared" si="2"/>
        <v>75.599999999999994</v>
      </c>
    </row>
    <row r="28" spans="1:13">
      <c r="A28" s="3" t="s">
        <v>97</v>
      </c>
      <c r="B28" s="16">
        <v>44575</v>
      </c>
      <c r="C28" t="s">
        <v>28</v>
      </c>
      <c r="D28" s="3" t="s">
        <v>15</v>
      </c>
      <c r="E28" s="3">
        <v>3</v>
      </c>
      <c r="F28" s="3">
        <f>E28*32</f>
        <v>96</v>
      </c>
      <c r="G28" s="3">
        <f>SUM(F26:F28)</f>
        <v>285</v>
      </c>
    </row>
    <row r="29" spans="1:13">
      <c r="A29" s="3" t="s">
        <v>98</v>
      </c>
      <c r="B29" s="16">
        <v>44570</v>
      </c>
      <c r="C29" t="s">
        <v>8</v>
      </c>
      <c r="D29" s="3" t="s">
        <v>9</v>
      </c>
      <c r="E29" s="3">
        <v>2</v>
      </c>
      <c r="F29" s="3">
        <f>E29*19</f>
        <v>38</v>
      </c>
    </row>
    <row r="30" spans="1:13">
      <c r="A30" s="3" t="s">
        <v>98</v>
      </c>
      <c r="B30" s="16">
        <v>44570</v>
      </c>
      <c r="C30" t="s">
        <v>39</v>
      </c>
      <c r="D30" s="3" t="s">
        <v>19</v>
      </c>
      <c r="E30" s="3">
        <v>6</v>
      </c>
      <c r="F30" s="3">
        <f>E30*13.9</f>
        <v>83.4</v>
      </c>
    </row>
    <row r="31" spans="1:13">
      <c r="A31" s="3" t="s">
        <v>98</v>
      </c>
      <c r="B31" s="16">
        <v>44580</v>
      </c>
      <c r="C31" t="s">
        <v>11</v>
      </c>
      <c r="D31" s="3" t="s">
        <v>9</v>
      </c>
      <c r="E31" s="3">
        <v>6</v>
      </c>
      <c r="F31" s="3">
        <f>E31*33.5</f>
        <v>201</v>
      </c>
      <c r="G31" s="3">
        <f>SUM(F29:F31)</f>
        <v>322.39999999999998</v>
      </c>
    </row>
    <row r="32" spans="1:13">
      <c r="A32" s="3" t="s">
        <v>99</v>
      </c>
      <c r="B32" s="16">
        <v>44586</v>
      </c>
      <c r="C32" t="s">
        <v>29</v>
      </c>
      <c r="D32" s="3" t="s">
        <v>15</v>
      </c>
      <c r="E32" s="3">
        <v>4</v>
      </c>
    </row>
    <row r="33" spans="1:5">
      <c r="A33" s="3" t="s">
        <v>100</v>
      </c>
      <c r="B33" s="16">
        <v>44573</v>
      </c>
      <c r="C33" t="s">
        <v>23</v>
      </c>
      <c r="D33" s="3" t="s">
        <v>15</v>
      </c>
      <c r="E33" s="3">
        <v>3</v>
      </c>
    </row>
    <row r="34" spans="1:5">
      <c r="A34" s="3" t="s">
        <v>101</v>
      </c>
      <c r="B34" s="16">
        <v>44565</v>
      </c>
      <c r="C34" t="s">
        <v>29</v>
      </c>
      <c r="D34" s="3" t="s">
        <v>15</v>
      </c>
      <c r="E34" s="3">
        <v>2</v>
      </c>
    </row>
    <row r="35" spans="1:5">
      <c r="A35" s="3" t="s">
        <v>102</v>
      </c>
      <c r="B35" s="16">
        <v>44563</v>
      </c>
      <c r="C35" t="s">
        <v>14</v>
      </c>
      <c r="D35" s="3" t="s">
        <v>15</v>
      </c>
      <c r="E35" s="3">
        <v>5</v>
      </c>
    </row>
    <row r="36" spans="1:5">
      <c r="A36" s="3" t="s">
        <v>103</v>
      </c>
      <c r="B36" s="16">
        <v>44571</v>
      </c>
      <c r="C36" t="s">
        <v>14</v>
      </c>
      <c r="D36" s="3" t="s">
        <v>15</v>
      </c>
      <c r="E36" s="3">
        <v>5</v>
      </c>
    </row>
    <row r="37" spans="1:5">
      <c r="B37" s="12"/>
    </row>
    <row r="38" spans="1:5">
      <c r="B38" s="12"/>
    </row>
    <row r="39" spans="1:5">
      <c r="B39" s="12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12"/>
    </row>
    <row r="45" spans="1:5">
      <c r="B45" s="12"/>
    </row>
    <row r="46" spans="1:5">
      <c r="B46" s="12"/>
    </row>
    <row r="47" spans="1:5">
      <c r="B47" s="12"/>
    </row>
    <row r="48" spans="1:5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</sheetData>
  <autoFilter ref="A1:E3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K77"/>
  <sheetViews>
    <sheetView topLeftCell="A22" workbookViewId="0">
      <selection activeCell="L5" sqref="L5"/>
    </sheetView>
  </sheetViews>
  <sheetFormatPr defaultColWidth="14.42578125" defaultRowHeight="15.75" customHeight="1"/>
  <cols>
    <col min="3" max="3" width="15.85546875" customWidth="1"/>
    <col min="4" max="4" width="16.5703125" customWidth="1"/>
    <col min="5" max="5" width="23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67</v>
      </c>
      <c r="F1" s="3" t="s">
        <v>5</v>
      </c>
      <c r="G1" s="3" t="s">
        <v>6</v>
      </c>
    </row>
    <row r="2" spans="1:7">
      <c r="A2" s="3" t="s">
        <v>104</v>
      </c>
      <c r="B2" s="17">
        <v>44562</v>
      </c>
      <c r="C2" t="s">
        <v>43</v>
      </c>
      <c r="D2" s="3" t="s">
        <v>33</v>
      </c>
      <c r="E2" s="3">
        <v>3</v>
      </c>
      <c r="F2" s="3">
        <f>E2*78</f>
        <v>234</v>
      </c>
    </row>
    <row r="3" spans="1:7">
      <c r="A3" s="3" t="s">
        <v>104</v>
      </c>
      <c r="B3" s="17">
        <v>44582</v>
      </c>
      <c r="C3" t="s">
        <v>23</v>
      </c>
      <c r="D3" s="3" t="s">
        <v>15</v>
      </c>
      <c r="E3" s="3">
        <v>4</v>
      </c>
      <c r="F3" s="3">
        <f t="shared" ref="F3:F4" si="0">E3*10.9</f>
        <v>43.6</v>
      </c>
      <c r="G3" s="3">
        <f>SUM(F2:F3)</f>
        <v>277.60000000000002</v>
      </c>
    </row>
    <row r="4" spans="1:7">
      <c r="A4" s="3" t="s">
        <v>105</v>
      </c>
      <c r="B4" s="17">
        <v>44570</v>
      </c>
      <c r="C4" t="s">
        <v>23</v>
      </c>
      <c r="D4" s="3" t="s">
        <v>15</v>
      </c>
      <c r="E4" s="3">
        <v>3</v>
      </c>
      <c r="F4" s="3">
        <f t="shared" si="0"/>
        <v>32.700000000000003</v>
      </c>
    </row>
    <row r="5" spans="1:7">
      <c r="A5" s="3" t="s">
        <v>105</v>
      </c>
      <c r="B5" s="17">
        <v>44586</v>
      </c>
      <c r="C5" t="s">
        <v>8</v>
      </c>
      <c r="D5" s="3" t="s">
        <v>9</v>
      </c>
      <c r="E5" s="3">
        <v>1</v>
      </c>
      <c r="F5" s="3">
        <f>E5*19</f>
        <v>19</v>
      </c>
    </row>
    <row r="6" spans="1:7">
      <c r="A6" s="3" t="s">
        <v>105</v>
      </c>
      <c r="B6" s="17">
        <v>44566</v>
      </c>
      <c r="C6" t="s">
        <v>24</v>
      </c>
      <c r="D6" s="3" t="s">
        <v>9</v>
      </c>
      <c r="E6" s="3">
        <v>1</v>
      </c>
      <c r="F6" s="3">
        <f t="shared" ref="F6:F7" si="1">E6*18.9</f>
        <v>18.899999999999999</v>
      </c>
    </row>
    <row r="7" spans="1:7">
      <c r="A7" s="3" t="s">
        <v>105</v>
      </c>
      <c r="B7" s="17">
        <v>44569</v>
      </c>
      <c r="C7" t="s">
        <v>29</v>
      </c>
      <c r="D7" s="3" t="s">
        <v>15</v>
      </c>
      <c r="E7" s="3">
        <v>3</v>
      </c>
      <c r="F7" s="3">
        <f t="shared" si="1"/>
        <v>56.699999999999996</v>
      </c>
      <c r="G7" s="3">
        <f>SUM(F4:F7)</f>
        <v>127.29999999999998</v>
      </c>
    </row>
    <row r="8" spans="1:7">
      <c r="A8" s="3" t="s">
        <v>106</v>
      </c>
      <c r="B8" s="17">
        <v>44577</v>
      </c>
      <c r="C8" t="s">
        <v>23</v>
      </c>
      <c r="D8" s="3" t="s">
        <v>15</v>
      </c>
      <c r="E8" s="3">
        <v>5</v>
      </c>
      <c r="F8" s="3">
        <f>E8*10.9</f>
        <v>54.5</v>
      </c>
    </row>
    <row r="9" spans="1:7">
      <c r="A9" s="3" t="s">
        <v>106</v>
      </c>
      <c r="B9" s="17">
        <v>44585</v>
      </c>
      <c r="C9" t="s">
        <v>24</v>
      </c>
      <c r="D9" s="3" t="s">
        <v>9</v>
      </c>
      <c r="E9" s="3">
        <v>6</v>
      </c>
      <c r="F9" s="3">
        <f>E9*18.9</f>
        <v>113.39999999999999</v>
      </c>
    </row>
    <row r="10" spans="1:7">
      <c r="A10" s="3" t="s">
        <v>106</v>
      </c>
      <c r="B10" s="17">
        <v>44579</v>
      </c>
      <c r="C10" t="s">
        <v>23</v>
      </c>
      <c r="D10" s="3" t="s">
        <v>15</v>
      </c>
      <c r="E10" s="3">
        <v>3</v>
      </c>
      <c r="F10" s="3">
        <f>E10*10.9</f>
        <v>32.700000000000003</v>
      </c>
      <c r="G10" s="3">
        <f>SUM(F8:F10)</f>
        <v>200.59999999999997</v>
      </c>
    </row>
    <row r="11" spans="1:7">
      <c r="A11" s="3" t="s">
        <v>107</v>
      </c>
      <c r="B11" s="17">
        <v>44582</v>
      </c>
      <c r="C11" t="s">
        <v>43</v>
      </c>
      <c r="D11" s="3" t="s">
        <v>33</v>
      </c>
      <c r="E11" s="3">
        <v>3</v>
      </c>
      <c r="F11" s="3">
        <f>E11*78</f>
        <v>234</v>
      </c>
    </row>
    <row r="12" spans="1:7">
      <c r="A12" s="3" t="s">
        <v>107</v>
      </c>
      <c r="B12" s="17">
        <v>44576</v>
      </c>
      <c r="C12" t="s">
        <v>8</v>
      </c>
      <c r="D12" s="3" t="s">
        <v>9</v>
      </c>
      <c r="E12" s="3">
        <v>3</v>
      </c>
      <c r="F12" s="3">
        <f>E12*19</f>
        <v>57</v>
      </c>
    </row>
    <row r="13" spans="1:7">
      <c r="A13" s="3" t="s">
        <v>107</v>
      </c>
      <c r="B13" s="17">
        <v>44574</v>
      </c>
      <c r="C13" t="s">
        <v>23</v>
      </c>
      <c r="D13" s="3" t="s">
        <v>15</v>
      </c>
      <c r="E13" s="3">
        <v>7</v>
      </c>
      <c r="F13" s="3">
        <f>E13*10.9</f>
        <v>76.3</v>
      </c>
    </row>
    <row r="14" spans="1:7">
      <c r="A14" s="3" t="s">
        <v>107</v>
      </c>
      <c r="B14" s="17">
        <v>44587</v>
      </c>
      <c r="C14" t="s">
        <v>24</v>
      </c>
      <c r="D14" s="3" t="s">
        <v>9</v>
      </c>
      <c r="E14" s="3">
        <v>8</v>
      </c>
      <c r="F14" s="3">
        <f>E14*18.9</f>
        <v>151.19999999999999</v>
      </c>
    </row>
    <row r="15" spans="1:7">
      <c r="A15" s="3" t="s">
        <v>107</v>
      </c>
      <c r="B15" s="17">
        <v>44572</v>
      </c>
      <c r="C15" t="s">
        <v>43</v>
      </c>
      <c r="D15" s="3" t="s">
        <v>33</v>
      </c>
      <c r="E15" s="3">
        <v>2</v>
      </c>
      <c r="F15" s="3">
        <f t="shared" ref="F15:F16" si="2">E15*78</f>
        <v>156</v>
      </c>
      <c r="G15" s="3">
        <f>SUM(F11:F15)</f>
        <v>674.5</v>
      </c>
    </row>
    <row r="16" spans="1:7">
      <c r="A16" s="3" t="s">
        <v>108</v>
      </c>
      <c r="B16" s="17">
        <v>44564</v>
      </c>
      <c r="C16" t="s">
        <v>43</v>
      </c>
      <c r="D16" s="3" t="s">
        <v>33</v>
      </c>
      <c r="E16" s="3">
        <v>1</v>
      </c>
      <c r="F16" s="3">
        <f t="shared" si="2"/>
        <v>78</v>
      </c>
    </row>
    <row r="17" spans="1:7">
      <c r="A17" s="3" t="s">
        <v>108</v>
      </c>
      <c r="B17" s="17">
        <v>44566</v>
      </c>
      <c r="C17" t="s">
        <v>24</v>
      </c>
      <c r="D17" s="3" t="s">
        <v>9</v>
      </c>
      <c r="E17" s="3">
        <v>4</v>
      </c>
      <c r="F17" s="3">
        <f>E17*18.9</f>
        <v>75.599999999999994</v>
      </c>
    </row>
    <row r="18" spans="1:7">
      <c r="A18" s="3" t="s">
        <v>108</v>
      </c>
      <c r="B18" s="17">
        <v>44576</v>
      </c>
      <c r="C18" t="s">
        <v>23</v>
      </c>
      <c r="D18" s="3" t="s">
        <v>15</v>
      </c>
      <c r="E18" s="3">
        <v>7</v>
      </c>
      <c r="F18" s="3">
        <f>E18*10.9</f>
        <v>76.3</v>
      </c>
    </row>
    <row r="19" spans="1:7">
      <c r="A19" s="3" t="s">
        <v>108</v>
      </c>
      <c r="B19" s="17">
        <v>44586</v>
      </c>
      <c r="C19" t="s">
        <v>8</v>
      </c>
      <c r="D19" s="3" t="s">
        <v>9</v>
      </c>
      <c r="E19" s="3">
        <v>8</v>
      </c>
      <c r="F19" s="3">
        <f t="shared" ref="F19:F20" si="3">E19*19</f>
        <v>152</v>
      </c>
      <c r="G19" s="3">
        <f>SUM(F16:F19)</f>
        <v>381.9</v>
      </c>
    </row>
    <row r="20" spans="1:7">
      <c r="A20" s="3" t="s">
        <v>109</v>
      </c>
      <c r="B20" s="17">
        <v>44570</v>
      </c>
      <c r="C20" t="s">
        <v>8</v>
      </c>
      <c r="D20" s="3" t="s">
        <v>9</v>
      </c>
      <c r="E20" s="3">
        <v>9</v>
      </c>
      <c r="F20" s="3">
        <f t="shared" si="3"/>
        <v>171</v>
      </c>
    </row>
    <row r="21" spans="1:7">
      <c r="A21" s="3" t="s">
        <v>109</v>
      </c>
      <c r="B21" s="17">
        <v>44577</v>
      </c>
      <c r="C21" t="s">
        <v>43</v>
      </c>
      <c r="D21" s="3" t="s">
        <v>33</v>
      </c>
      <c r="E21" s="3">
        <v>10</v>
      </c>
      <c r="F21" s="3">
        <f>E21*78</f>
        <v>780</v>
      </c>
    </row>
    <row r="22" spans="1:7">
      <c r="A22" s="3" t="s">
        <v>109</v>
      </c>
      <c r="B22" s="17">
        <v>44571</v>
      </c>
      <c r="C22" t="s">
        <v>8</v>
      </c>
      <c r="D22" s="3" t="s">
        <v>9</v>
      </c>
      <c r="E22" s="3">
        <v>4</v>
      </c>
      <c r="F22" s="3">
        <f>E22*19</f>
        <v>76</v>
      </c>
    </row>
    <row r="23" spans="1:7">
      <c r="A23" s="3" t="s">
        <v>109</v>
      </c>
      <c r="B23" s="17">
        <v>44565</v>
      </c>
      <c r="C23" t="s">
        <v>23</v>
      </c>
      <c r="D23" s="3" t="s">
        <v>15</v>
      </c>
      <c r="E23" s="3">
        <v>8</v>
      </c>
      <c r="F23" s="3">
        <f>E23*10.9</f>
        <v>87.2</v>
      </c>
      <c r="G23" s="3">
        <f>SUM(F20:F23)</f>
        <v>1114.2</v>
      </c>
    </row>
    <row r="24" spans="1:7">
      <c r="A24" s="3" t="s">
        <v>110</v>
      </c>
      <c r="B24" s="17">
        <v>44567</v>
      </c>
      <c r="C24" s="3" t="s">
        <v>18</v>
      </c>
      <c r="D24" s="3" t="s">
        <v>19</v>
      </c>
      <c r="E24" s="3">
        <v>6</v>
      </c>
      <c r="F24" s="3">
        <f>E24*26.9</f>
        <v>161.39999999999998</v>
      </c>
    </row>
    <row r="25" spans="1:7">
      <c r="A25" s="3" t="s">
        <v>110</v>
      </c>
      <c r="B25" s="17">
        <v>44569</v>
      </c>
      <c r="C25" t="s">
        <v>23</v>
      </c>
      <c r="D25" s="3" t="s">
        <v>15</v>
      </c>
      <c r="E25" s="3">
        <v>6</v>
      </c>
      <c r="F25" s="3">
        <f t="shared" ref="F25:F27" si="4">E25*10.9</f>
        <v>65.400000000000006</v>
      </c>
    </row>
    <row r="26" spans="1:7">
      <c r="A26" s="3" t="s">
        <v>110</v>
      </c>
      <c r="B26" s="17">
        <v>44580</v>
      </c>
      <c r="C26" t="s">
        <v>23</v>
      </c>
      <c r="D26" s="3" t="s">
        <v>15</v>
      </c>
      <c r="E26" s="3">
        <v>3</v>
      </c>
      <c r="F26" s="3">
        <f t="shared" si="4"/>
        <v>32.700000000000003</v>
      </c>
      <c r="G26" s="3">
        <f>SUM(F24:F26)</f>
        <v>259.5</v>
      </c>
    </row>
    <row r="27" spans="1:7">
      <c r="A27" s="3" t="s">
        <v>111</v>
      </c>
      <c r="B27" s="17">
        <v>44577</v>
      </c>
      <c r="C27" t="s">
        <v>23</v>
      </c>
      <c r="D27" s="3" t="s">
        <v>15</v>
      </c>
      <c r="E27" s="3">
        <v>5</v>
      </c>
      <c r="F27" s="3">
        <f t="shared" si="4"/>
        <v>54.5</v>
      </c>
    </row>
    <row r="28" spans="1:7">
      <c r="A28" s="3" t="s">
        <v>111</v>
      </c>
      <c r="B28" s="17">
        <v>44576</v>
      </c>
      <c r="C28" s="3" t="s">
        <v>18</v>
      </c>
      <c r="D28" s="3" t="s">
        <v>19</v>
      </c>
      <c r="E28" s="3">
        <v>6</v>
      </c>
      <c r="F28" s="3">
        <f>E28*26.9</f>
        <v>161.39999999999998</v>
      </c>
      <c r="G28" s="3">
        <f>SUM(F27:F28)</f>
        <v>215.89999999999998</v>
      </c>
    </row>
    <row r="29" spans="1:7">
      <c r="A29" s="3" t="s">
        <v>112</v>
      </c>
      <c r="B29" s="17">
        <v>44578</v>
      </c>
      <c r="C29" t="s">
        <v>37</v>
      </c>
      <c r="D29" s="3" t="s">
        <v>19</v>
      </c>
      <c r="E29" s="3">
        <v>3</v>
      </c>
      <c r="F29" s="3">
        <f>E29*16.9</f>
        <v>50.699999999999996</v>
      </c>
      <c r="G29" s="3">
        <f>SUM(F29)</f>
        <v>50.699999999999996</v>
      </c>
    </row>
    <row r="30" spans="1:7">
      <c r="A30" s="3" t="s">
        <v>113</v>
      </c>
      <c r="B30" s="17">
        <v>44575</v>
      </c>
      <c r="C30" t="s">
        <v>43</v>
      </c>
      <c r="D30" s="3" t="s">
        <v>33</v>
      </c>
      <c r="E30" s="3">
        <v>8</v>
      </c>
      <c r="F30" s="3">
        <f>E30*78</f>
        <v>624</v>
      </c>
    </row>
    <row r="31" spans="1:7">
      <c r="A31" s="3" t="s">
        <v>113</v>
      </c>
      <c r="B31" s="17">
        <v>44581</v>
      </c>
      <c r="C31" s="3" t="s">
        <v>18</v>
      </c>
      <c r="D31" s="3" t="s">
        <v>19</v>
      </c>
      <c r="E31" s="3">
        <v>8</v>
      </c>
      <c r="F31" s="3">
        <f>E31*26.9</f>
        <v>215.2</v>
      </c>
    </row>
    <row r="32" spans="1:7">
      <c r="A32" s="3" t="s">
        <v>113</v>
      </c>
      <c r="B32" s="17">
        <v>44586</v>
      </c>
      <c r="C32" t="s">
        <v>14</v>
      </c>
      <c r="D32" s="3" t="s">
        <v>15</v>
      </c>
      <c r="E32" s="3">
        <v>8</v>
      </c>
      <c r="F32" s="3">
        <f>E32*25</f>
        <v>200</v>
      </c>
    </row>
    <row r="33" spans="1:11">
      <c r="A33" s="3" t="s">
        <v>113</v>
      </c>
      <c r="B33" s="17">
        <v>44582</v>
      </c>
      <c r="C33" t="s">
        <v>8</v>
      </c>
      <c r="D33" s="3" t="s">
        <v>9</v>
      </c>
      <c r="E33" s="3">
        <v>10</v>
      </c>
      <c r="F33" s="3">
        <f>E33*19</f>
        <v>190</v>
      </c>
    </row>
    <row r="34" spans="1:11">
      <c r="A34" s="3" t="s">
        <v>113</v>
      </c>
      <c r="B34" s="17">
        <v>44563</v>
      </c>
      <c r="C34" s="3" t="s">
        <v>28</v>
      </c>
      <c r="D34" s="3" t="s">
        <v>15</v>
      </c>
      <c r="E34" s="3">
        <v>12</v>
      </c>
      <c r="F34" s="3">
        <f>E34*32</f>
        <v>384</v>
      </c>
      <c r="G34" s="3">
        <f>SUM(F30:F34)</f>
        <v>1613.2</v>
      </c>
    </row>
    <row r="35" spans="1:11">
      <c r="A35" s="3" t="s">
        <v>114</v>
      </c>
      <c r="B35" s="17">
        <v>44582</v>
      </c>
      <c r="C35" s="3" t="s">
        <v>18</v>
      </c>
      <c r="D35" s="3" t="s">
        <v>19</v>
      </c>
      <c r="E35" s="3">
        <v>3</v>
      </c>
      <c r="F35" s="3">
        <f t="shared" ref="F35:F36" si="5">E35*26.9</f>
        <v>80.699999999999989</v>
      </c>
    </row>
    <row r="36" spans="1:11">
      <c r="A36" s="3" t="s">
        <v>114</v>
      </c>
      <c r="B36" s="17">
        <v>44582</v>
      </c>
      <c r="C36" s="3" t="s">
        <v>18</v>
      </c>
      <c r="D36" s="3" t="s">
        <v>19</v>
      </c>
      <c r="E36" s="3">
        <v>2</v>
      </c>
      <c r="F36" s="3">
        <f t="shared" si="5"/>
        <v>53.8</v>
      </c>
      <c r="G36" s="3">
        <f>SUM(F35:F36)</f>
        <v>134.5</v>
      </c>
    </row>
    <row r="37" spans="1:11">
      <c r="A37" s="3" t="s">
        <v>115</v>
      </c>
      <c r="B37" s="17">
        <v>44563</v>
      </c>
      <c r="C37" t="s">
        <v>37</v>
      </c>
      <c r="D37" s="3" t="s">
        <v>19</v>
      </c>
      <c r="E37" s="3">
        <v>3</v>
      </c>
      <c r="F37" s="3">
        <f>E37*16.9</f>
        <v>50.699999999999996</v>
      </c>
      <c r="G37" s="3">
        <f t="shared" ref="G37:G38" si="6">SUM(F37)</f>
        <v>50.699999999999996</v>
      </c>
    </row>
    <row r="38" spans="1:11">
      <c r="A38" s="3" t="s">
        <v>116</v>
      </c>
      <c r="B38" s="17">
        <v>44573</v>
      </c>
      <c r="C38" t="s">
        <v>32</v>
      </c>
      <c r="D38" s="3" t="s">
        <v>33</v>
      </c>
      <c r="E38" s="3">
        <v>2</v>
      </c>
      <c r="F38" s="3">
        <f>E38*13.9</f>
        <v>27.8</v>
      </c>
      <c r="G38" s="3">
        <f t="shared" si="6"/>
        <v>27.8</v>
      </c>
    </row>
    <row r="39" spans="1:11">
      <c r="A39" s="3" t="s">
        <v>117</v>
      </c>
      <c r="B39" s="17">
        <v>44562</v>
      </c>
      <c r="C39" t="s">
        <v>28</v>
      </c>
      <c r="D39" s="3" t="s">
        <v>15</v>
      </c>
      <c r="E39" s="3">
        <v>4</v>
      </c>
      <c r="F39" s="3">
        <f>E39*32</f>
        <v>128</v>
      </c>
      <c r="G39" s="3">
        <f t="shared" ref="G39:G40" si="7">F39</f>
        <v>128</v>
      </c>
    </row>
    <row r="40" spans="1:11">
      <c r="A40" s="3" t="s">
        <v>118</v>
      </c>
      <c r="B40" s="17">
        <v>44584</v>
      </c>
      <c r="C40" t="s">
        <v>37</v>
      </c>
      <c r="D40" s="3" t="s">
        <v>19</v>
      </c>
      <c r="E40" s="3">
        <v>2</v>
      </c>
      <c r="F40" s="3">
        <f>E40*16.9</f>
        <v>33.799999999999997</v>
      </c>
      <c r="G40" s="3">
        <f t="shared" si="7"/>
        <v>33.799999999999997</v>
      </c>
    </row>
    <row r="41" spans="1:11">
      <c r="A41" s="3" t="s">
        <v>119</v>
      </c>
      <c r="B41" s="17">
        <v>44570</v>
      </c>
      <c r="C41" t="s">
        <v>8</v>
      </c>
      <c r="D41" s="3" t="s">
        <v>9</v>
      </c>
      <c r="E41" s="3">
        <v>3</v>
      </c>
      <c r="F41" s="3">
        <f>E41*19</f>
        <v>57</v>
      </c>
    </row>
    <row r="42" spans="1:11">
      <c r="A42" s="3" t="s">
        <v>119</v>
      </c>
      <c r="B42" s="17">
        <v>44576</v>
      </c>
      <c r="C42" t="s">
        <v>14</v>
      </c>
      <c r="D42" s="3" t="s">
        <v>15</v>
      </c>
      <c r="E42" s="3">
        <v>3</v>
      </c>
      <c r="F42" s="3">
        <f>E42*25</f>
        <v>75</v>
      </c>
      <c r="G42" s="3">
        <f>SUM(F41:F42)</f>
        <v>132</v>
      </c>
    </row>
    <row r="43" spans="1:11">
      <c r="A43" s="3" t="s">
        <v>120</v>
      </c>
      <c r="B43" s="17">
        <v>44587</v>
      </c>
      <c r="C43" t="s">
        <v>32</v>
      </c>
      <c r="D43" s="3" t="s">
        <v>33</v>
      </c>
      <c r="E43" s="3">
        <v>2</v>
      </c>
      <c r="F43" s="3">
        <f>E43*13.9</f>
        <v>27.8</v>
      </c>
    </row>
    <row r="44" spans="1:11">
      <c r="A44" s="3" t="s">
        <v>120</v>
      </c>
      <c r="B44" s="17">
        <v>44586</v>
      </c>
      <c r="C44" t="s">
        <v>37</v>
      </c>
      <c r="D44" s="3" t="s">
        <v>19</v>
      </c>
      <c r="E44" s="3">
        <v>4</v>
      </c>
      <c r="F44" s="3">
        <f>E44*16.9</f>
        <v>67.599999999999994</v>
      </c>
      <c r="G44" s="3">
        <f>SUM(F43:F44)</f>
        <v>95.399999999999991</v>
      </c>
    </row>
    <row r="45" spans="1:11">
      <c r="A45" s="3" t="s">
        <v>121</v>
      </c>
      <c r="B45" s="17">
        <v>44569</v>
      </c>
      <c r="C45" t="s">
        <v>43</v>
      </c>
      <c r="D45" s="3" t="s">
        <v>33</v>
      </c>
      <c r="E45" s="3">
        <v>3</v>
      </c>
      <c r="F45" s="3">
        <f>E45*78</f>
        <v>234</v>
      </c>
    </row>
    <row r="46" spans="1:11">
      <c r="A46" s="3" t="s">
        <v>121</v>
      </c>
      <c r="B46" s="17">
        <v>44566</v>
      </c>
      <c r="C46" t="s">
        <v>11</v>
      </c>
      <c r="D46" s="3" t="s">
        <v>9</v>
      </c>
      <c r="E46" s="3">
        <v>2</v>
      </c>
      <c r="F46" s="3">
        <f>E46*33.5</f>
        <v>67</v>
      </c>
      <c r="G46" s="3">
        <f>SUM(F45:F46)</f>
        <v>301</v>
      </c>
    </row>
    <row r="47" spans="1:11">
      <c r="A47" s="3" t="s">
        <v>122</v>
      </c>
      <c r="B47" s="17">
        <v>44564</v>
      </c>
      <c r="C47" s="3" t="s">
        <v>18</v>
      </c>
      <c r="D47" s="3" t="s">
        <v>19</v>
      </c>
      <c r="E47" s="3">
        <v>3</v>
      </c>
      <c r="F47" s="3">
        <f>E47*26.9</f>
        <v>80.699999999999989</v>
      </c>
      <c r="I47" s="5" t="s">
        <v>10</v>
      </c>
    </row>
    <row r="48" spans="1:11">
      <c r="A48" s="3" t="s">
        <v>122</v>
      </c>
      <c r="B48" s="17">
        <v>44583</v>
      </c>
      <c r="C48" t="s">
        <v>43</v>
      </c>
      <c r="D48" s="3" t="s">
        <v>33</v>
      </c>
      <c r="E48" s="3">
        <v>12</v>
      </c>
      <c r="F48" s="3">
        <f>E48*78</f>
        <v>936</v>
      </c>
      <c r="I48" s="6"/>
      <c r="J48" s="7" t="s">
        <v>12</v>
      </c>
      <c r="K48" s="7" t="s">
        <v>13</v>
      </c>
    </row>
    <row r="49" spans="1:11">
      <c r="A49" s="3" t="s">
        <v>122</v>
      </c>
      <c r="B49" s="17">
        <v>44562</v>
      </c>
      <c r="C49" t="s">
        <v>37</v>
      </c>
      <c r="D49" s="3" t="s">
        <v>19</v>
      </c>
      <c r="E49" s="3">
        <v>5</v>
      </c>
      <c r="F49" s="3">
        <f>E49*16.9</f>
        <v>84.5</v>
      </c>
      <c r="I49" s="8" t="s">
        <v>8</v>
      </c>
      <c r="J49" s="8" t="s">
        <v>16</v>
      </c>
      <c r="K49" s="8" t="s">
        <v>17</v>
      </c>
    </row>
    <row r="50" spans="1:11">
      <c r="A50" s="3" t="s">
        <v>122</v>
      </c>
      <c r="B50" s="17">
        <v>44566</v>
      </c>
      <c r="C50" s="3" t="s">
        <v>18</v>
      </c>
      <c r="D50" s="3" t="s">
        <v>19</v>
      </c>
      <c r="E50" s="3">
        <v>6</v>
      </c>
      <c r="F50" s="3">
        <f>E50*26.9</f>
        <v>161.39999999999998</v>
      </c>
      <c r="I50" s="8" t="s">
        <v>11</v>
      </c>
      <c r="J50" s="8" t="s">
        <v>20</v>
      </c>
      <c r="K50" s="8" t="s">
        <v>21</v>
      </c>
    </row>
    <row r="51" spans="1:11">
      <c r="A51" s="3" t="s">
        <v>122</v>
      </c>
      <c r="B51" s="17">
        <v>44581</v>
      </c>
      <c r="C51" t="s">
        <v>37</v>
      </c>
      <c r="D51" s="3" t="s">
        <v>19</v>
      </c>
      <c r="E51" s="3">
        <v>3</v>
      </c>
      <c r="F51" s="3">
        <f t="shared" ref="F51:F52" si="8">E51*16.9</f>
        <v>50.699999999999996</v>
      </c>
      <c r="G51" s="3">
        <f>SUM(F47:F51)</f>
        <v>1313.3</v>
      </c>
      <c r="I51" s="8" t="s">
        <v>24</v>
      </c>
      <c r="J51" s="8" t="s">
        <v>25</v>
      </c>
      <c r="K51" s="8" t="s">
        <v>26</v>
      </c>
    </row>
    <row r="52" spans="1:11">
      <c r="A52" s="3" t="s">
        <v>123</v>
      </c>
      <c r="B52" s="17">
        <v>44590</v>
      </c>
      <c r="C52" t="s">
        <v>37</v>
      </c>
      <c r="D52" s="3" t="s">
        <v>19</v>
      </c>
      <c r="E52" s="3">
        <v>4</v>
      </c>
      <c r="F52" s="3">
        <f t="shared" si="8"/>
        <v>67.599999999999994</v>
      </c>
      <c r="I52" s="9" t="s">
        <v>27</v>
      </c>
    </row>
    <row r="53" spans="1:11">
      <c r="A53" s="3" t="s">
        <v>123</v>
      </c>
      <c r="B53" s="17">
        <v>44583</v>
      </c>
      <c r="C53" t="s">
        <v>14</v>
      </c>
      <c r="D53" s="3" t="s">
        <v>15</v>
      </c>
      <c r="E53" s="3">
        <v>13</v>
      </c>
      <c r="F53" s="3">
        <f>E53*25</f>
        <v>325</v>
      </c>
      <c r="I53" s="6"/>
      <c r="J53" s="7" t="s">
        <v>12</v>
      </c>
      <c r="K53" s="7" t="s">
        <v>13</v>
      </c>
    </row>
    <row r="54" spans="1:11">
      <c r="A54" s="3" t="s">
        <v>123</v>
      </c>
      <c r="B54" s="17">
        <v>44590</v>
      </c>
      <c r="C54" t="s">
        <v>37</v>
      </c>
      <c r="D54" s="3" t="s">
        <v>19</v>
      </c>
      <c r="E54" s="3">
        <v>8</v>
      </c>
      <c r="F54" s="3">
        <f>E54*16.9</f>
        <v>135.19999999999999</v>
      </c>
      <c r="I54" s="8" t="s">
        <v>23</v>
      </c>
      <c r="J54" s="8" t="s">
        <v>30</v>
      </c>
      <c r="K54" s="8" t="s">
        <v>31</v>
      </c>
    </row>
    <row r="55" spans="1:11">
      <c r="A55" s="3" t="s">
        <v>123</v>
      </c>
      <c r="B55" s="17">
        <v>44568</v>
      </c>
      <c r="C55" t="s">
        <v>43</v>
      </c>
      <c r="D55" s="3" t="s">
        <v>33</v>
      </c>
      <c r="E55" s="3">
        <v>10</v>
      </c>
      <c r="F55" s="3">
        <f>E55*78</f>
        <v>780</v>
      </c>
      <c r="G55" s="3">
        <f>SUM(F52:F55)</f>
        <v>1307.8</v>
      </c>
      <c r="I55" s="8" t="s">
        <v>29</v>
      </c>
      <c r="J55" s="8" t="s">
        <v>34</v>
      </c>
      <c r="K55" s="8" t="s">
        <v>35</v>
      </c>
    </row>
    <row r="56" spans="1:11">
      <c r="A56" s="3" t="s">
        <v>124</v>
      </c>
      <c r="B56" s="17">
        <v>44582</v>
      </c>
      <c r="C56" t="s">
        <v>37</v>
      </c>
      <c r="D56" s="3" t="s">
        <v>19</v>
      </c>
      <c r="E56" s="3">
        <v>13</v>
      </c>
      <c r="F56" s="3">
        <f>E56*16.9</f>
        <v>219.7</v>
      </c>
      <c r="I56" s="8" t="s">
        <v>28</v>
      </c>
      <c r="J56" s="8" t="s">
        <v>38</v>
      </c>
      <c r="K56" s="8">
        <v>7.5</v>
      </c>
    </row>
    <row r="57" spans="1:11">
      <c r="A57" s="3" t="s">
        <v>124</v>
      </c>
      <c r="B57" s="17">
        <v>44575</v>
      </c>
      <c r="C57" t="s">
        <v>28</v>
      </c>
      <c r="D57" s="3" t="s">
        <v>15</v>
      </c>
      <c r="E57" s="3">
        <v>2</v>
      </c>
      <c r="F57" s="3">
        <f t="shared" ref="F57:F58" si="9">E57*32</f>
        <v>64</v>
      </c>
      <c r="I57" s="10" t="s">
        <v>14</v>
      </c>
      <c r="J57" s="10" t="s">
        <v>40</v>
      </c>
      <c r="K57" s="10" t="s">
        <v>41</v>
      </c>
    </row>
    <row r="58" spans="1:11">
      <c r="A58" s="3" t="s">
        <v>124</v>
      </c>
      <c r="B58" s="17">
        <v>44584</v>
      </c>
      <c r="C58" t="s">
        <v>28</v>
      </c>
      <c r="D58" s="3" t="s">
        <v>15</v>
      </c>
      <c r="E58" s="3">
        <v>13</v>
      </c>
      <c r="F58" s="3">
        <f t="shared" si="9"/>
        <v>416</v>
      </c>
      <c r="G58" s="3">
        <f>SUM(F56:F58)</f>
        <v>699.7</v>
      </c>
      <c r="I58" s="9" t="s">
        <v>33</v>
      </c>
    </row>
    <row r="59" spans="1:11">
      <c r="A59" s="3" t="s">
        <v>125</v>
      </c>
      <c r="B59" s="17">
        <v>44577</v>
      </c>
      <c r="C59" s="3" t="s">
        <v>18</v>
      </c>
      <c r="D59" s="3" t="s">
        <v>19</v>
      </c>
      <c r="E59" s="3">
        <v>3</v>
      </c>
      <c r="F59" s="3">
        <f>E59*26.9</f>
        <v>80.699999999999989</v>
      </c>
      <c r="I59" s="6"/>
      <c r="J59" s="7" t="s">
        <v>12</v>
      </c>
      <c r="K59" s="7" t="s">
        <v>13</v>
      </c>
    </row>
    <row r="60" spans="1:11">
      <c r="A60" s="3" t="s">
        <v>125</v>
      </c>
      <c r="B60" s="17">
        <v>44569</v>
      </c>
      <c r="C60" t="s">
        <v>32</v>
      </c>
      <c r="D60" s="3" t="s">
        <v>33</v>
      </c>
      <c r="E60" s="3">
        <v>3</v>
      </c>
      <c r="F60" s="3">
        <f>E60*10</f>
        <v>30</v>
      </c>
      <c r="G60" s="3">
        <f>SUM(F59:F60)</f>
        <v>110.69999999999999</v>
      </c>
      <c r="I60" s="8" t="s">
        <v>43</v>
      </c>
      <c r="J60" s="8" t="s">
        <v>44</v>
      </c>
      <c r="K60" s="8" t="s">
        <v>45</v>
      </c>
    </row>
    <row r="61" spans="1:11">
      <c r="A61" s="3" t="s">
        <v>126</v>
      </c>
      <c r="B61" s="17">
        <v>44568</v>
      </c>
      <c r="C61" t="s">
        <v>24</v>
      </c>
      <c r="D61" s="3" t="s">
        <v>9</v>
      </c>
      <c r="E61" s="3">
        <v>4</v>
      </c>
      <c r="F61" s="3">
        <f t="shared" ref="F61:F62" si="10">E61*18.9</f>
        <v>75.599999999999994</v>
      </c>
      <c r="I61" s="8" t="s">
        <v>32</v>
      </c>
      <c r="J61" s="8" t="s">
        <v>46</v>
      </c>
      <c r="K61" s="8" t="s">
        <v>47</v>
      </c>
    </row>
    <row r="62" spans="1:11">
      <c r="A62" s="3" t="s">
        <v>126</v>
      </c>
      <c r="B62" s="17">
        <v>44586</v>
      </c>
      <c r="C62" t="s">
        <v>24</v>
      </c>
      <c r="D62" s="3" t="s">
        <v>9</v>
      </c>
      <c r="E62" s="3">
        <v>3</v>
      </c>
      <c r="F62" s="3">
        <f t="shared" si="10"/>
        <v>56.699999999999996</v>
      </c>
      <c r="G62" s="3">
        <f>SUM(F61:F62)</f>
        <v>132.29999999999998</v>
      </c>
      <c r="I62" s="9" t="s">
        <v>49</v>
      </c>
    </row>
    <row r="63" spans="1:11">
      <c r="A63" s="3" t="s">
        <v>127</v>
      </c>
      <c r="B63" s="17">
        <v>44569</v>
      </c>
      <c r="C63" t="s">
        <v>28</v>
      </c>
      <c r="D63" s="3" t="s">
        <v>15</v>
      </c>
      <c r="E63" s="3">
        <v>4</v>
      </c>
      <c r="F63" s="3">
        <f>E63*32</f>
        <v>128</v>
      </c>
      <c r="I63" s="6"/>
      <c r="J63" s="7" t="s">
        <v>12</v>
      </c>
      <c r="K63" s="7" t="s">
        <v>13</v>
      </c>
    </row>
    <row r="64" spans="1:11">
      <c r="A64" s="3" t="s">
        <v>127</v>
      </c>
      <c r="B64" s="17">
        <v>44570</v>
      </c>
      <c r="C64" s="3" t="s">
        <v>18</v>
      </c>
      <c r="D64" s="3" t="s">
        <v>19</v>
      </c>
      <c r="E64" s="3">
        <v>4</v>
      </c>
      <c r="F64" s="3">
        <f t="shared" ref="F64:F65" si="11">E64*26.9</f>
        <v>107.6</v>
      </c>
      <c r="G64" s="3">
        <f>SUM(F63:F64)</f>
        <v>235.6</v>
      </c>
      <c r="I64" s="8" t="s">
        <v>37</v>
      </c>
      <c r="J64" s="8" t="s">
        <v>50</v>
      </c>
      <c r="K64" s="8" t="s">
        <v>51</v>
      </c>
    </row>
    <row r="65" spans="1:11">
      <c r="A65" s="3" t="s">
        <v>128</v>
      </c>
      <c r="B65" s="17">
        <v>44565</v>
      </c>
      <c r="C65" s="3" t="s">
        <v>18</v>
      </c>
      <c r="D65" s="3" t="s">
        <v>19</v>
      </c>
      <c r="E65" s="3">
        <v>6</v>
      </c>
      <c r="F65" s="3">
        <f t="shared" si="11"/>
        <v>161.39999999999998</v>
      </c>
      <c r="I65" s="8" t="s">
        <v>39</v>
      </c>
      <c r="J65" s="8" t="s">
        <v>52</v>
      </c>
      <c r="K65" s="8" t="s">
        <v>53</v>
      </c>
    </row>
    <row r="66" spans="1:11">
      <c r="A66" s="3" t="s">
        <v>128</v>
      </c>
      <c r="B66" s="17">
        <v>44576</v>
      </c>
      <c r="C66" t="s">
        <v>37</v>
      </c>
      <c r="D66" s="3" t="s">
        <v>19</v>
      </c>
      <c r="E66" s="3">
        <v>2</v>
      </c>
      <c r="F66" s="3">
        <f>E66*16.9</f>
        <v>33.799999999999997</v>
      </c>
      <c r="I66" s="8" t="s">
        <v>18</v>
      </c>
      <c r="J66" s="8" t="s">
        <v>55</v>
      </c>
      <c r="K66" s="8" t="s">
        <v>56</v>
      </c>
    </row>
    <row r="67" spans="1:11">
      <c r="A67" s="3" t="s">
        <v>128</v>
      </c>
      <c r="B67" s="17">
        <v>44571</v>
      </c>
      <c r="C67" t="s">
        <v>11</v>
      </c>
      <c r="D67" s="3" t="s">
        <v>9</v>
      </c>
      <c r="E67" s="3">
        <v>7</v>
      </c>
      <c r="F67" s="3">
        <f>E67*33.5</f>
        <v>234.5</v>
      </c>
    </row>
    <row r="68" spans="1:11">
      <c r="A68" s="3" t="s">
        <v>128</v>
      </c>
      <c r="B68" s="17">
        <v>44563</v>
      </c>
      <c r="C68" s="3" t="s">
        <v>18</v>
      </c>
      <c r="D68" s="3" t="s">
        <v>19</v>
      </c>
      <c r="E68" s="3">
        <v>4</v>
      </c>
      <c r="F68" s="3">
        <f>E68*26.9</f>
        <v>107.6</v>
      </c>
    </row>
    <row r="69" spans="1:11">
      <c r="A69" s="3" t="s">
        <v>128</v>
      </c>
      <c r="B69" s="17">
        <v>44578</v>
      </c>
      <c r="C69" t="s">
        <v>28</v>
      </c>
      <c r="D69" s="3" t="s">
        <v>15</v>
      </c>
      <c r="E69" s="3">
        <v>12</v>
      </c>
      <c r="F69" s="3">
        <f>E69*32</f>
        <v>384</v>
      </c>
      <c r="G69" s="3">
        <f>SUM(F65:F69)</f>
        <v>921.3</v>
      </c>
    </row>
    <row r="70" spans="1:11">
      <c r="A70" s="3" t="s">
        <v>129</v>
      </c>
      <c r="B70" s="17">
        <v>44588</v>
      </c>
      <c r="C70" s="3" t="s">
        <v>18</v>
      </c>
      <c r="D70" s="3" t="s">
        <v>19</v>
      </c>
      <c r="E70" s="3">
        <v>3</v>
      </c>
      <c r="F70" s="3" t="s">
        <v>84</v>
      </c>
      <c r="G70" s="3" t="s">
        <v>84</v>
      </c>
    </row>
    <row r="71" spans="1:11">
      <c r="A71" s="3" t="s">
        <v>130</v>
      </c>
      <c r="B71" s="17">
        <v>44578</v>
      </c>
      <c r="C71" t="s">
        <v>43</v>
      </c>
      <c r="D71" s="3" t="s">
        <v>33</v>
      </c>
      <c r="E71" s="3">
        <v>5</v>
      </c>
      <c r="F71" s="3" t="s">
        <v>84</v>
      </c>
      <c r="G71" s="3" t="s">
        <v>84</v>
      </c>
    </row>
    <row r="72" spans="1:11">
      <c r="A72" s="3" t="s">
        <v>131</v>
      </c>
      <c r="B72" s="17">
        <v>44571</v>
      </c>
      <c r="C72" t="s">
        <v>32</v>
      </c>
      <c r="D72" s="3" t="s">
        <v>33</v>
      </c>
      <c r="E72" s="3">
        <v>16</v>
      </c>
      <c r="F72" s="3" t="s">
        <v>84</v>
      </c>
      <c r="G72" s="3" t="s">
        <v>84</v>
      </c>
    </row>
    <row r="73" spans="1:11">
      <c r="A73" s="3" t="s">
        <v>132</v>
      </c>
      <c r="B73" s="17">
        <v>44590</v>
      </c>
      <c r="C73" t="s">
        <v>24</v>
      </c>
      <c r="D73" s="3" t="s">
        <v>9</v>
      </c>
      <c r="E73" s="3">
        <v>12</v>
      </c>
      <c r="F73" s="3" t="s">
        <v>84</v>
      </c>
      <c r="G73" s="3" t="s">
        <v>84</v>
      </c>
    </row>
    <row r="74" spans="1:11">
      <c r="A74" s="3" t="s">
        <v>133</v>
      </c>
      <c r="B74" s="17">
        <v>44590</v>
      </c>
      <c r="C74" t="s">
        <v>37</v>
      </c>
      <c r="D74" s="3" t="s">
        <v>19</v>
      </c>
      <c r="E74" s="3">
        <v>5</v>
      </c>
      <c r="F74" s="3" t="s">
        <v>84</v>
      </c>
      <c r="G74" s="3" t="s">
        <v>84</v>
      </c>
    </row>
    <row r="75" spans="1:11">
      <c r="A75" s="3" t="s">
        <v>134</v>
      </c>
      <c r="B75" s="17">
        <v>44586</v>
      </c>
      <c r="C75" t="s">
        <v>32</v>
      </c>
      <c r="D75" s="3" t="s">
        <v>33</v>
      </c>
      <c r="E75" s="3">
        <v>4</v>
      </c>
      <c r="F75" s="3" t="s">
        <v>84</v>
      </c>
      <c r="G75" s="3" t="s">
        <v>84</v>
      </c>
    </row>
    <row r="76" spans="1:11">
      <c r="A76" s="3" t="s">
        <v>135</v>
      </c>
      <c r="B76" s="17">
        <v>44577</v>
      </c>
      <c r="C76" t="s">
        <v>43</v>
      </c>
      <c r="D76" s="3" t="s">
        <v>33</v>
      </c>
      <c r="E76" s="3">
        <v>3</v>
      </c>
      <c r="F76" s="3" t="s">
        <v>84</v>
      </c>
      <c r="G76" s="3" t="s">
        <v>84</v>
      </c>
    </row>
    <row r="77" spans="1:11">
      <c r="B77" s="12"/>
    </row>
  </sheetData>
  <autoFilter ref="A1:E7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D13"/>
  <sheetViews>
    <sheetView tabSelected="1" workbookViewId="0"/>
  </sheetViews>
  <sheetFormatPr defaultColWidth="14.42578125" defaultRowHeight="15.75" customHeight="1"/>
  <cols>
    <col min="1" max="1" width="17.5703125" customWidth="1"/>
    <col min="2" max="2" width="15.85546875" customWidth="1"/>
  </cols>
  <sheetData>
    <row r="1" spans="1:4">
      <c r="A1" s="18" t="s">
        <v>136</v>
      </c>
      <c r="B1" s="19" t="s">
        <v>137</v>
      </c>
      <c r="C1" s="19" t="s">
        <v>12</v>
      </c>
      <c r="D1" s="20" t="s">
        <v>138</v>
      </c>
    </row>
    <row r="2" spans="1:4">
      <c r="A2" s="21" t="s">
        <v>139</v>
      </c>
      <c r="B2" t="s">
        <v>8</v>
      </c>
      <c r="C2" s="3" t="s">
        <v>16</v>
      </c>
      <c r="D2" s="22" t="s">
        <v>17</v>
      </c>
    </row>
    <row r="3" spans="1:4">
      <c r="A3" s="21" t="s">
        <v>139</v>
      </c>
      <c r="B3" t="s">
        <v>11</v>
      </c>
      <c r="C3" s="3" t="s">
        <v>20</v>
      </c>
      <c r="D3" s="22" t="s">
        <v>21</v>
      </c>
    </row>
    <row r="4" spans="1:4">
      <c r="A4" s="21" t="s">
        <v>139</v>
      </c>
      <c r="B4" t="s">
        <v>24</v>
      </c>
      <c r="C4" s="3" t="s">
        <v>25</v>
      </c>
      <c r="D4" s="22" t="s">
        <v>26</v>
      </c>
    </row>
    <row r="5" spans="1:4">
      <c r="A5" s="21" t="s">
        <v>15</v>
      </c>
      <c r="B5" t="s">
        <v>23</v>
      </c>
      <c r="C5" s="3" t="s">
        <v>140</v>
      </c>
      <c r="D5" s="22" t="s">
        <v>31</v>
      </c>
    </row>
    <row r="6" spans="1:4">
      <c r="A6" s="21" t="s">
        <v>15</v>
      </c>
      <c r="B6" t="s">
        <v>29</v>
      </c>
      <c r="C6" s="3" t="s">
        <v>25</v>
      </c>
      <c r="D6" s="22" t="s">
        <v>35</v>
      </c>
    </row>
    <row r="7" spans="1:4">
      <c r="A7" s="21" t="s">
        <v>15</v>
      </c>
      <c r="B7" t="s">
        <v>28</v>
      </c>
      <c r="C7" s="3" t="s">
        <v>141</v>
      </c>
      <c r="D7" s="22" t="s">
        <v>142</v>
      </c>
    </row>
    <row r="8" spans="1:4">
      <c r="A8" s="21" t="s">
        <v>15</v>
      </c>
      <c r="B8" t="s">
        <v>14</v>
      </c>
      <c r="C8" s="3" t="s">
        <v>40</v>
      </c>
      <c r="D8" s="22" t="s">
        <v>41</v>
      </c>
    </row>
    <row r="9" spans="1:4">
      <c r="A9" s="21" t="s">
        <v>33</v>
      </c>
      <c r="B9" t="s">
        <v>43</v>
      </c>
      <c r="C9" s="3" t="s">
        <v>143</v>
      </c>
      <c r="D9" s="22" t="s">
        <v>45</v>
      </c>
    </row>
    <row r="10" spans="1:4">
      <c r="A10" s="21" t="s">
        <v>33</v>
      </c>
      <c r="B10" t="s">
        <v>32</v>
      </c>
      <c r="C10" s="3" t="s">
        <v>144</v>
      </c>
      <c r="D10" s="22" t="s">
        <v>47</v>
      </c>
    </row>
    <row r="11" spans="1:4">
      <c r="A11" s="21" t="s">
        <v>49</v>
      </c>
      <c r="B11" t="s">
        <v>37</v>
      </c>
      <c r="C11" s="3" t="s">
        <v>50</v>
      </c>
      <c r="D11" s="22" t="s">
        <v>51</v>
      </c>
    </row>
    <row r="12" spans="1:4">
      <c r="A12" s="21" t="s">
        <v>49</v>
      </c>
      <c r="B12" t="s">
        <v>39</v>
      </c>
      <c r="C12" s="3" t="s">
        <v>52</v>
      </c>
      <c r="D12" s="22" t="s">
        <v>53</v>
      </c>
    </row>
    <row r="13" spans="1:4">
      <c r="A13" s="23" t="s">
        <v>49</v>
      </c>
      <c r="B13" s="24" t="s">
        <v>18</v>
      </c>
      <c r="C13" s="24" t="s">
        <v>55</v>
      </c>
      <c r="D13" s="25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6728EA56D14F4FA7593F409E4DF8E2" ma:contentTypeVersion="13" ma:contentTypeDescription="Create a new document." ma:contentTypeScope="" ma:versionID="207f0835e97ff60806470067a184bb08">
  <xsd:schema xmlns:xsd="http://www.w3.org/2001/XMLSchema" xmlns:xs="http://www.w3.org/2001/XMLSchema" xmlns:p="http://schemas.microsoft.com/office/2006/metadata/properties" xmlns:ns3="5f05ded9-566e-4dd3-a162-aeb929f14f5a" xmlns:ns4="2fa175a0-e8a1-438e-af9d-ca54530fa3f7" targetNamespace="http://schemas.microsoft.com/office/2006/metadata/properties" ma:root="true" ma:fieldsID="d5c595132c88049193410ae89c193364" ns3:_="" ns4:_="">
    <xsd:import namespace="5f05ded9-566e-4dd3-a162-aeb929f14f5a"/>
    <xsd:import namespace="2fa175a0-e8a1-438e-af9d-ca54530fa3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5ded9-566e-4dd3-a162-aeb929f14f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a175a0-e8a1-438e-af9d-ca54530fa3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B3BF70-0714-46BA-9AE5-69807415A7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DB794F-4A8C-4AAD-B464-5C0B4CC50F26}">
  <ds:schemaRefs>
    <ds:schemaRef ds:uri="http://schemas.microsoft.com/office/2006/metadata/properties"/>
    <ds:schemaRef ds:uri="2fa175a0-e8a1-438e-af9d-ca54530fa3f7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5f05ded9-566e-4dd3-a162-aeb929f14f5a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59D7688-CA51-41FC-A8E8-448F9E0A92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05ded9-566e-4dd3-a162-aeb929f14f5a"/>
    <ds:schemaRef ds:uri="2fa175a0-e8a1-438e-af9d-ca54530fa3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Tai Po Branch</vt:lpstr>
      <vt:lpstr>Kowloon Tong Branch</vt:lpstr>
      <vt:lpstr>Sai Kung Branch </vt:lpstr>
      <vt:lpstr>Central Branch</vt:lpstr>
      <vt:lpstr>Price&amp;Cost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Pak Hong</dc:creator>
  <cp:keywords/>
  <dc:description/>
  <cp:lastModifiedBy>City University of Hong Kong</cp:lastModifiedBy>
  <cp:revision/>
  <dcterms:created xsi:type="dcterms:W3CDTF">2022-02-17T07:28:27Z</dcterms:created>
  <dcterms:modified xsi:type="dcterms:W3CDTF">2022-04-14T08:29:53Z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0x0101006B6728EA56D14F4FA7593F409E4DF8E2</vt:lpwstr>
  </property>
</Properties>
</file>