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hyan2-c_my_cityu_edu_hk/Documents/2223_SemA/MS4212 Predictive Anayl/Group Project/2005_To_2015/"/>
    </mc:Choice>
  </mc:AlternateContent>
  <xr:revisionPtr revIDLastSave="720" documentId="11_F25DC773A252ABDACC1048DBF1DE71885BDE58E6" xr6:coauthVersionLast="47" xr6:coauthVersionMax="47" xr10:uidLastSave="{292BC47A-F5A4-4AA0-93E0-634F3B76834A}"/>
  <bookViews>
    <workbookView xWindow="0" yWindow="0" windowWidth="18330" windowHeight="16200" firstSheet="1" activeTab="3" xr2:uid="{00000000-000D-0000-FFFF-FFFF00000000}"/>
  </bookViews>
  <sheets>
    <sheet name="Simple Moving - 3MA" sheetId="1" r:id="rId1"/>
    <sheet name="Simple Moving - 12MA" sheetId="3" r:id="rId2"/>
    <sheet name="Double Moving - 3M" sheetId="2" r:id="rId3"/>
    <sheet name="Double Moving -12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8" i="2" l="1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59" i="4" l="1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58" i="4"/>
  <c r="I135" i="4"/>
  <c r="I136" i="4"/>
  <c r="I137" i="4"/>
  <c r="I138" i="4"/>
  <c r="I139" i="4"/>
  <c r="I140" i="4"/>
  <c r="J140" i="4" s="1"/>
  <c r="I141" i="4"/>
  <c r="J141" i="4" s="1"/>
  <c r="I142" i="4"/>
  <c r="I143" i="4"/>
  <c r="I144" i="4"/>
  <c r="I145" i="4"/>
  <c r="I146" i="4"/>
  <c r="I147" i="4"/>
  <c r="I148" i="4"/>
  <c r="J148" i="4" s="1"/>
  <c r="I149" i="4"/>
  <c r="J149" i="4" s="1"/>
  <c r="I150" i="4"/>
  <c r="I151" i="4"/>
  <c r="I152" i="4"/>
  <c r="I153" i="4"/>
  <c r="I154" i="4"/>
  <c r="I155" i="4"/>
  <c r="I156" i="4"/>
  <c r="J156" i="4" s="1"/>
  <c r="I157" i="4"/>
  <c r="J157" i="4" s="1"/>
  <c r="I134" i="4"/>
  <c r="N134" i="4"/>
  <c r="O134" i="4"/>
  <c r="N135" i="4"/>
  <c r="O135" i="4"/>
  <c r="N136" i="4"/>
  <c r="O136" i="4"/>
  <c r="N137" i="4"/>
  <c r="O137" i="4"/>
  <c r="N138" i="4"/>
  <c r="O138" i="4"/>
  <c r="O139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O147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O155" i="4"/>
  <c r="O156" i="4"/>
  <c r="J134" i="4"/>
  <c r="L134" i="4" s="1"/>
  <c r="M134" i="4" s="1"/>
  <c r="J135" i="4"/>
  <c r="L135" i="4" s="1"/>
  <c r="M135" i="4" s="1"/>
  <c r="K135" i="4"/>
  <c r="J136" i="4"/>
  <c r="L136" i="4" s="1"/>
  <c r="M136" i="4" s="1"/>
  <c r="J137" i="4"/>
  <c r="L137" i="4" s="1"/>
  <c r="M137" i="4" s="1"/>
  <c r="K137" i="4"/>
  <c r="J138" i="4"/>
  <c r="L138" i="4" s="1"/>
  <c r="M138" i="4" s="1"/>
  <c r="K138" i="4"/>
  <c r="J139" i="4"/>
  <c r="L139" i="4" s="1"/>
  <c r="M139" i="4" s="1"/>
  <c r="J142" i="4"/>
  <c r="L142" i="4" s="1"/>
  <c r="M142" i="4" s="1"/>
  <c r="K142" i="4"/>
  <c r="J143" i="4"/>
  <c r="L143" i="4" s="1"/>
  <c r="M143" i="4" s="1"/>
  <c r="J144" i="4"/>
  <c r="L144" i="4" s="1"/>
  <c r="M144" i="4" s="1"/>
  <c r="J145" i="4"/>
  <c r="L145" i="4" s="1"/>
  <c r="M145" i="4" s="1"/>
  <c r="J146" i="4"/>
  <c r="L146" i="4" s="1"/>
  <c r="M146" i="4" s="1"/>
  <c r="K146" i="4"/>
  <c r="J147" i="4"/>
  <c r="L147" i="4" s="1"/>
  <c r="M147" i="4" s="1"/>
  <c r="J150" i="4"/>
  <c r="L150" i="4" s="1"/>
  <c r="M150" i="4" s="1"/>
  <c r="K150" i="4"/>
  <c r="J151" i="4"/>
  <c r="L151" i="4" s="1"/>
  <c r="M151" i="4" s="1"/>
  <c r="J152" i="4"/>
  <c r="L152" i="4" s="1"/>
  <c r="M152" i="4" s="1"/>
  <c r="J153" i="4"/>
  <c r="L153" i="4" s="1"/>
  <c r="M153" i="4" s="1"/>
  <c r="J154" i="4"/>
  <c r="L154" i="4" s="1"/>
  <c r="M154" i="4" s="1"/>
  <c r="K154" i="4"/>
  <c r="J155" i="4"/>
  <c r="L155" i="4" s="1"/>
  <c r="M155" i="4" s="1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J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25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U7" i="2"/>
  <c r="U6" i="2"/>
  <c r="U5" i="2"/>
  <c r="U4" i="2"/>
  <c r="U3" i="2"/>
  <c r="R7" i="2"/>
  <c r="R6" i="2"/>
  <c r="R4" i="2"/>
  <c r="R3" i="2"/>
  <c r="R5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J134" i="2"/>
  <c r="K134" i="2"/>
  <c r="L134" i="2"/>
  <c r="M134" i="2" s="1"/>
  <c r="J135" i="2"/>
  <c r="L135" i="2" s="1"/>
  <c r="M135" i="2" s="1"/>
  <c r="K135" i="2"/>
  <c r="J136" i="2"/>
  <c r="K136" i="2"/>
  <c r="L136" i="2"/>
  <c r="M136" i="2"/>
  <c r="J137" i="2"/>
  <c r="L137" i="2" s="1"/>
  <c r="M137" i="2" s="1"/>
  <c r="K137" i="2"/>
  <c r="J138" i="2"/>
  <c r="K138" i="2"/>
  <c r="L138" i="2"/>
  <c r="M138" i="2"/>
  <c r="J139" i="2"/>
  <c r="L139" i="2" s="1"/>
  <c r="M139" i="2" s="1"/>
  <c r="K139" i="2"/>
  <c r="J140" i="2"/>
  <c r="K140" i="2"/>
  <c r="L140" i="2"/>
  <c r="M140" i="2"/>
  <c r="J141" i="2"/>
  <c r="L141" i="2" s="1"/>
  <c r="M141" i="2" s="1"/>
  <c r="K141" i="2"/>
  <c r="J142" i="2"/>
  <c r="K142" i="2"/>
  <c r="L142" i="2"/>
  <c r="M142" i="2"/>
  <c r="J143" i="2"/>
  <c r="L143" i="2" s="1"/>
  <c r="M143" i="2" s="1"/>
  <c r="K143" i="2"/>
  <c r="J144" i="2"/>
  <c r="K144" i="2"/>
  <c r="L144" i="2"/>
  <c r="M144" i="2"/>
  <c r="J145" i="2"/>
  <c r="L145" i="2" s="1"/>
  <c r="M145" i="2" s="1"/>
  <c r="K145" i="2"/>
  <c r="J146" i="2"/>
  <c r="K146" i="2"/>
  <c r="L146" i="2"/>
  <c r="M146" i="2"/>
  <c r="J147" i="2"/>
  <c r="L147" i="2" s="1"/>
  <c r="M147" i="2" s="1"/>
  <c r="K147" i="2"/>
  <c r="J148" i="2"/>
  <c r="K148" i="2"/>
  <c r="L148" i="2"/>
  <c r="M148" i="2"/>
  <c r="J149" i="2"/>
  <c r="L149" i="2" s="1"/>
  <c r="M149" i="2" s="1"/>
  <c r="K149" i="2"/>
  <c r="J150" i="2"/>
  <c r="K150" i="2"/>
  <c r="L150" i="2"/>
  <c r="M150" i="2"/>
  <c r="J151" i="2"/>
  <c r="L151" i="2" s="1"/>
  <c r="M151" i="2" s="1"/>
  <c r="K151" i="2"/>
  <c r="J152" i="2"/>
  <c r="K152" i="2"/>
  <c r="L152" i="2"/>
  <c r="M152" i="2"/>
  <c r="J153" i="2"/>
  <c r="L153" i="2" s="1"/>
  <c r="M153" i="2" s="1"/>
  <c r="K153" i="2"/>
  <c r="J154" i="2"/>
  <c r="K154" i="2"/>
  <c r="L154" i="2"/>
  <c r="M154" i="2"/>
  <c r="J155" i="2"/>
  <c r="L155" i="2" s="1"/>
  <c r="M155" i="2" s="1"/>
  <c r="K155" i="2"/>
  <c r="J156" i="2"/>
  <c r="K156" i="2"/>
  <c r="L156" i="2"/>
  <c r="M156" i="2"/>
  <c r="J157" i="2"/>
  <c r="L157" i="2" s="1"/>
  <c r="M157" i="2" s="1"/>
  <c r="K157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57" i="2"/>
  <c r="I146" i="2"/>
  <c r="I147" i="2"/>
  <c r="I148" i="2"/>
  <c r="I149" i="2"/>
  <c r="I150" i="2"/>
  <c r="I151" i="2"/>
  <c r="I152" i="2"/>
  <c r="I153" i="2"/>
  <c r="I154" i="2"/>
  <c r="I155" i="2"/>
  <c r="I156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F159" i="3"/>
  <c r="F158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G134" i="3"/>
  <c r="I134" i="3" s="1"/>
  <c r="H134" i="3"/>
  <c r="G135" i="3"/>
  <c r="J135" i="3" s="1"/>
  <c r="K135" i="3" s="1"/>
  <c r="I135" i="3"/>
  <c r="G136" i="3"/>
  <c r="H136" i="3" s="1"/>
  <c r="J136" i="3"/>
  <c r="K136" i="3" s="1"/>
  <c r="G137" i="3"/>
  <c r="H137" i="3" s="1"/>
  <c r="G138" i="3"/>
  <c r="I138" i="3" s="1"/>
  <c r="H138" i="3"/>
  <c r="J138" i="3"/>
  <c r="K138" i="3" s="1"/>
  <c r="G139" i="3"/>
  <c r="H139" i="3" s="1"/>
  <c r="G140" i="3"/>
  <c r="H140" i="3"/>
  <c r="I140" i="3"/>
  <c r="J140" i="3"/>
  <c r="K140" i="3" s="1"/>
  <c r="G141" i="3"/>
  <c r="H141" i="3" s="1"/>
  <c r="I141" i="3"/>
  <c r="G142" i="3"/>
  <c r="I142" i="3" s="1"/>
  <c r="H142" i="3"/>
  <c r="G143" i="3"/>
  <c r="J143" i="3" s="1"/>
  <c r="K143" i="3" s="1"/>
  <c r="I143" i="3"/>
  <c r="G144" i="3"/>
  <c r="H144" i="3" s="1"/>
  <c r="J144" i="3"/>
  <c r="K144" i="3" s="1"/>
  <c r="G145" i="3"/>
  <c r="H145" i="3" s="1"/>
  <c r="G146" i="3"/>
  <c r="I146" i="3" s="1"/>
  <c r="F147" i="3"/>
  <c r="F148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G136" i="1"/>
  <c r="H136" i="1" s="1"/>
  <c r="G137" i="1"/>
  <c r="H137" i="1" s="1"/>
  <c r="I137" i="1"/>
  <c r="J137" i="1"/>
  <c r="K137" i="1" s="1"/>
  <c r="G138" i="1"/>
  <c r="H138" i="1" s="1"/>
  <c r="I138" i="1"/>
  <c r="J138" i="1"/>
  <c r="K138" i="1" s="1"/>
  <c r="G139" i="1"/>
  <c r="H139" i="1" s="1"/>
  <c r="G140" i="1"/>
  <c r="H140" i="1" s="1"/>
  <c r="J140" i="1"/>
  <c r="K140" i="1" s="1"/>
  <c r="G141" i="1"/>
  <c r="H141" i="1" s="1"/>
  <c r="J141" i="1"/>
  <c r="K141" i="1" s="1"/>
  <c r="G142" i="1"/>
  <c r="H142" i="1"/>
  <c r="I142" i="1"/>
  <c r="J142" i="1"/>
  <c r="K142" i="1" s="1"/>
  <c r="G143" i="1"/>
  <c r="H143" i="1"/>
  <c r="I143" i="1"/>
  <c r="J143" i="1"/>
  <c r="K143" i="1"/>
  <c r="G144" i="1"/>
  <c r="H144" i="1" s="1"/>
  <c r="G145" i="1"/>
  <c r="H145" i="1" s="1"/>
  <c r="I145" i="1"/>
  <c r="J145" i="1"/>
  <c r="K145" i="1" s="1"/>
  <c r="G146" i="1"/>
  <c r="H146" i="1" s="1"/>
  <c r="I146" i="1"/>
  <c r="J146" i="1"/>
  <c r="K146" i="1" s="1"/>
  <c r="G147" i="1"/>
  <c r="H147" i="1" s="1"/>
  <c r="G148" i="1"/>
  <c r="H148" i="1" s="1"/>
  <c r="J148" i="1"/>
  <c r="K148" i="1" s="1"/>
  <c r="G149" i="1"/>
  <c r="H149" i="1" s="1"/>
  <c r="J149" i="1"/>
  <c r="K149" i="1" s="1"/>
  <c r="G150" i="1"/>
  <c r="H150" i="1"/>
  <c r="I150" i="1"/>
  <c r="J150" i="1"/>
  <c r="K150" i="1" s="1"/>
  <c r="G151" i="1"/>
  <c r="H151" i="1"/>
  <c r="I151" i="1"/>
  <c r="J151" i="1"/>
  <c r="K151" i="1"/>
  <c r="G152" i="1"/>
  <c r="H152" i="1" s="1"/>
  <c r="G153" i="1"/>
  <c r="H153" i="1" s="1"/>
  <c r="I153" i="1"/>
  <c r="J153" i="1"/>
  <c r="K153" i="1" s="1"/>
  <c r="G154" i="1"/>
  <c r="H154" i="1" s="1"/>
  <c r="I154" i="1"/>
  <c r="J154" i="1"/>
  <c r="K154" i="1" s="1"/>
  <c r="G155" i="1"/>
  <c r="H155" i="1" s="1"/>
  <c r="G156" i="1"/>
  <c r="H156" i="1" s="1"/>
  <c r="J156" i="1"/>
  <c r="K156" i="1" s="1"/>
  <c r="G157" i="1"/>
  <c r="H157" i="1" s="1"/>
  <c r="J157" i="1"/>
  <c r="K157" i="1" s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F138" i="1"/>
  <c r="F140" i="1" s="1"/>
  <c r="F139" i="1"/>
  <c r="F137" i="1"/>
  <c r="F136" i="1"/>
  <c r="F135" i="1"/>
  <c r="G135" i="1"/>
  <c r="H135" i="1" s="1"/>
  <c r="F134" i="1"/>
  <c r="G134" i="1"/>
  <c r="H134" i="1" s="1"/>
  <c r="F170" i="1"/>
  <c r="E161" i="1"/>
  <c r="E160" i="1"/>
  <c r="E159" i="1"/>
  <c r="E158" i="1"/>
  <c r="F159" i="1" s="1"/>
  <c r="F158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L141" i="4" l="1"/>
  <c r="M141" i="4" s="1"/>
  <c r="K141" i="4"/>
  <c r="L156" i="4"/>
  <c r="M156" i="4" s="1"/>
  <c r="K156" i="4"/>
  <c r="L148" i="4"/>
  <c r="M148" i="4" s="1"/>
  <c r="K148" i="4"/>
  <c r="L140" i="4"/>
  <c r="M140" i="4" s="1"/>
  <c r="K140" i="4"/>
  <c r="L157" i="4"/>
  <c r="M157" i="4" s="1"/>
  <c r="K157" i="4"/>
  <c r="L149" i="4"/>
  <c r="M149" i="4" s="1"/>
  <c r="K149" i="4"/>
  <c r="K153" i="4"/>
  <c r="K145" i="4"/>
  <c r="N156" i="4"/>
  <c r="N148" i="4"/>
  <c r="N140" i="4"/>
  <c r="K152" i="4"/>
  <c r="K144" i="4"/>
  <c r="K136" i="4"/>
  <c r="N155" i="4"/>
  <c r="N147" i="4"/>
  <c r="N139" i="4"/>
  <c r="K155" i="4"/>
  <c r="K151" i="4"/>
  <c r="K147" i="4"/>
  <c r="K143" i="4"/>
  <c r="K139" i="4"/>
  <c r="K134" i="4"/>
  <c r="J146" i="3"/>
  <c r="K146" i="3" s="1"/>
  <c r="H146" i="3"/>
  <c r="H143" i="3"/>
  <c r="J141" i="3"/>
  <c r="K141" i="3" s="1"/>
  <c r="H135" i="3"/>
  <c r="I144" i="3"/>
  <c r="J139" i="3"/>
  <c r="K139" i="3" s="1"/>
  <c r="I136" i="3"/>
  <c r="J142" i="3"/>
  <c r="K142" i="3" s="1"/>
  <c r="I139" i="3"/>
  <c r="J134" i="3"/>
  <c r="K134" i="3" s="1"/>
  <c r="J145" i="3"/>
  <c r="K145" i="3" s="1"/>
  <c r="J137" i="3"/>
  <c r="K137" i="3" s="1"/>
  <c r="I145" i="3"/>
  <c r="I137" i="3"/>
  <c r="F150" i="3"/>
  <c r="F149" i="3"/>
  <c r="I156" i="1"/>
  <c r="I148" i="1"/>
  <c r="I140" i="1"/>
  <c r="I157" i="1"/>
  <c r="J152" i="1"/>
  <c r="K152" i="1" s="1"/>
  <c r="I149" i="1"/>
  <c r="J144" i="1"/>
  <c r="K144" i="1" s="1"/>
  <c r="I141" i="1"/>
  <c r="J136" i="1"/>
  <c r="K136" i="1" s="1"/>
  <c r="J155" i="1"/>
  <c r="K155" i="1" s="1"/>
  <c r="I152" i="1"/>
  <c r="J147" i="1"/>
  <c r="K147" i="1" s="1"/>
  <c r="I144" i="1"/>
  <c r="J139" i="1"/>
  <c r="K139" i="1" s="1"/>
  <c r="I136" i="1"/>
  <c r="I155" i="1"/>
  <c r="I147" i="1"/>
  <c r="I139" i="1"/>
  <c r="F142" i="1"/>
  <c r="F143" i="1" s="1"/>
  <c r="F141" i="1"/>
  <c r="J135" i="1"/>
  <c r="K135" i="1" s="1"/>
  <c r="I135" i="1"/>
  <c r="J134" i="1"/>
  <c r="K134" i="1" s="1"/>
  <c r="I134" i="1"/>
  <c r="F160" i="1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7" i="2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4" i="3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5" i="1"/>
  <c r="F151" i="3" l="1"/>
  <c r="F153" i="3" s="1"/>
  <c r="F152" i="3"/>
  <c r="F144" i="1"/>
  <c r="F145" i="1"/>
  <c r="F161" i="1"/>
  <c r="F121" i="3"/>
  <c r="F120" i="3"/>
  <c r="F119" i="3"/>
  <c r="F118" i="3"/>
  <c r="F117" i="3"/>
  <c r="F115" i="3"/>
  <c r="F116" i="3"/>
  <c r="F114" i="3"/>
  <c r="F112" i="3"/>
  <c r="F113" i="3"/>
  <c r="F111" i="3"/>
  <c r="F110" i="3"/>
  <c r="F109" i="3"/>
  <c r="F107" i="3"/>
  <c r="F108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89" i="3"/>
  <c r="F90" i="3"/>
  <c r="F88" i="3"/>
  <c r="F87" i="3"/>
  <c r="F86" i="3"/>
  <c r="F85" i="3"/>
  <c r="F84" i="3"/>
  <c r="F83" i="3"/>
  <c r="F81" i="3"/>
  <c r="F82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7" i="3"/>
  <c r="F58" i="3"/>
  <c r="F56" i="3"/>
  <c r="F55" i="3"/>
  <c r="F53" i="3"/>
  <c r="F54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3" i="3"/>
  <c r="F34" i="3"/>
  <c r="F32" i="3"/>
  <c r="F31" i="3"/>
  <c r="F30" i="3"/>
  <c r="F29" i="3"/>
  <c r="F28" i="3"/>
  <c r="F27" i="3"/>
  <c r="F25" i="3"/>
  <c r="F26" i="3"/>
  <c r="F24" i="3"/>
  <c r="F23" i="3"/>
  <c r="F22" i="3"/>
  <c r="F21" i="3"/>
  <c r="F20" i="3"/>
  <c r="F19" i="3"/>
  <c r="F17" i="3"/>
  <c r="F18" i="3"/>
  <c r="F16" i="3"/>
  <c r="L15" i="3" s="1"/>
  <c r="F15" i="3"/>
  <c r="F14" i="3"/>
  <c r="G14" i="3" s="1"/>
  <c r="J14" i="3" s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L99" i="1" s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8" i="1"/>
  <c r="L67" i="1" s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L15" i="1" s="1"/>
  <c r="F15" i="1"/>
  <c r="F14" i="1"/>
  <c r="F13" i="1"/>
  <c r="F12" i="1"/>
  <c r="L11" i="1" s="1"/>
  <c r="F11" i="1"/>
  <c r="F10" i="1"/>
  <c r="F9" i="1"/>
  <c r="F8" i="1"/>
  <c r="F7" i="1"/>
  <c r="F6" i="1"/>
  <c r="E4" i="1"/>
  <c r="F5" i="1" s="1"/>
  <c r="G5" i="1" s="1"/>
  <c r="J5" i="1" s="1"/>
  <c r="F18" i="2"/>
  <c r="F24" i="2"/>
  <c r="F30" i="2"/>
  <c r="F42" i="2"/>
  <c r="F54" i="2"/>
  <c r="F60" i="2"/>
  <c r="F72" i="2"/>
  <c r="F154" i="3" l="1"/>
  <c r="F155" i="3" s="1"/>
  <c r="G126" i="3"/>
  <c r="F146" i="1"/>
  <c r="F162" i="1"/>
  <c r="F122" i="1"/>
  <c r="F123" i="1"/>
  <c r="F124" i="1" s="1"/>
  <c r="L31" i="3"/>
  <c r="G32" i="3"/>
  <c r="H32" i="3" s="1"/>
  <c r="G49" i="3"/>
  <c r="J49" i="3" s="1"/>
  <c r="K49" i="3" s="1"/>
  <c r="L48" i="3"/>
  <c r="G65" i="3"/>
  <c r="J65" i="3" s="1"/>
  <c r="K65" i="3" s="1"/>
  <c r="L64" i="3"/>
  <c r="G88" i="3"/>
  <c r="J88" i="3" s="1"/>
  <c r="K88" i="3" s="1"/>
  <c r="L87" i="3"/>
  <c r="G99" i="3"/>
  <c r="J99" i="3" s="1"/>
  <c r="K99" i="3" s="1"/>
  <c r="L98" i="3"/>
  <c r="G105" i="3"/>
  <c r="J105" i="3" s="1"/>
  <c r="K105" i="3" s="1"/>
  <c r="L104" i="3"/>
  <c r="G83" i="3"/>
  <c r="J83" i="3" s="1"/>
  <c r="K83" i="3" s="1"/>
  <c r="L82" i="3"/>
  <c r="G123" i="3"/>
  <c r="J123" i="3" s="1"/>
  <c r="K123" i="3" s="1"/>
  <c r="L122" i="3"/>
  <c r="G45" i="3"/>
  <c r="J45" i="3" s="1"/>
  <c r="K45" i="3" s="1"/>
  <c r="L44" i="3"/>
  <c r="G61" i="3"/>
  <c r="J61" i="3" s="1"/>
  <c r="K61" i="3" s="1"/>
  <c r="L60" i="3"/>
  <c r="G73" i="3"/>
  <c r="J73" i="3" s="1"/>
  <c r="K73" i="3" s="1"/>
  <c r="L72" i="3"/>
  <c r="G104" i="3"/>
  <c r="J104" i="3" s="1"/>
  <c r="K104" i="3" s="1"/>
  <c r="L103" i="3"/>
  <c r="L23" i="3"/>
  <c r="G24" i="3"/>
  <c r="H24" i="3" s="1"/>
  <c r="L79" i="3"/>
  <c r="G80" i="3"/>
  <c r="H80" i="3" s="1"/>
  <c r="G96" i="3"/>
  <c r="J96" i="3" s="1"/>
  <c r="K96" i="3" s="1"/>
  <c r="L95" i="3"/>
  <c r="G113" i="3"/>
  <c r="J113" i="3" s="1"/>
  <c r="K113" i="3" s="1"/>
  <c r="L112" i="3"/>
  <c r="G41" i="3"/>
  <c r="J41" i="3" s="1"/>
  <c r="K41" i="3" s="1"/>
  <c r="L40" i="3"/>
  <c r="G69" i="3"/>
  <c r="J69" i="3" s="1"/>
  <c r="K69" i="3" s="1"/>
  <c r="L68" i="3"/>
  <c r="G91" i="3"/>
  <c r="J91" i="3" s="1"/>
  <c r="K91" i="3" s="1"/>
  <c r="L90" i="3"/>
  <c r="G97" i="3"/>
  <c r="J97" i="3" s="1"/>
  <c r="K97" i="3" s="1"/>
  <c r="L96" i="3"/>
  <c r="G39" i="3"/>
  <c r="J39" i="3" s="1"/>
  <c r="K39" i="3" s="1"/>
  <c r="L38" i="3"/>
  <c r="G68" i="3"/>
  <c r="J68" i="3" s="1"/>
  <c r="K68" i="3" s="1"/>
  <c r="L67" i="3"/>
  <c r="G95" i="3"/>
  <c r="J95" i="3" s="1"/>
  <c r="K95" i="3" s="1"/>
  <c r="L94" i="3"/>
  <c r="G16" i="3"/>
  <c r="G22" i="3"/>
  <c r="J22" i="3" s="1"/>
  <c r="K22" i="3" s="1"/>
  <c r="L21" i="3"/>
  <c r="G26" i="3"/>
  <c r="J26" i="3" s="1"/>
  <c r="K26" i="3" s="1"/>
  <c r="L25" i="3"/>
  <c r="G31" i="3"/>
  <c r="J31" i="3" s="1"/>
  <c r="K31" i="3" s="1"/>
  <c r="L30" i="3"/>
  <c r="G33" i="3"/>
  <c r="J33" i="3" s="1"/>
  <c r="K33" i="3" s="1"/>
  <c r="L32" i="3"/>
  <c r="G40" i="3"/>
  <c r="J40" i="3" s="1"/>
  <c r="K40" i="3" s="1"/>
  <c r="L39" i="3"/>
  <c r="G50" i="3"/>
  <c r="J50" i="3" s="1"/>
  <c r="K50" i="3" s="1"/>
  <c r="L49" i="3"/>
  <c r="G53" i="3"/>
  <c r="J53" i="3" s="1"/>
  <c r="K53" i="3" s="1"/>
  <c r="L52" i="3"/>
  <c r="G59" i="3"/>
  <c r="J59" i="3" s="1"/>
  <c r="K59" i="3" s="1"/>
  <c r="L58" i="3"/>
  <c r="G64" i="3"/>
  <c r="J64" i="3" s="1"/>
  <c r="K64" i="3" s="1"/>
  <c r="L63" i="3"/>
  <c r="G74" i="3"/>
  <c r="J74" i="3" s="1"/>
  <c r="K74" i="3" s="1"/>
  <c r="L73" i="3"/>
  <c r="G79" i="3"/>
  <c r="J79" i="3" s="1"/>
  <c r="K79" i="3" s="1"/>
  <c r="L78" i="3"/>
  <c r="G81" i="3"/>
  <c r="J81" i="3" s="1"/>
  <c r="K81" i="3" s="1"/>
  <c r="L80" i="3"/>
  <c r="G87" i="3"/>
  <c r="J87" i="3" s="1"/>
  <c r="K87" i="3" s="1"/>
  <c r="L86" i="3"/>
  <c r="G100" i="3"/>
  <c r="J100" i="3" s="1"/>
  <c r="K100" i="3" s="1"/>
  <c r="L99" i="3"/>
  <c r="G107" i="3"/>
  <c r="J107" i="3" s="1"/>
  <c r="K107" i="3" s="1"/>
  <c r="L106" i="3"/>
  <c r="G112" i="3"/>
  <c r="J112" i="3" s="1"/>
  <c r="K112" i="3" s="1"/>
  <c r="L111" i="3"/>
  <c r="G117" i="3"/>
  <c r="J117" i="3" s="1"/>
  <c r="K117" i="3" s="1"/>
  <c r="L116" i="3"/>
  <c r="G122" i="3"/>
  <c r="J122" i="3" s="1"/>
  <c r="L121" i="3"/>
  <c r="G54" i="3"/>
  <c r="J54" i="3" s="1"/>
  <c r="K54" i="3" s="1"/>
  <c r="L53" i="3"/>
  <c r="G82" i="3"/>
  <c r="J82" i="3" s="1"/>
  <c r="K82" i="3" s="1"/>
  <c r="L81" i="3"/>
  <c r="G115" i="3"/>
  <c r="J115" i="3" s="1"/>
  <c r="K115" i="3" s="1"/>
  <c r="L114" i="3"/>
  <c r="K14" i="3"/>
  <c r="G25" i="3"/>
  <c r="J25" i="3" s="1"/>
  <c r="K25" i="3" s="1"/>
  <c r="L24" i="3"/>
  <c r="G35" i="3"/>
  <c r="J35" i="3" s="1"/>
  <c r="K35" i="3" s="1"/>
  <c r="L34" i="3"/>
  <c r="G46" i="3"/>
  <c r="J46" i="3" s="1"/>
  <c r="K46" i="3" s="1"/>
  <c r="L45" i="3"/>
  <c r="G55" i="3"/>
  <c r="J55" i="3" s="1"/>
  <c r="K55" i="3" s="1"/>
  <c r="L54" i="3"/>
  <c r="G60" i="3"/>
  <c r="J60" i="3" s="1"/>
  <c r="K60" i="3" s="1"/>
  <c r="L59" i="3"/>
  <c r="G70" i="3"/>
  <c r="J70" i="3" s="1"/>
  <c r="K70" i="3" s="1"/>
  <c r="L69" i="3"/>
  <c r="G92" i="3"/>
  <c r="J92" i="3" s="1"/>
  <c r="K92" i="3" s="1"/>
  <c r="L91" i="3"/>
  <c r="G109" i="3"/>
  <c r="J109" i="3" s="1"/>
  <c r="K109" i="3" s="1"/>
  <c r="L108" i="3"/>
  <c r="G114" i="3"/>
  <c r="J114" i="3" s="1"/>
  <c r="K114" i="3" s="1"/>
  <c r="L113" i="3"/>
  <c r="G118" i="3"/>
  <c r="J118" i="3" s="1"/>
  <c r="K118" i="3" s="1"/>
  <c r="L117" i="3"/>
  <c r="G121" i="3"/>
  <c r="J121" i="3" s="1"/>
  <c r="K121" i="3" s="1"/>
  <c r="L120" i="3"/>
  <c r="G34" i="3"/>
  <c r="J34" i="3" s="1"/>
  <c r="K34" i="3" s="1"/>
  <c r="L33" i="3"/>
  <c r="G63" i="3"/>
  <c r="J63" i="3" s="1"/>
  <c r="K63" i="3" s="1"/>
  <c r="L62" i="3"/>
  <c r="G86" i="3"/>
  <c r="J86" i="3" s="1"/>
  <c r="K86" i="3" s="1"/>
  <c r="L85" i="3"/>
  <c r="G108" i="3"/>
  <c r="J108" i="3" s="1"/>
  <c r="K108" i="3" s="1"/>
  <c r="L107" i="3"/>
  <c r="G23" i="3"/>
  <c r="J23" i="3" s="1"/>
  <c r="K23" i="3" s="1"/>
  <c r="L22" i="3"/>
  <c r="G15" i="3"/>
  <c r="J15" i="3" s="1"/>
  <c r="K15" i="3" s="1"/>
  <c r="L14" i="3"/>
  <c r="G17" i="3"/>
  <c r="J17" i="3" s="1"/>
  <c r="K17" i="3" s="1"/>
  <c r="L16" i="3"/>
  <c r="G27" i="3"/>
  <c r="J27" i="3" s="1"/>
  <c r="K27" i="3" s="1"/>
  <c r="L26" i="3"/>
  <c r="G36" i="3"/>
  <c r="J36" i="3" s="1"/>
  <c r="K36" i="3" s="1"/>
  <c r="L35" i="3"/>
  <c r="G42" i="3"/>
  <c r="J42" i="3" s="1"/>
  <c r="K42" i="3" s="1"/>
  <c r="L41" i="3"/>
  <c r="G51" i="3"/>
  <c r="J51" i="3" s="1"/>
  <c r="K51" i="3" s="1"/>
  <c r="L50" i="3"/>
  <c r="G56" i="3"/>
  <c r="J56" i="3" s="1"/>
  <c r="K56" i="3" s="1"/>
  <c r="L55" i="3"/>
  <c r="G66" i="3"/>
  <c r="J66" i="3" s="1"/>
  <c r="K66" i="3" s="1"/>
  <c r="L65" i="3"/>
  <c r="G75" i="3"/>
  <c r="J75" i="3" s="1"/>
  <c r="K75" i="3" s="1"/>
  <c r="L74" i="3"/>
  <c r="G84" i="3"/>
  <c r="J84" i="3" s="1"/>
  <c r="K84" i="3" s="1"/>
  <c r="L83" i="3"/>
  <c r="G101" i="3"/>
  <c r="J101" i="3" s="1"/>
  <c r="K101" i="3" s="1"/>
  <c r="L100" i="3"/>
  <c r="G106" i="3"/>
  <c r="J106" i="3" s="1"/>
  <c r="K106" i="3" s="1"/>
  <c r="L105" i="3"/>
  <c r="G110" i="3"/>
  <c r="J110" i="3" s="1"/>
  <c r="K110" i="3" s="1"/>
  <c r="L109" i="3"/>
  <c r="G119" i="3"/>
  <c r="J119" i="3" s="1"/>
  <c r="K119" i="3" s="1"/>
  <c r="L118" i="3"/>
  <c r="G30" i="3"/>
  <c r="J30" i="3" s="1"/>
  <c r="K30" i="3" s="1"/>
  <c r="L29" i="3"/>
  <c r="G120" i="3"/>
  <c r="J120" i="3" s="1"/>
  <c r="K120" i="3" s="1"/>
  <c r="L119" i="3"/>
  <c r="G18" i="3"/>
  <c r="J18" i="3" s="1"/>
  <c r="K18" i="3" s="1"/>
  <c r="L17" i="3"/>
  <c r="G19" i="3"/>
  <c r="J19" i="3" s="1"/>
  <c r="K19" i="3" s="1"/>
  <c r="L18" i="3"/>
  <c r="G28" i="3"/>
  <c r="J28" i="3" s="1"/>
  <c r="K28" i="3" s="1"/>
  <c r="L27" i="3"/>
  <c r="G37" i="3"/>
  <c r="J37" i="3" s="1"/>
  <c r="K37" i="3" s="1"/>
  <c r="L36" i="3"/>
  <c r="G47" i="3"/>
  <c r="J47" i="3" s="1"/>
  <c r="K47" i="3" s="1"/>
  <c r="L46" i="3"/>
  <c r="G52" i="3"/>
  <c r="J52" i="3" s="1"/>
  <c r="K52" i="3" s="1"/>
  <c r="L51" i="3"/>
  <c r="G62" i="3"/>
  <c r="J62" i="3" s="1"/>
  <c r="K62" i="3" s="1"/>
  <c r="L61" i="3"/>
  <c r="G71" i="3"/>
  <c r="J71" i="3" s="1"/>
  <c r="K71" i="3" s="1"/>
  <c r="L70" i="3"/>
  <c r="G76" i="3"/>
  <c r="J76" i="3" s="1"/>
  <c r="K76" i="3" s="1"/>
  <c r="L75" i="3"/>
  <c r="G93" i="3"/>
  <c r="J93" i="3" s="1"/>
  <c r="K93" i="3" s="1"/>
  <c r="L92" i="3"/>
  <c r="G98" i="3"/>
  <c r="J98" i="3" s="1"/>
  <c r="K98" i="3" s="1"/>
  <c r="L97" i="3"/>
  <c r="G102" i="3"/>
  <c r="J102" i="3" s="1"/>
  <c r="K102" i="3" s="1"/>
  <c r="L101" i="3"/>
  <c r="G111" i="3"/>
  <c r="J111" i="3" s="1"/>
  <c r="K111" i="3" s="1"/>
  <c r="L110" i="3"/>
  <c r="G124" i="3"/>
  <c r="J124" i="3" s="1"/>
  <c r="K124" i="3" s="1"/>
  <c r="L123" i="3"/>
  <c r="G21" i="3"/>
  <c r="J21" i="3" s="1"/>
  <c r="K21" i="3" s="1"/>
  <c r="L20" i="3"/>
  <c r="G44" i="3"/>
  <c r="J44" i="3" s="1"/>
  <c r="K44" i="3" s="1"/>
  <c r="L43" i="3"/>
  <c r="G57" i="3"/>
  <c r="J57" i="3" s="1"/>
  <c r="K57" i="3" s="1"/>
  <c r="L56" i="3"/>
  <c r="G78" i="3"/>
  <c r="J78" i="3" s="1"/>
  <c r="K78" i="3" s="1"/>
  <c r="L77" i="3"/>
  <c r="G89" i="3"/>
  <c r="J89" i="3" s="1"/>
  <c r="K89" i="3" s="1"/>
  <c r="L88" i="3"/>
  <c r="G125" i="3"/>
  <c r="J125" i="3" s="1"/>
  <c r="K125" i="3" s="1"/>
  <c r="L124" i="3"/>
  <c r="G20" i="3"/>
  <c r="J20" i="3" s="1"/>
  <c r="K20" i="3" s="1"/>
  <c r="L19" i="3"/>
  <c r="G29" i="3"/>
  <c r="J29" i="3" s="1"/>
  <c r="K29" i="3" s="1"/>
  <c r="L28" i="3"/>
  <c r="G38" i="3"/>
  <c r="J38" i="3" s="1"/>
  <c r="K38" i="3" s="1"/>
  <c r="L37" i="3"/>
  <c r="G43" i="3"/>
  <c r="J43" i="3" s="1"/>
  <c r="K43" i="3" s="1"/>
  <c r="L42" i="3"/>
  <c r="G48" i="3"/>
  <c r="J48" i="3" s="1"/>
  <c r="K48" i="3" s="1"/>
  <c r="L47" i="3"/>
  <c r="G58" i="3"/>
  <c r="J58" i="3" s="1"/>
  <c r="K58" i="3" s="1"/>
  <c r="L57" i="3"/>
  <c r="G67" i="3"/>
  <c r="J67" i="3" s="1"/>
  <c r="K67" i="3" s="1"/>
  <c r="L66" i="3"/>
  <c r="G72" i="3"/>
  <c r="J72" i="3" s="1"/>
  <c r="K72" i="3" s="1"/>
  <c r="L71" i="3"/>
  <c r="G77" i="3"/>
  <c r="J77" i="3" s="1"/>
  <c r="K77" i="3" s="1"/>
  <c r="L76" i="3"/>
  <c r="G85" i="3"/>
  <c r="J85" i="3" s="1"/>
  <c r="K85" i="3" s="1"/>
  <c r="L84" i="3"/>
  <c r="G90" i="3"/>
  <c r="J90" i="3" s="1"/>
  <c r="K90" i="3" s="1"/>
  <c r="L89" i="3"/>
  <c r="G94" i="3"/>
  <c r="J94" i="3" s="1"/>
  <c r="K94" i="3" s="1"/>
  <c r="L93" i="3"/>
  <c r="G103" i="3"/>
  <c r="J103" i="3" s="1"/>
  <c r="K103" i="3" s="1"/>
  <c r="L102" i="3"/>
  <c r="G116" i="3"/>
  <c r="J116" i="3" s="1"/>
  <c r="K116" i="3" s="1"/>
  <c r="L115" i="3"/>
  <c r="L47" i="1"/>
  <c r="G48" i="1"/>
  <c r="H48" i="1" s="1"/>
  <c r="L31" i="1"/>
  <c r="G32" i="1"/>
  <c r="I32" i="1" s="1"/>
  <c r="G12" i="1"/>
  <c r="I12" i="1" s="1"/>
  <c r="G16" i="1"/>
  <c r="I16" i="1" s="1"/>
  <c r="K5" i="1"/>
  <c r="F6" i="2"/>
  <c r="G6" i="2" s="1"/>
  <c r="F127" i="2"/>
  <c r="H127" i="2" s="1"/>
  <c r="F115" i="2"/>
  <c r="H115" i="2" s="1"/>
  <c r="F103" i="2"/>
  <c r="F91" i="2"/>
  <c r="H91" i="2" s="1"/>
  <c r="F79" i="2"/>
  <c r="H79" i="2" s="1"/>
  <c r="F67" i="2"/>
  <c r="G67" i="2" s="1"/>
  <c r="F55" i="2"/>
  <c r="F43" i="2"/>
  <c r="H43" i="2" s="1"/>
  <c r="F31" i="2"/>
  <c r="F19" i="2"/>
  <c r="G19" i="2" s="1"/>
  <c r="F7" i="2"/>
  <c r="G7" i="2" s="1"/>
  <c r="H92" i="4"/>
  <c r="H38" i="4"/>
  <c r="G114" i="4"/>
  <c r="G108" i="4"/>
  <c r="G96" i="4"/>
  <c r="G78" i="4"/>
  <c r="H42" i="4"/>
  <c r="G133" i="4"/>
  <c r="G57" i="4"/>
  <c r="H113" i="4"/>
  <c r="G101" i="4"/>
  <c r="G89" i="4"/>
  <c r="H77" i="4"/>
  <c r="G60" i="4"/>
  <c r="G65" i="4"/>
  <c r="H60" i="4"/>
  <c r="G53" i="4"/>
  <c r="H41" i="4"/>
  <c r="G111" i="4"/>
  <c r="H124" i="4"/>
  <c r="H88" i="4"/>
  <c r="G52" i="4"/>
  <c r="G34" i="4"/>
  <c r="H68" i="4"/>
  <c r="G131" i="4"/>
  <c r="G107" i="4"/>
  <c r="G95" i="4"/>
  <c r="H83" i="4"/>
  <c r="G71" i="4"/>
  <c r="G59" i="4"/>
  <c r="G42" i="4"/>
  <c r="H47" i="4"/>
  <c r="H35" i="4"/>
  <c r="G84" i="4"/>
  <c r="H30" i="4"/>
  <c r="H106" i="4"/>
  <c r="H89" i="4"/>
  <c r="H70" i="4"/>
  <c r="G132" i="4"/>
  <c r="H110" i="4"/>
  <c r="H82" i="4"/>
  <c r="H56" i="4"/>
  <c r="G123" i="4"/>
  <c r="H117" i="4"/>
  <c r="H104" i="4"/>
  <c r="G99" i="4"/>
  <c r="H86" i="4"/>
  <c r="H81" i="4"/>
  <c r="G63" i="4"/>
  <c r="H50" i="4"/>
  <c r="G45" i="4"/>
  <c r="H32" i="4"/>
  <c r="G126" i="4"/>
  <c r="G102" i="4"/>
  <c r="G75" i="4"/>
  <c r="H48" i="4"/>
  <c r="G125" i="4"/>
  <c r="G100" i="4"/>
  <c r="H74" i="4"/>
  <c r="G46" i="4"/>
  <c r="H131" i="4"/>
  <c r="G119" i="4"/>
  <c r="G93" i="4"/>
  <c r="H66" i="4"/>
  <c r="G39" i="4"/>
  <c r="G118" i="4"/>
  <c r="G64" i="4"/>
  <c r="H57" i="4"/>
  <c r="H27" i="4"/>
  <c r="G26" i="4"/>
  <c r="G27" i="4"/>
  <c r="H118" i="4"/>
  <c r="H100" i="4"/>
  <c r="H64" i="4"/>
  <c r="H28" i="4"/>
  <c r="H90" i="4"/>
  <c r="H72" i="4"/>
  <c r="H54" i="4"/>
  <c r="G36" i="4"/>
  <c r="G28" i="4"/>
  <c r="H123" i="4"/>
  <c r="H111" i="4"/>
  <c r="H93" i="4"/>
  <c r="H63" i="4"/>
  <c r="G98" i="4"/>
  <c r="G80" i="4"/>
  <c r="G62" i="4"/>
  <c r="G44" i="4"/>
  <c r="G127" i="4"/>
  <c r="G116" i="4"/>
  <c r="G121" i="4"/>
  <c r="G115" i="4"/>
  <c r="H109" i="4"/>
  <c r="G103" i="4"/>
  <c r="G97" i="4"/>
  <c r="G91" i="4"/>
  <c r="G85" i="4"/>
  <c r="G79" i="4"/>
  <c r="G68" i="4"/>
  <c r="G73" i="4"/>
  <c r="G67" i="4"/>
  <c r="G61" i="4"/>
  <c r="G50" i="4"/>
  <c r="G55" i="4"/>
  <c r="G49" i="4"/>
  <c r="G38" i="4"/>
  <c r="G43" i="4"/>
  <c r="G37" i="4"/>
  <c r="G31" i="4"/>
  <c r="G129" i="4"/>
  <c r="H122" i="4"/>
  <c r="G105" i="4"/>
  <c r="G87" i="4"/>
  <c r="G69" i="4"/>
  <c r="G51" i="4"/>
  <c r="G33" i="4"/>
  <c r="H116" i="4"/>
  <c r="H133" i="4"/>
  <c r="H121" i="4"/>
  <c r="H115" i="4"/>
  <c r="H49" i="4"/>
  <c r="H43" i="4"/>
  <c r="H29" i="4"/>
  <c r="H25" i="4"/>
  <c r="H128" i="4"/>
  <c r="G120" i="4"/>
  <c r="F117" i="2"/>
  <c r="H117" i="2" s="1"/>
  <c r="F97" i="2"/>
  <c r="H97" i="2" s="1"/>
  <c r="F25" i="2"/>
  <c r="H25" i="2" s="1"/>
  <c r="H19" i="2"/>
  <c r="F123" i="2"/>
  <c r="H123" i="2" s="1"/>
  <c r="F109" i="2"/>
  <c r="H109" i="2" s="1"/>
  <c r="H103" i="2"/>
  <c r="F73" i="2"/>
  <c r="H73" i="2" s="1"/>
  <c r="H55" i="2"/>
  <c r="F37" i="2"/>
  <c r="G37" i="2" s="1"/>
  <c r="F110" i="2"/>
  <c r="H110" i="2" s="1"/>
  <c r="F102" i="2"/>
  <c r="G102" i="2" s="1"/>
  <c r="F114" i="2"/>
  <c r="H114" i="2" s="1"/>
  <c r="G123" i="2"/>
  <c r="F119" i="2"/>
  <c r="H119" i="2" s="1"/>
  <c r="F95" i="2"/>
  <c r="H95" i="2" s="1"/>
  <c r="F71" i="2"/>
  <c r="F47" i="2"/>
  <c r="H47" i="2" s="1"/>
  <c r="F35" i="2"/>
  <c r="H35" i="2" s="1"/>
  <c r="F11" i="2"/>
  <c r="H11" i="2" s="1"/>
  <c r="F133" i="2"/>
  <c r="G133" i="2" s="1"/>
  <c r="F126" i="2"/>
  <c r="G126" i="2" s="1"/>
  <c r="F118" i="2"/>
  <c r="H118" i="2" s="1"/>
  <c r="F111" i="2"/>
  <c r="G111" i="2" s="1"/>
  <c r="F90" i="2"/>
  <c r="H90" i="2" s="1"/>
  <c r="F78" i="2"/>
  <c r="G78" i="2" s="1"/>
  <c r="F66" i="2"/>
  <c r="G66" i="2" s="1"/>
  <c r="G110" i="2"/>
  <c r="F132" i="2"/>
  <c r="H132" i="2" s="1"/>
  <c r="F124" i="2"/>
  <c r="G124" i="2" s="1"/>
  <c r="F100" i="2"/>
  <c r="G100" i="2" s="1"/>
  <c r="F88" i="2"/>
  <c r="G88" i="2" s="1"/>
  <c r="F76" i="2"/>
  <c r="G76" i="2" s="1"/>
  <c r="F64" i="2"/>
  <c r="H64" i="2" s="1"/>
  <c r="F52" i="2"/>
  <c r="G52" i="2" s="1"/>
  <c r="F40" i="2"/>
  <c r="H40" i="2" s="1"/>
  <c r="F28" i="2"/>
  <c r="G28" i="2" s="1"/>
  <c r="F16" i="2"/>
  <c r="G16" i="2" s="1"/>
  <c r="G73" i="2"/>
  <c r="F125" i="2"/>
  <c r="H125" i="2" s="1"/>
  <c r="F107" i="2"/>
  <c r="H107" i="2" s="1"/>
  <c r="F83" i="2"/>
  <c r="H83" i="2" s="1"/>
  <c r="F59" i="2"/>
  <c r="H59" i="2" s="1"/>
  <c r="F29" i="2"/>
  <c r="H29" i="2" s="1"/>
  <c r="F105" i="2"/>
  <c r="G105" i="2" s="1"/>
  <c r="F81" i="2"/>
  <c r="G81" i="2" s="1"/>
  <c r="F63" i="2"/>
  <c r="G63" i="2" s="1"/>
  <c r="F33" i="2"/>
  <c r="H33" i="2" s="1"/>
  <c r="F9" i="2"/>
  <c r="H76" i="2"/>
  <c r="F120" i="2"/>
  <c r="G120" i="2" s="1"/>
  <c r="F131" i="2"/>
  <c r="H131" i="2" s="1"/>
  <c r="F101" i="2"/>
  <c r="G101" i="2" s="1"/>
  <c r="F77" i="2"/>
  <c r="G77" i="2" s="1"/>
  <c r="F53" i="2"/>
  <c r="G53" i="2" s="1"/>
  <c r="F23" i="2"/>
  <c r="H23" i="2" s="1"/>
  <c r="H133" i="2"/>
  <c r="F99" i="2"/>
  <c r="G99" i="2" s="1"/>
  <c r="F87" i="2"/>
  <c r="G87" i="2" s="1"/>
  <c r="F69" i="2"/>
  <c r="H69" i="2" s="1"/>
  <c r="F45" i="2"/>
  <c r="H45" i="2" s="1"/>
  <c r="F27" i="2"/>
  <c r="H27" i="2" s="1"/>
  <c r="F15" i="2"/>
  <c r="H15" i="2" s="1"/>
  <c r="F104" i="2"/>
  <c r="H104" i="2" s="1"/>
  <c r="H102" i="2"/>
  <c r="F98" i="2"/>
  <c r="G98" i="2" s="1"/>
  <c r="F92" i="2"/>
  <c r="H92" i="2" s="1"/>
  <c r="F86" i="2"/>
  <c r="G86" i="2" s="1"/>
  <c r="H78" i="2"/>
  <c r="F80" i="2"/>
  <c r="H80" i="2" s="1"/>
  <c r="H72" i="2"/>
  <c r="F74" i="2"/>
  <c r="G74" i="2" s="1"/>
  <c r="G72" i="2"/>
  <c r="F68" i="2"/>
  <c r="H68" i="2" s="1"/>
  <c r="H60" i="2"/>
  <c r="F62" i="2"/>
  <c r="H62" i="2" s="1"/>
  <c r="G60" i="2"/>
  <c r="H54" i="2"/>
  <c r="F56" i="2"/>
  <c r="H56" i="2" s="1"/>
  <c r="G54" i="2"/>
  <c r="F50" i="2"/>
  <c r="H50" i="2" s="1"/>
  <c r="H42" i="2"/>
  <c r="F44" i="2"/>
  <c r="H44" i="2" s="1"/>
  <c r="G42" i="2"/>
  <c r="F38" i="2"/>
  <c r="G38" i="2" s="1"/>
  <c r="H30" i="2"/>
  <c r="F32" i="2"/>
  <c r="H32" i="2" s="1"/>
  <c r="G30" i="2"/>
  <c r="H24" i="2"/>
  <c r="F26" i="2"/>
  <c r="H26" i="2" s="1"/>
  <c r="G24" i="2"/>
  <c r="H18" i="2"/>
  <c r="F20" i="2"/>
  <c r="H20" i="2" s="1"/>
  <c r="G18" i="2"/>
  <c r="F14" i="2"/>
  <c r="H14" i="2" s="1"/>
  <c r="F8" i="2"/>
  <c r="H8" i="2" s="1"/>
  <c r="H6" i="2"/>
  <c r="I7" i="2" s="1"/>
  <c r="J7" i="2" s="1"/>
  <c r="F129" i="2"/>
  <c r="G129" i="2" s="1"/>
  <c r="F122" i="2"/>
  <c r="G122" i="2" s="1"/>
  <c r="F108" i="2"/>
  <c r="H108" i="2" s="1"/>
  <c r="F96" i="2"/>
  <c r="H96" i="2" s="1"/>
  <c r="F84" i="2"/>
  <c r="H84" i="2" s="1"/>
  <c r="F48" i="2"/>
  <c r="H48" i="2" s="1"/>
  <c r="F36" i="2"/>
  <c r="H36" i="2" s="1"/>
  <c r="F12" i="2"/>
  <c r="H12" i="2" s="1"/>
  <c r="G9" i="2"/>
  <c r="H124" i="2"/>
  <c r="H31" i="2"/>
  <c r="F112" i="2"/>
  <c r="G112" i="2" s="1"/>
  <c r="G40" i="2"/>
  <c r="F113" i="2"/>
  <c r="H113" i="2" s="1"/>
  <c r="F89" i="2"/>
  <c r="G89" i="2" s="1"/>
  <c r="F65" i="2"/>
  <c r="H65" i="2" s="1"/>
  <c r="F41" i="2"/>
  <c r="H41" i="2" s="1"/>
  <c r="F17" i="2"/>
  <c r="H17" i="2" s="1"/>
  <c r="F93" i="2"/>
  <c r="H93" i="2" s="1"/>
  <c r="F75" i="2"/>
  <c r="G75" i="2" s="1"/>
  <c r="F57" i="2"/>
  <c r="H57" i="2" s="1"/>
  <c r="F51" i="2"/>
  <c r="G51" i="2" s="1"/>
  <c r="H37" i="2"/>
  <c r="F39" i="2"/>
  <c r="G39" i="2" s="1"/>
  <c r="F21" i="2"/>
  <c r="H21" i="2" s="1"/>
  <c r="F130" i="2"/>
  <c r="G130" i="2" s="1"/>
  <c r="F116" i="2"/>
  <c r="H116" i="2" s="1"/>
  <c r="F85" i="2"/>
  <c r="G85" i="2" s="1"/>
  <c r="F61" i="2"/>
  <c r="H61" i="2" s="1"/>
  <c r="F49" i="2"/>
  <c r="G49" i="2" s="1"/>
  <c r="F13" i="2"/>
  <c r="H13" i="2" s="1"/>
  <c r="G82" i="2"/>
  <c r="H9" i="2"/>
  <c r="G113" i="2"/>
  <c r="H71" i="2"/>
  <c r="G71" i="2"/>
  <c r="G29" i="2"/>
  <c r="G23" i="2"/>
  <c r="F128" i="2"/>
  <c r="H128" i="2" s="1"/>
  <c r="F121" i="2"/>
  <c r="G121" i="2" s="1"/>
  <c r="F106" i="2"/>
  <c r="G106" i="2" s="1"/>
  <c r="F94" i="2"/>
  <c r="H94" i="2" s="1"/>
  <c r="F82" i="2"/>
  <c r="H82" i="2" s="1"/>
  <c r="F70" i="2"/>
  <c r="G70" i="2" s="1"/>
  <c r="F58" i="2"/>
  <c r="H58" i="2" s="1"/>
  <c r="F46" i="2"/>
  <c r="G46" i="2" s="1"/>
  <c r="F34" i="2"/>
  <c r="H34" i="2" s="1"/>
  <c r="F22" i="2"/>
  <c r="G22" i="2" s="1"/>
  <c r="F10" i="2"/>
  <c r="G10" i="2" s="1"/>
  <c r="G127" i="2"/>
  <c r="G115" i="2"/>
  <c r="G103" i="2"/>
  <c r="G79" i="2"/>
  <c r="G55" i="2"/>
  <c r="G43" i="2"/>
  <c r="G31" i="2"/>
  <c r="G17" i="1"/>
  <c r="J17" i="1" s="1"/>
  <c r="K17" i="1" s="1"/>
  <c r="L16" i="1"/>
  <c r="L39" i="1"/>
  <c r="G40" i="1"/>
  <c r="G65" i="1"/>
  <c r="J65" i="1" s="1"/>
  <c r="K65" i="1" s="1"/>
  <c r="L64" i="1"/>
  <c r="G113" i="1"/>
  <c r="J113" i="1" s="1"/>
  <c r="K113" i="1" s="1"/>
  <c r="L112" i="1"/>
  <c r="L7" i="1"/>
  <c r="G8" i="1"/>
  <c r="G59" i="1"/>
  <c r="J59" i="1" s="1"/>
  <c r="K59" i="1" s="1"/>
  <c r="L58" i="1"/>
  <c r="G88" i="1"/>
  <c r="J88" i="1" s="1"/>
  <c r="K88" i="1" s="1"/>
  <c r="L87" i="1"/>
  <c r="G107" i="1"/>
  <c r="J107" i="1" s="1"/>
  <c r="K107" i="1" s="1"/>
  <c r="L106" i="1"/>
  <c r="L35" i="1"/>
  <c r="G36" i="1"/>
  <c r="H36" i="1" s="1"/>
  <c r="L59" i="1"/>
  <c r="G60" i="1"/>
  <c r="L83" i="1"/>
  <c r="G84" i="1"/>
  <c r="G99" i="1"/>
  <c r="J99" i="1" s="1"/>
  <c r="K99" i="1" s="1"/>
  <c r="L98" i="1"/>
  <c r="L107" i="1"/>
  <c r="G108" i="1"/>
  <c r="L27" i="1"/>
  <c r="G28" i="1"/>
  <c r="H28" i="1" s="1"/>
  <c r="L51" i="1"/>
  <c r="G52" i="1"/>
  <c r="H52" i="1" s="1"/>
  <c r="L75" i="1"/>
  <c r="G76" i="1"/>
  <c r="H76" i="1" s="1"/>
  <c r="G81" i="1"/>
  <c r="J81" i="1" s="1"/>
  <c r="K81" i="1" s="1"/>
  <c r="L80" i="1"/>
  <c r="G11" i="1"/>
  <c r="J11" i="1" s="1"/>
  <c r="K11" i="1" s="1"/>
  <c r="L10" i="1"/>
  <c r="L23" i="1"/>
  <c r="G24" i="1"/>
  <c r="G43" i="1"/>
  <c r="J43" i="1" s="1"/>
  <c r="K43" i="1" s="1"/>
  <c r="L42" i="1"/>
  <c r="G49" i="1"/>
  <c r="J49" i="1" s="1"/>
  <c r="K49" i="1" s="1"/>
  <c r="L48" i="1"/>
  <c r="G96" i="1"/>
  <c r="J96" i="1" s="1"/>
  <c r="K96" i="1" s="1"/>
  <c r="L95" i="1"/>
  <c r="L19" i="1"/>
  <c r="G20" i="1"/>
  <c r="H20" i="1" s="1"/>
  <c r="L43" i="1"/>
  <c r="G44" i="1"/>
  <c r="G73" i="1"/>
  <c r="J73" i="1" s="1"/>
  <c r="K73" i="1" s="1"/>
  <c r="L72" i="1"/>
  <c r="L91" i="1"/>
  <c r="G92" i="1"/>
  <c r="H92" i="1" s="1"/>
  <c r="G97" i="1"/>
  <c r="J97" i="1" s="1"/>
  <c r="K97" i="1" s="1"/>
  <c r="L96" i="1"/>
  <c r="G27" i="1"/>
  <c r="J27" i="1" s="1"/>
  <c r="K27" i="1" s="1"/>
  <c r="L26" i="1"/>
  <c r="G33" i="1"/>
  <c r="J33" i="1" s="1"/>
  <c r="K33" i="1" s="1"/>
  <c r="L32" i="1"/>
  <c r="L55" i="1"/>
  <c r="G56" i="1"/>
  <c r="G123" i="1"/>
  <c r="J123" i="1" s="1"/>
  <c r="K123" i="1" s="1"/>
  <c r="L122" i="1"/>
  <c r="G19" i="1"/>
  <c r="J19" i="1" s="1"/>
  <c r="K19" i="1" s="1"/>
  <c r="L18" i="1"/>
  <c r="G57" i="1"/>
  <c r="J57" i="1" s="1"/>
  <c r="K57" i="1" s="1"/>
  <c r="L56" i="1"/>
  <c r="G66" i="1"/>
  <c r="J66" i="1" s="1"/>
  <c r="K66" i="1" s="1"/>
  <c r="L65" i="1"/>
  <c r="G77" i="1"/>
  <c r="J77" i="1" s="1"/>
  <c r="K77" i="1" s="1"/>
  <c r="L76" i="1"/>
  <c r="G83" i="1"/>
  <c r="J83" i="1" s="1"/>
  <c r="K83" i="1" s="1"/>
  <c r="L82" i="1"/>
  <c r="G95" i="1"/>
  <c r="J95" i="1" s="1"/>
  <c r="K95" i="1" s="1"/>
  <c r="L94" i="1"/>
  <c r="G102" i="1"/>
  <c r="J102" i="1" s="1"/>
  <c r="K102" i="1" s="1"/>
  <c r="L101" i="1"/>
  <c r="G105" i="1"/>
  <c r="J105" i="1" s="1"/>
  <c r="K105" i="1" s="1"/>
  <c r="L104" i="1"/>
  <c r="G114" i="1"/>
  <c r="J114" i="1" s="1"/>
  <c r="K114" i="1" s="1"/>
  <c r="L113" i="1"/>
  <c r="G121" i="1"/>
  <c r="J121" i="1" s="1"/>
  <c r="K121" i="1" s="1"/>
  <c r="L120" i="1"/>
  <c r="G14" i="1"/>
  <c r="L13" i="1"/>
  <c r="G30" i="1"/>
  <c r="J30" i="1" s="1"/>
  <c r="K30" i="1" s="1"/>
  <c r="L29" i="1"/>
  <c r="G46" i="1"/>
  <c r="J46" i="1" s="1"/>
  <c r="K46" i="1" s="1"/>
  <c r="L45" i="1"/>
  <c r="G62" i="1"/>
  <c r="J62" i="1" s="1"/>
  <c r="K62" i="1" s="1"/>
  <c r="L61" i="1"/>
  <c r="G68" i="1"/>
  <c r="G80" i="1"/>
  <c r="J80" i="1" s="1"/>
  <c r="K80" i="1" s="1"/>
  <c r="L79" i="1"/>
  <c r="G103" i="1"/>
  <c r="J103" i="1" s="1"/>
  <c r="K103" i="1" s="1"/>
  <c r="L102" i="1"/>
  <c r="G110" i="1"/>
  <c r="J110" i="1" s="1"/>
  <c r="K110" i="1" s="1"/>
  <c r="L109" i="1"/>
  <c r="G15" i="1"/>
  <c r="J15" i="1" s="1"/>
  <c r="K15" i="1" s="1"/>
  <c r="L14" i="1"/>
  <c r="G18" i="1"/>
  <c r="J18" i="1" s="1"/>
  <c r="K18" i="1" s="1"/>
  <c r="L17" i="1"/>
  <c r="G31" i="1"/>
  <c r="J31" i="1" s="1"/>
  <c r="K31" i="1" s="1"/>
  <c r="L30" i="1"/>
  <c r="G34" i="1"/>
  <c r="J34" i="1" s="1"/>
  <c r="K34" i="1" s="1"/>
  <c r="L33" i="1"/>
  <c r="G47" i="1"/>
  <c r="J47" i="1" s="1"/>
  <c r="K47" i="1" s="1"/>
  <c r="L46" i="1"/>
  <c r="G50" i="1"/>
  <c r="J50" i="1" s="1"/>
  <c r="K50" i="1" s="1"/>
  <c r="L49" i="1"/>
  <c r="G63" i="1"/>
  <c r="J63" i="1" s="1"/>
  <c r="K63" i="1" s="1"/>
  <c r="L62" i="1"/>
  <c r="G70" i="1"/>
  <c r="J70" i="1" s="1"/>
  <c r="K70" i="1" s="1"/>
  <c r="L69" i="1"/>
  <c r="G82" i="1"/>
  <c r="J82" i="1" s="1"/>
  <c r="K82" i="1" s="1"/>
  <c r="L81" i="1"/>
  <c r="G93" i="1"/>
  <c r="J93" i="1" s="1"/>
  <c r="K93" i="1" s="1"/>
  <c r="L92" i="1"/>
  <c r="G111" i="1"/>
  <c r="J111" i="1" s="1"/>
  <c r="K111" i="1" s="1"/>
  <c r="L110" i="1"/>
  <c r="G9" i="1"/>
  <c r="J9" i="1" s="1"/>
  <c r="K9" i="1" s="1"/>
  <c r="L8" i="1"/>
  <c r="J16" i="1"/>
  <c r="K16" i="1" s="1"/>
  <c r="G25" i="1"/>
  <c r="J25" i="1" s="1"/>
  <c r="K25" i="1" s="1"/>
  <c r="L24" i="1"/>
  <c r="G35" i="1"/>
  <c r="J35" i="1" s="1"/>
  <c r="K35" i="1" s="1"/>
  <c r="L34" i="1"/>
  <c r="G41" i="1"/>
  <c r="J41" i="1" s="1"/>
  <c r="K41" i="1" s="1"/>
  <c r="L40" i="1"/>
  <c r="G51" i="1"/>
  <c r="J51" i="1" s="1"/>
  <c r="K51" i="1" s="1"/>
  <c r="L50" i="1"/>
  <c r="G72" i="1"/>
  <c r="J72" i="1" s="1"/>
  <c r="K72" i="1" s="1"/>
  <c r="L71" i="1"/>
  <c r="G118" i="1"/>
  <c r="J118" i="1" s="1"/>
  <c r="K118" i="1" s="1"/>
  <c r="L117" i="1"/>
  <c r="G21" i="1"/>
  <c r="J21" i="1" s="1"/>
  <c r="K21" i="1" s="1"/>
  <c r="L20" i="1"/>
  <c r="G37" i="1"/>
  <c r="J37" i="1" s="1"/>
  <c r="K37" i="1" s="1"/>
  <c r="L36" i="1"/>
  <c r="G53" i="1"/>
  <c r="J53" i="1" s="1"/>
  <c r="K53" i="1" s="1"/>
  <c r="L52" i="1"/>
  <c r="G74" i="1"/>
  <c r="J74" i="1" s="1"/>
  <c r="K74" i="1" s="1"/>
  <c r="L73" i="1"/>
  <c r="G85" i="1"/>
  <c r="J85" i="1" s="1"/>
  <c r="K85" i="1" s="1"/>
  <c r="L84" i="1"/>
  <c r="G91" i="1"/>
  <c r="J91" i="1" s="1"/>
  <c r="K91" i="1" s="1"/>
  <c r="L90" i="1"/>
  <c r="G119" i="1"/>
  <c r="J119" i="1" s="1"/>
  <c r="K119" i="1" s="1"/>
  <c r="L118" i="1"/>
  <c r="G71" i="1"/>
  <c r="J71" i="1" s="1"/>
  <c r="K71" i="1" s="1"/>
  <c r="L70" i="1"/>
  <c r="G78" i="1"/>
  <c r="J78" i="1" s="1"/>
  <c r="K78" i="1" s="1"/>
  <c r="L77" i="1"/>
  <c r="G90" i="1"/>
  <c r="J90" i="1" s="1"/>
  <c r="K90" i="1" s="1"/>
  <c r="L89" i="1"/>
  <c r="G101" i="1"/>
  <c r="J101" i="1" s="1"/>
  <c r="K101" i="1" s="1"/>
  <c r="L100" i="1"/>
  <c r="G116" i="1"/>
  <c r="J116" i="1" s="1"/>
  <c r="K116" i="1" s="1"/>
  <c r="L115" i="1"/>
  <c r="G6" i="1"/>
  <c r="J6" i="1" s="1"/>
  <c r="K6" i="1" s="1"/>
  <c r="L5" i="1"/>
  <c r="G13" i="1"/>
  <c r="J13" i="1" s="1"/>
  <c r="K13" i="1" s="1"/>
  <c r="L12" i="1"/>
  <c r="G22" i="1"/>
  <c r="J22" i="1" s="1"/>
  <c r="K22" i="1" s="1"/>
  <c r="L21" i="1"/>
  <c r="G29" i="1"/>
  <c r="J29" i="1" s="1"/>
  <c r="K29" i="1" s="1"/>
  <c r="L28" i="1"/>
  <c r="G38" i="1"/>
  <c r="J38" i="1" s="1"/>
  <c r="K38" i="1" s="1"/>
  <c r="L37" i="1"/>
  <c r="G45" i="1"/>
  <c r="J45" i="1" s="1"/>
  <c r="K45" i="1" s="1"/>
  <c r="L44" i="1"/>
  <c r="G54" i="1"/>
  <c r="J54" i="1" s="1"/>
  <c r="K54" i="1" s="1"/>
  <c r="L53" i="1"/>
  <c r="G61" i="1"/>
  <c r="J61" i="1" s="1"/>
  <c r="K61" i="1" s="1"/>
  <c r="L60" i="1"/>
  <c r="G67" i="1"/>
  <c r="J67" i="1" s="1"/>
  <c r="K67" i="1" s="1"/>
  <c r="L66" i="1"/>
  <c r="G79" i="1"/>
  <c r="J79" i="1" s="1"/>
  <c r="K79" i="1" s="1"/>
  <c r="L78" i="1"/>
  <c r="G86" i="1"/>
  <c r="J86" i="1" s="1"/>
  <c r="K86" i="1" s="1"/>
  <c r="L85" i="1"/>
  <c r="G89" i="1"/>
  <c r="J89" i="1" s="1"/>
  <c r="K89" i="1" s="1"/>
  <c r="L88" i="1"/>
  <c r="G98" i="1"/>
  <c r="J98" i="1" s="1"/>
  <c r="K98" i="1" s="1"/>
  <c r="L97" i="1"/>
  <c r="G104" i="1"/>
  <c r="J104" i="1" s="1"/>
  <c r="K104" i="1" s="1"/>
  <c r="L103" i="1"/>
  <c r="G109" i="1"/>
  <c r="J109" i="1" s="1"/>
  <c r="K109" i="1" s="1"/>
  <c r="L108" i="1"/>
  <c r="G115" i="1"/>
  <c r="J115" i="1" s="1"/>
  <c r="K115" i="1" s="1"/>
  <c r="L114" i="1"/>
  <c r="G120" i="1"/>
  <c r="J120" i="1" s="1"/>
  <c r="K120" i="1" s="1"/>
  <c r="L119" i="1"/>
  <c r="G7" i="1"/>
  <c r="J7" i="1" s="1"/>
  <c r="K7" i="1" s="1"/>
  <c r="L6" i="1"/>
  <c r="G10" i="1"/>
  <c r="J10" i="1" s="1"/>
  <c r="K10" i="1" s="1"/>
  <c r="L9" i="1"/>
  <c r="G23" i="1"/>
  <c r="J23" i="1" s="1"/>
  <c r="K23" i="1" s="1"/>
  <c r="L22" i="1"/>
  <c r="G26" i="1"/>
  <c r="J26" i="1" s="1"/>
  <c r="K26" i="1" s="1"/>
  <c r="L25" i="1"/>
  <c r="G39" i="1"/>
  <c r="J39" i="1" s="1"/>
  <c r="K39" i="1" s="1"/>
  <c r="L38" i="1"/>
  <c r="G42" i="1"/>
  <c r="J42" i="1" s="1"/>
  <c r="K42" i="1" s="1"/>
  <c r="L41" i="1"/>
  <c r="G55" i="1"/>
  <c r="J55" i="1" s="1"/>
  <c r="K55" i="1" s="1"/>
  <c r="L54" i="1"/>
  <c r="G58" i="1"/>
  <c r="J58" i="1" s="1"/>
  <c r="K58" i="1" s="1"/>
  <c r="L57" i="1"/>
  <c r="G64" i="1"/>
  <c r="J64" i="1" s="1"/>
  <c r="K64" i="1" s="1"/>
  <c r="L63" i="1"/>
  <c r="G69" i="1"/>
  <c r="J69" i="1" s="1"/>
  <c r="K69" i="1" s="1"/>
  <c r="L68" i="1"/>
  <c r="G75" i="1"/>
  <c r="J75" i="1" s="1"/>
  <c r="K75" i="1" s="1"/>
  <c r="L74" i="1"/>
  <c r="G87" i="1"/>
  <c r="J87" i="1" s="1"/>
  <c r="K87" i="1" s="1"/>
  <c r="L86" i="1"/>
  <c r="G94" i="1"/>
  <c r="J94" i="1" s="1"/>
  <c r="K94" i="1" s="1"/>
  <c r="L93" i="1"/>
  <c r="G100" i="1"/>
  <c r="H100" i="1" s="1"/>
  <c r="G106" i="1"/>
  <c r="J106" i="1" s="1"/>
  <c r="K106" i="1" s="1"/>
  <c r="L105" i="1"/>
  <c r="G112" i="1"/>
  <c r="J112" i="1" s="1"/>
  <c r="K112" i="1" s="1"/>
  <c r="L111" i="1"/>
  <c r="G117" i="1"/>
  <c r="J117" i="1" s="1"/>
  <c r="K117" i="1" s="1"/>
  <c r="L116" i="1"/>
  <c r="G122" i="1"/>
  <c r="J122" i="1" s="1"/>
  <c r="L121" i="1"/>
  <c r="H20" i="3"/>
  <c r="I69" i="3"/>
  <c r="H69" i="3"/>
  <c r="H77" i="3"/>
  <c r="I21" i="3"/>
  <c r="H21" i="3"/>
  <c r="H71" i="3"/>
  <c r="I88" i="3"/>
  <c r="H88" i="3"/>
  <c r="I40" i="3"/>
  <c r="H40" i="3"/>
  <c r="H59" i="3"/>
  <c r="I54" i="3"/>
  <c r="I83" i="3"/>
  <c r="H83" i="3"/>
  <c r="I33" i="3"/>
  <c r="H33" i="3"/>
  <c r="I96" i="3"/>
  <c r="H96" i="3"/>
  <c r="I25" i="3"/>
  <c r="H95" i="3"/>
  <c r="I95" i="3"/>
  <c r="I35" i="3"/>
  <c r="H55" i="3"/>
  <c r="I62" i="3"/>
  <c r="I92" i="3"/>
  <c r="I61" i="3"/>
  <c r="I75" i="3"/>
  <c r="I14" i="3"/>
  <c r="H14" i="3"/>
  <c r="I37" i="3"/>
  <c r="I104" i="3"/>
  <c r="H104" i="3"/>
  <c r="H16" i="3"/>
  <c r="H27" i="1"/>
  <c r="I91" i="1"/>
  <c r="H91" i="1"/>
  <c r="I19" i="1"/>
  <c r="I93" i="1"/>
  <c r="H93" i="1"/>
  <c r="I46" i="1"/>
  <c r="H46" i="1"/>
  <c r="I107" i="1"/>
  <c r="H107" i="1"/>
  <c r="H117" i="1"/>
  <c r="H34" i="1"/>
  <c r="I34" i="1"/>
  <c r="I38" i="1"/>
  <c r="I73" i="1"/>
  <c r="H73" i="1"/>
  <c r="I79" i="1"/>
  <c r="I114" i="1"/>
  <c r="H39" i="1"/>
  <c r="I39" i="1"/>
  <c r="I58" i="1"/>
  <c r="H96" i="1"/>
  <c r="H57" i="1"/>
  <c r="H98" i="1"/>
  <c r="H25" i="1"/>
  <c r="I51" i="1"/>
  <c r="H95" i="1"/>
  <c r="I95" i="1"/>
  <c r="I104" i="1"/>
  <c r="I5" i="1"/>
  <c r="H5" i="1"/>
  <c r="I10" i="1"/>
  <c r="I43" i="1"/>
  <c r="H43" i="1"/>
  <c r="I80" i="1"/>
  <c r="H80" i="1"/>
  <c r="I110" i="1"/>
  <c r="I6" i="1"/>
  <c r="I121" i="1"/>
  <c r="H12" i="1"/>
  <c r="H44" i="1"/>
  <c r="H60" i="1"/>
  <c r="H108" i="1"/>
  <c r="G32" i="4" l="1"/>
  <c r="N32" i="4" s="1"/>
  <c r="G92" i="4"/>
  <c r="J93" i="4" s="1"/>
  <c r="G47" i="4"/>
  <c r="H34" i="4"/>
  <c r="J35" i="4" s="1"/>
  <c r="H44" i="4"/>
  <c r="N44" i="4" s="1"/>
  <c r="G83" i="4"/>
  <c r="G54" i="4"/>
  <c r="H132" i="4"/>
  <c r="H61" i="4"/>
  <c r="H80" i="4"/>
  <c r="G74" i="4"/>
  <c r="N74" i="4" s="1"/>
  <c r="H67" i="4"/>
  <c r="H98" i="4"/>
  <c r="N125" i="4"/>
  <c r="N124" i="4"/>
  <c r="N131" i="4"/>
  <c r="J133" i="4"/>
  <c r="H78" i="4"/>
  <c r="H96" i="4"/>
  <c r="G86" i="4"/>
  <c r="N86" i="4" s="1"/>
  <c r="G93" i="2"/>
  <c r="G32" i="2"/>
  <c r="I140" i="2"/>
  <c r="I141" i="2"/>
  <c r="I142" i="2"/>
  <c r="I139" i="2"/>
  <c r="I135" i="2"/>
  <c r="I143" i="2"/>
  <c r="I136" i="2"/>
  <c r="I144" i="2"/>
  <c r="I137" i="2"/>
  <c r="I145" i="2"/>
  <c r="I138" i="2"/>
  <c r="I134" i="2"/>
  <c r="H111" i="2"/>
  <c r="J112" i="2" s="1"/>
  <c r="H120" i="2"/>
  <c r="H67" i="2"/>
  <c r="G91" i="2"/>
  <c r="H101" i="2"/>
  <c r="G132" i="2"/>
  <c r="L146" i="3"/>
  <c r="G147" i="3"/>
  <c r="F156" i="3"/>
  <c r="F157" i="3"/>
  <c r="J126" i="3"/>
  <c r="K126" i="3" s="1"/>
  <c r="H126" i="3"/>
  <c r="L125" i="3"/>
  <c r="I112" i="3"/>
  <c r="H100" i="3"/>
  <c r="H60" i="3"/>
  <c r="I27" i="3"/>
  <c r="H54" i="3"/>
  <c r="P7" i="3"/>
  <c r="H53" i="3"/>
  <c r="F160" i="3"/>
  <c r="I85" i="3"/>
  <c r="I79" i="3"/>
  <c r="K122" i="3"/>
  <c r="H61" i="3"/>
  <c r="I78" i="3"/>
  <c r="F147" i="1"/>
  <c r="E162" i="1"/>
  <c r="F163" i="1" s="1"/>
  <c r="E163" i="1"/>
  <c r="F164" i="1" s="1"/>
  <c r="G124" i="1"/>
  <c r="J124" i="1" s="1"/>
  <c r="K124" i="1" s="1"/>
  <c r="L123" i="1"/>
  <c r="H10" i="1"/>
  <c r="H16" i="1"/>
  <c r="I101" i="1"/>
  <c r="H114" i="1"/>
  <c r="H63" i="1"/>
  <c r="H115" i="1"/>
  <c r="H29" i="1"/>
  <c r="I88" i="1"/>
  <c r="I63" i="1"/>
  <c r="H75" i="1"/>
  <c r="I115" i="1"/>
  <c r="I29" i="1"/>
  <c r="H54" i="1"/>
  <c r="H105" i="1"/>
  <c r="I75" i="1"/>
  <c r="I55" i="1"/>
  <c r="H19" i="1"/>
  <c r="H122" i="1"/>
  <c r="P7" i="1"/>
  <c r="H82" i="1"/>
  <c r="I71" i="1"/>
  <c r="I66" i="1"/>
  <c r="I54" i="1"/>
  <c r="K122" i="1"/>
  <c r="J32" i="1"/>
  <c r="K32" i="1" s="1"/>
  <c r="I48" i="1"/>
  <c r="F126" i="1"/>
  <c r="J48" i="1"/>
  <c r="K48" i="1" s="1"/>
  <c r="I15" i="1"/>
  <c r="H106" i="1"/>
  <c r="H71" i="1"/>
  <c r="H66" i="1"/>
  <c r="H15" i="1"/>
  <c r="H101" i="1"/>
  <c r="H53" i="1"/>
  <c r="H51" i="1"/>
  <c r="F125" i="1"/>
  <c r="F127" i="1" s="1"/>
  <c r="H9" i="1"/>
  <c r="I53" i="1"/>
  <c r="H119" i="1"/>
  <c r="I9" i="1"/>
  <c r="H104" i="1"/>
  <c r="H58" i="1"/>
  <c r="H79" i="1"/>
  <c r="H6" i="1"/>
  <c r="I98" i="1"/>
  <c r="I81" i="1"/>
  <c r="I109" i="3"/>
  <c r="I18" i="3"/>
  <c r="H74" i="3"/>
  <c r="I29" i="3"/>
  <c r="I34" i="3"/>
  <c r="I84" i="3"/>
  <c r="H51" i="3"/>
  <c r="I56" i="3"/>
  <c r="H29" i="3"/>
  <c r="H84" i="3"/>
  <c r="I124" i="3"/>
  <c r="H34" i="3"/>
  <c r="I86" i="3"/>
  <c r="I113" i="3"/>
  <c r="I53" i="3"/>
  <c r="H23" i="3"/>
  <c r="I71" i="3"/>
  <c r="I110" i="3"/>
  <c r="H48" i="3"/>
  <c r="H114" i="3"/>
  <c r="I60" i="3"/>
  <c r="I48" i="3"/>
  <c r="H89" i="3"/>
  <c r="I66" i="3"/>
  <c r="I58" i="3"/>
  <c r="H76" i="3"/>
  <c r="I98" i="3"/>
  <c r="H30" i="3"/>
  <c r="I89" i="3"/>
  <c r="I119" i="3"/>
  <c r="H57" i="3"/>
  <c r="H107" i="3"/>
  <c r="I93" i="3"/>
  <c r="I120" i="3"/>
  <c r="H62" i="3"/>
  <c r="H18" i="3"/>
  <c r="H46" i="3"/>
  <c r="H103" i="3"/>
  <c r="I52" i="3"/>
  <c r="H94" i="3"/>
  <c r="I38" i="3"/>
  <c r="I70" i="3"/>
  <c r="H17" i="3"/>
  <c r="H125" i="3"/>
  <c r="H119" i="3"/>
  <c r="I111" i="3"/>
  <c r="I63" i="3"/>
  <c r="H75" i="3"/>
  <c r="H92" i="3"/>
  <c r="H85" i="3"/>
  <c r="I125" i="3"/>
  <c r="I23" i="3"/>
  <c r="H97" i="3"/>
  <c r="I82" i="3"/>
  <c r="H111" i="3"/>
  <c r="H82" i="3"/>
  <c r="H63" i="3"/>
  <c r="H91" i="3"/>
  <c r="I31" i="3"/>
  <c r="H120" i="3"/>
  <c r="H86" i="3"/>
  <c r="I55" i="3"/>
  <c r="I57" i="3"/>
  <c r="I103" i="3"/>
  <c r="I74" i="3"/>
  <c r="I114" i="3"/>
  <c r="H112" i="3"/>
  <c r="H27" i="3"/>
  <c r="H99" i="3"/>
  <c r="H52" i="3"/>
  <c r="I94" i="3"/>
  <c r="H58" i="3"/>
  <c r="I20" i="3"/>
  <c r="H49" i="3"/>
  <c r="I91" i="3"/>
  <c r="I76" i="3"/>
  <c r="I49" i="3"/>
  <c r="I87" i="3"/>
  <c r="I17" i="3"/>
  <c r="H73" i="3"/>
  <c r="I46" i="3"/>
  <c r="I126" i="3"/>
  <c r="H67" i="3"/>
  <c r="I42" i="3"/>
  <c r="H118" i="3"/>
  <c r="H102" i="3"/>
  <c r="H28" i="3"/>
  <c r="H123" i="3"/>
  <c r="H101" i="3"/>
  <c r="H66" i="3"/>
  <c r="H22" i="3"/>
  <c r="I39" i="3"/>
  <c r="I106" i="3"/>
  <c r="I77" i="3"/>
  <c r="I51" i="3"/>
  <c r="H43" i="3"/>
  <c r="I43" i="3"/>
  <c r="I99" i="3"/>
  <c r="H93" i="3"/>
  <c r="H70" i="3"/>
  <c r="H37" i="3"/>
  <c r="I122" i="3"/>
  <c r="H87" i="3"/>
  <c r="I50" i="3"/>
  <c r="I73" i="3"/>
  <c r="H78" i="3"/>
  <c r="H25" i="3"/>
  <c r="H113" i="3"/>
  <c r="I67" i="3"/>
  <c r="H42" i="3"/>
  <c r="I118" i="3"/>
  <c r="I102" i="3"/>
  <c r="I28" i="3"/>
  <c r="I123" i="3"/>
  <c r="I101" i="3"/>
  <c r="I22" i="3"/>
  <c r="H39" i="3"/>
  <c r="H106" i="3"/>
  <c r="H38" i="3"/>
  <c r="H121" i="3"/>
  <c r="I97" i="3"/>
  <c r="I121" i="3"/>
  <c r="I19" i="3"/>
  <c r="H116" i="3"/>
  <c r="H105" i="3"/>
  <c r="H68" i="3"/>
  <c r="H41" i="3"/>
  <c r="I108" i="3"/>
  <c r="H79" i="3"/>
  <c r="I59" i="3"/>
  <c r="I100" i="3"/>
  <c r="H15" i="3"/>
  <c r="H98" i="3"/>
  <c r="H108" i="3"/>
  <c r="I15" i="3"/>
  <c r="H115" i="3"/>
  <c r="H36" i="3"/>
  <c r="H65" i="3"/>
  <c r="H72" i="3"/>
  <c r="H45" i="3"/>
  <c r="H117" i="3"/>
  <c r="I26" i="3"/>
  <c r="H19" i="3"/>
  <c r="I30" i="3"/>
  <c r="H44" i="3"/>
  <c r="I116" i="3"/>
  <c r="I105" i="3"/>
  <c r="I68" i="3"/>
  <c r="I41" i="3"/>
  <c r="I47" i="3"/>
  <c r="I90" i="3"/>
  <c r="I115" i="3"/>
  <c r="I44" i="3"/>
  <c r="H110" i="3"/>
  <c r="H56" i="3"/>
  <c r="I36" i="3"/>
  <c r="H109" i="3"/>
  <c r="H35" i="3"/>
  <c r="H124" i="3"/>
  <c r="I65" i="3"/>
  <c r="H47" i="3"/>
  <c r="H90" i="3"/>
  <c r="I72" i="3"/>
  <c r="I45" i="3"/>
  <c r="I117" i="3"/>
  <c r="H26" i="3"/>
  <c r="H122" i="3"/>
  <c r="H50" i="3"/>
  <c r="H31" i="3"/>
  <c r="I107" i="3"/>
  <c r="H81" i="3"/>
  <c r="H64" i="3"/>
  <c r="I24" i="3"/>
  <c r="J24" i="3"/>
  <c r="K24" i="3" s="1"/>
  <c r="I80" i="3"/>
  <c r="J80" i="3"/>
  <c r="K80" i="3" s="1"/>
  <c r="I81" i="3"/>
  <c r="I64" i="3"/>
  <c r="I32" i="3"/>
  <c r="J32" i="3"/>
  <c r="K32" i="3" s="1"/>
  <c r="I16" i="3"/>
  <c r="J16" i="3"/>
  <c r="I123" i="1"/>
  <c r="I50" i="1"/>
  <c r="H30" i="1"/>
  <c r="I37" i="1"/>
  <c r="H50" i="1"/>
  <c r="I30" i="1"/>
  <c r="H41" i="1"/>
  <c r="H116" i="1"/>
  <c r="H65" i="1"/>
  <c r="H89" i="1"/>
  <c r="I31" i="1"/>
  <c r="I85" i="1"/>
  <c r="H118" i="1"/>
  <c r="I41" i="1"/>
  <c r="I117" i="1"/>
  <c r="H78" i="1"/>
  <c r="I27" i="1"/>
  <c r="H32" i="1"/>
  <c r="J12" i="1"/>
  <c r="K12" i="1" s="1"/>
  <c r="I22" i="1"/>
  <c r="H90" i="1"/>
  <c r="H85" i="1"/>
  <c r="H109" i="1"/>
  <c r="I11" i="1"/>
  <c r="I82" i="1"/>
  <c r="H110" i="1"/>
  <c r="I65" i="1"/>
  <c r="I70" i="1"/>
  <c r="H31" i="1"/>
  <c r="H64" i="1"/>
  <c r="I118" i="1"/>
  <c r="H38" i="1"/>
  <c r="H123" i="1"/>
  <c r="I78" i="1"/>
  <c r="H81" i="1"/>
  <c r="I7" i="1"/>
  <c r="I45" i="1"/>
  <c r="I25" i="1"/>
  <c r="H87" i="1"/>
  <c r="H94" i="1"/>
  <c r="H37" i="1"/>
  <c r="H113" i="1"/>
  <c r="H112" i="1"/>
  <c r="I116" i="1"/>
  <c r="I113" i="1"/>
  <c r="I64" i="1"/>
  <c r="I33" i="1"/>
  <c r="I112" i="1"/>
  <c r="H74" i="1"/>
  <c r="I42" i="1"/>
  <c r="H77" i="1"/>
  <c r="I23" i="1"/>
  <c r="H99" i="1"/>
  <c r="I77" i="1"/>
  <c r="H23" i="1"/>
  <c r="I99" i="1"/>
  <c r="H59" i="1"/>
  <c r="H42" i="1"/>
  <c r="H33" i="1"/>
  <c r="H120" i="1"/>
  <c r="H49" i="1"/>
  <c r="I21" i="1"/>
  <c r="H62" i="1"/>
  <c r="H86" i="1"/>
  <c r="H17" i="1"/>
  <c r="H102" i="1"/>
  <c r="H61" i="1"/>
  <c r="I59" i="1"/>
  <c r="H13" i="1"/>
  <c r="H121" i="1"/>
  <c r="I86" i="1"/>
  <c r="I17" i="1"/>
  <c r="I102" i="1"/>
  <c r="I120" i="1"/>
  <c r="I61" i="1"/>
  <c r="I87" i="1"/>
  <c r="I13" i="1"/>
  <c r="H103" i="1"/>
  <c r="I49" i="1"/>
  <c r="H11" i="1"/>
  <c r="I62" i="1"/>
  <c r="H77" i="2"/>
  <c r="H81" i="2"/>
  <c r="H7" i="2"/>
  <c r="I8" i="2" s="1"/>
  <c r="G12" i="2"/>
  <c r="H51" i="2"/>
  <c r="G83" i="2"/>
  <c r="H99" i="2"/>
  <c r="G117" i="2"/>
  <c r="J61" i="2"/>
  <c r="G25" i="2"/>
  <c r="N79" i="2"/>
  <c r="N91" i="2"/>
  <c r="H98" i="2"/>
  <c r="G109" i="2"/>
  <c r="H38" i="2"/>
  <c r="N115" i="2"/>
  <c r="H126" i="2"/>
  <c r="G64" i="2"/>
  <c r="N78" i="2"/>
  <c r="N103" i="2"/>
  <c r="H53" i="2"/>
  <c r="G119" i="2"/>
  <c r="N119" i="2" s="1"/>
  <c r="J31" i="2"/>
  <c r="G50" i="2"/>
  <c r="G27" i="2"/>
  <c r="H22" i="2"/>
  <c r="G59" i="2"/>
  <c r="H39" i="2"/>
  <c r="J68" i="2"/>
  <c r="G65" i="2"/>
  <c r="H89" i="2"/>
  <c r="H66" i="2"/>
  <c r="G84" i="2"/>
  <c r="N101" i="2"/>
  <c r="J111" i="2"/>
  <c r="G13" i="2"/>
  <c r="G82" i="4"/>
  <c r="N82" i="4" s="1"/>
  <c r="H79" i="4"/>
  <c r="G117" i="4"/>
  <c r="G30" i="4"/>
  <c r="J31" i="4" s="1"/>
  <c r="H114" i="4"/>
  <c r="H31" i="4"/>
  <c r="H85" i="4"/>
  <c r="G88" i="4"/>
  <c r="H75" i="4"/>
  <c r="H59" i="4"/>
  <c r="J60" i="4" s="1"/>
  <c r="H53" i="4"/>
  <c r="H101" i="4"/>
  <c r="H108" i="4"/>
  <c r="H103" i="4"/>
  <c r="G110" i="4"/>
  <c r="N110" i="4" s="1"/>
  <c r="G48" i="4"/>
  <c r="H62" i="4"/>
  <c r="G106" i="4"/>
  <c r="G90" i="4"/>
  <c r="H71" i="4"/>
  <c r="G124" i="4"/>
  <c r="N43" i="4"/>
  <c r="G56" i="4"/>
  <c r="J57" i="4" s="1"/>
  <c r="H45" i="4"/>
  <c r="H52" i="4"/>
  <c r="G66" i="4"/>
  <c r="H125" i="4"/>
  <c r="J97" i="4"/>
  <c r="N100" i="4"/>
  <c r="N63" i="4"/>
  <c r="H97" i="4"/>
  <c r="G35" i="4"/>
  <c r="J43" i="4"/>
  <c r="H107" i="4"/>
  <c r="H26" i="4"/>
  <c r="N115" i="4"/>
  <c r="H46" i="4"/>
  <c r="N64" i="4"/>
  <c r="H95" i="4"/>
  <c r="N53" i="4"/>
  <c r="N89" i="4"/>
  <c r="N132" i="4"/>
  <c r="J58" i="4"/>
  <c r="N57" i="4"/>
  <c r="N38" i="4"/>
  <c r="J39" i="4"/>
  <c r="J75" i="4"/>
  <c r="H129" i="4"/>
  <c r="G81" i="4"/>
  <c r="H55" i="4"/>
  <c r="H91" i="4"/>
  <c r="H127" i="4"/>
  <c r="H39" i="4"/>
  <c r="H99" i="4"/>
  <c r="H40" i="4"/>
  <c r="G40" i="4"/>
  <c r="G77" i="4"/>
  <c r="G113" i="4"/>
  <c r="H102" i="4"/>
  <c r="H126" i="4"/>
  <c r="G41" i="4"/>
  <c r="H76" i="4"/>
  <c r="G76" i="4"/>
  <c r="H112" i="4"/>
  <c r="G112" i="4"/>
  <c r="G72" i="4"/>
  <c r="H33" i="4"/>
  <c r="G109" i="4"/>
  <c r="G25" i="4"/>
  <c r="G70" i="4"/>
  <c r="H51" i="4"/>
  <c r="N27" i="4"/>
  <c r="J28" i="4"/>
  <c r="H69" i="4"/>
  <c r="J65" i="4"/>
  <c r="G29" i="4"/>
  <c r="H36" i="4"/>
  <c r="H84" i="4"/>
  <c r="K25" i="4"/>
  <c r="L25" i="4"/>
  <c r="M25" i="4" s="1"/>
  <c r="H37" i="4"/>
  <c r="H73" i="4"/>
  <c r="J33" i="4"/>
  <c r="J51" i="4"/>
  <c r="N50" i="4"/>
  <c r="J69" i="4"/>
  <c r="N68" i="4"/>
  <c r="G104" i="4"/>
  <c r="G122" i="4"/>
  <c r="H105" i="4"/>
  <c r="H58" i="4"/>
  <c r="G58" i="4"/>
  <c r="H94" i="4"/>
  <c r="G94" i="4"/>
  <c r="H120" i="4"/>
  <c r="H130" i="4"/>
  <c r="G130" i="4"/>
  <c r="H87" i="4"/>
  <c r="H119" i="4"/>
  <c r="G128" i="4"/>
  <c r="H65" i="4"/>
  <c r="G116" i="2"/>
  <c r="H75" i="2"/>
  <c r="N55" i="2"/>
  <c r="G11" i="2"/>
  <c r="I12" i="2" s="1"/>
  <c r="N11" i="2" s="1"/>
  <c r="G47" i="2"/>
  <c r="J48" i="2" s="1"/>
  <c r="G125" i="2"/>
  <c r="I10" i="2"/>
  <c r="N9" i="2" s="1"/>
  <c r="G90" i="2"/>
  <c r="G108" i="2"/>
  <c r="G94" i="2"/>
  <c r="G97" i="2"/>
  <c r="G14" i="2"/>
  <c r="J15" i="2" s="1"/>
  <c r="G68" i="2"/>
  <c r="G128" i="2"/>
  <c r="H63" i="2"/>
  <c r="N83" i="2"/>
  <c r="G45" i="2"/>
  <c r="N45" i="2" s="1"/>
  <c r="J55" i="2"/>
  <c r="G114" i="2"/>
  <c r="H10" i="2"/>
  <c r="I11" i="2" s="1"/>
  <c r="H52" i="2"/>
  <c r="N76" i="2"/>
  <c r="H74" i="2"/>
  <c r="H122" i="2"/>
  <c r="J24" i="2"/>
  <c r="N24" i="2"/>
  <c r="H28" i="2"/>
  <c r="H86" i="2"/>
  <c r="J52" i="2"/>
  <c r="N40" i="2"/>
  <c r="N102" i="2"/>
  <c r="N120" i="2"/>
  <c r="N25" i="2"/>
  <c r="N28" i="2"/>
  <c r="H112" i="2"/>
  <c r="N112" i="2" s="1"/>
  <c r="N7" i="2"/>
  <c r="J8" i="2"/>
  <c r="N39" i="2"/>
  <c r="J40" i="2"/>
  <c r="K7" i="2"/>
  <c r="L7" i="2"/>
  <c r="H130" i="2"/>
  <c r="G131" i="2"/>
  <c r="G21" i="2"/>
  <c r="H129" i="2"/>
  <c r="G92" i="2"/>
  <c r="G15" i="2"/>
  <c r="H106" i="2"/>
  <c r="H105" i="2"/>
  <c r="G61" i="2"/>
  <c r="J80" i="2"/>
  <c r="G17" i="2"/>
  <c r="G35" i="2"/>
  <c r="G107" i="2"/>
  <c r="G33" i="2"/>
  <c r="H85" i="2"/>
  <c r="H46" i="2"/>
  <c r="H100" i="2"/>
  <c r="G20" i="2"/>
  <c r="G56" i="2"/>
  <c r="J102" i="2"/>
  <c r="H70" i="2"/>
  <c r="N42" i="2"/>
  <c r="J43" i="2"/>
  <c r="J79" i="2"/>
  <c r="G34" i="2"/>
  <c r="G48" i="2"/>
  <c r="N29" i="2"/>
  <c r="J30" i="2"/>
  <c r="N18" i="2"/>
  <c r="J19" i="2"/>
  <c r="N50" i="2"/>
  <c r="J51" i="2"/>
  <c r="G36" i="2"/>
  <c r="N60" i="2"/>
  <c r="G96" i="2"/>
  <c r="G41" i="2"/>
  <c r="G95" i="2"/>
  <c r="N113" i="2"/>
  <c r="J114" i="2"/>
  <c r="H87" i="2"/>
  <c r="G57" i="2"/>
  <c r="H16" i="2"/>
  <c r="G8" i="2"/>
  <c r="I9" i="2" s="1"/>
  <c r="G26" i="2"/>
  <c r="G44" i="2"/>
  <c r="G62" i="2"/>
  <c r="G80" i="2"/>
  <c r="G104" i="2"/>
  <c r="H88" i="2"/>
  <c r="G118" i="2"/>
  <c r="N19" i="2"/>
  <c r="J20" i="2"/>
  <c r="N72" i="2"/>
  <c r="J73" i="2"/>
  <c r="N43" i="2"/>
  <c r="J44" i="2"/>
  <c r="G58" i="2"/>
  <c r="H49" i="2"/>
  <c r="H121" i="2"/>
  <c r="G69" i="2"/>
  <c r="I84" i="1"/>
  <c r="J84" i="1"/>
  <c r="K84" i="1" s="1"/>
  <c r="I105" i="1"/>
  <c r="I89" i="1"/>
  <c r="I57" i="1"/>
  <c r="I96" i="1"/>
  <c r="I94" i="1"/>
  <c r="I109" i="1"/>
  <c r="H55" i="1"/>
  <c r="H7" i="1"/>
  <c r="I100" i="1"/>
  <c r="J100" i="1"/>
  <c r="K100" i="1" s="1"/>
  <c r="J14" i="1"/>
  <c r="K14" i="1" s="1"/>
  <c r="I28" i="1"/>
  <c r="J28" i="1"/>
  <c r="K28" i="1" s="1"/>
  <c r="H8" i="1"/>
  <c r="J8" i="1"/>
  <c r="K8" i="1" s="1"/>
  <c r="I8" i="1"/>
  <c r="H84" i="1"/>
  <c r="H45" i="1"/>
  <c r="I122" i="1"/>
  <c r="I106" i="1"/>
  <c r="H70" i="1"/>
  <c r="H22" i="1"/>
  <c r="I90" i="1"/>
  <c r="H88" i="1"/>
  <c r="I119" i="1"/>
  <c r="I103" i="1"/>
  <c r="I74" i="1"/>
  <c r="H21" i="1"/>
  <c r="H56" i="1"/>
  <c r="J56" i="1"/>
  <c r="K56" i="1" s="1"/>
  <c r="I56" i="1"/>
  <c r="I44" i="1"/>
  <c r="J44" i="1"/>
  <c r="K44" i="1" s="1"/>
  <c r="H24" i="1"/>
  <c r="J24" i="1"/>
  <c r="K24" i="1" s="1"/>
  <c r="I24" i="1"/>
  <c r="I76" i="1"/>
  <c r="J76" i="1"/>
  <c r="K76" i="1" s="1"/>
  <c r="I108" i="1"/>
  <c r="J108" i="1"/>
  <c r="K108" i="1" s="1"/>
  <c r="I60" i="1"/>
  <c r="J60" i="1"/>
  <c r="K60" i="1" s="1"/>
  <c r="H40" i="1"/>
  <c r="J40" i="1"/>
  <c r="K40" i="1" s="1"/>
  <c r="I40" i="1"/>
  <c r="I68" i="1"/>
  <c r="J68" i="1"/>
  <c r="K68" i="1" s="1"/>
  <c r="H68" i="1"/>
  <c r="I111" i="1"/>
  <c r="H35" i="1"/>
  <c r="H14" i="1"/>
  <c r="I18" i="1"/>
  <c r="H67" i="1"/>
  <c r="I26" i="1"/>
  <c r="H83" i="1"/>
  <c r="I47" i="1"/>
  <c r="H97" i="1"/>
  <c r="H69" i="1"/>
  <c r="H72" i="1"/>
  <c r="I92" i="1"/>
  <c r="J92" i="1"/>
  <c r="K92" i="1" s="1"/>
  <c r="I20" i="1"/>
  <c r="J20" i="1"/>
  <c r="K20" i="1" s="1"/>
  <c r="I52" i="1"/>
  <c r="J52" i="1"/>
  <c r="K52" i="1" s="1"/>
  <c r="I36" i="1"/>
  <c r="J36" i="1"/>
  <c r="K36" i="1" s="1"/>
  <c r="H111" i="1"/>
  <c r="I35" i="1"/>
  <c r="I14" i="1"/>
  <c r="H18" i="1"/>
  <c r="I67" i="1"/>
  <c r="H26" i="1"/>
  <c r="I83" i="1"/>
  <c r="H47" i="1"/>
  <c r="I97" i="1"/>
  <c r="I69" i="1"/>
  <c r="I72" i="1"/>
  <c r="N92" i="4" l="1"/>
  <c r="J111" i="4"/>
  <c r="N61" i="4"/>
  <c r="J62" i="4"/>
  <c r="L62" i="4" s="1"/>
  <c r="M62" i="4" s="1"/>
  <c r="J125" i="4"/>
  <c r="J54" i="4"/>
  <c r="K54" i="4" s="1"/>
  <c r="N79" i="4"/>
  <c r="J80" i="4"/>
  <c r="K80" i="4" s="1"/>
  <c r="N95" i="4"/>
  <c r="J96" i="4"/>
  <c r="K96" i="4" s="1"/>
  <c r="N78" i="4"/>
  <c r="J79" i="4"/>
  <c r="K79" i="4" s="1"/>
  <c r="J81" i="4"/>
  <c r="K81" i="4" s="1"/>
  <c r="N80" i="4"/>
  <c r="J87" i="4"/>
  <c r="K87" i="4" s="1"/>
  <c r="J90" i="4"/>
  <c r="K90" i="4" s="1"/>
  <c r="J64" i="4"/>
  <c r="N56" i="4"/>
  <c r="N59" i="4"/>
  <c r="J101" i="4"/>
  <c r="K101" i="4" s="1"/>
  <c r="N30" i="4"/>
  <c r="J83" i="4"/>
  <c r="K83" i="4" s="1"/>
  <c r="N42" i="4"/>
  <c r="N34" i="4"/>
  <c r="J116" i="4"/>
  <c r="J44" i="4"/>
  <c r="L44" i="4" s="1"/>
  <c r="M44" i="4" s="1"/>
  <c r="N59" i="2"/>
  <c r="J60" i="2"/>
  <c r="K60" i="2" s="1"/>
  <c r="N124" i="2"/>
  <c r="J116" i="2"/>
  <c r="N14" i="2"/>
  <c r="N131" i="2"/>
  <c r="J124" i="2"/>
  <c r="L124" i="2" s="1"/>
  <c r="M124" i="2" s="1"/>
  <c r="N51" i="2"/>
  <c r="N122" i="2"/>
  <c r="N126" i="2"/>
  <c r="L147" i="3"/>
  <c r="G148" i="3"/>
  <c r="H147" i="3"/>
  <c r="J147" i="3"/>
  <c r="K147" i="3" s="1"/>
  <c r="I147" i="3"/>
  <c r="G127" i="3"/>
  <c r="L126" i="3"/>
  <c r="P4" i="3"/>
  <c r="K16" i="3"/>
  <c r="P6" i="3" s="1"/>
  <c r="P5" i="3"/>
  <c r="P3" i="3"/>
  <c r="F161" i="3"/>
  <c r="F148" i="1"/>
  <c r="F149" i="1"/>
  <c r="E166" i="1"/>
  <c r="E164" i="1"/>
  <c r="F165" i="1" s="1"/>
  <c r="E165" i="1"/>
  <c r="F166" i="1" s="1"/>
  <c r="P6" i="1"/>
  <c r="H124" i="1"/>
  <c r="P3" i="1"/>
  <c r="P4" i="1"/>
  <c r="I124" i="1"/>
  <c r="L125" i="1"/>
  <c r="G126" i="1"/>
  <c r="P5" i="1"/>
  <c r="F128" i="1"/>
  <c r="G125" i="1"/>
  <c r="L124" i="1"/>
  <c r="G127" i="1"/>
  <c r="L126" i="1"/>
  <c r="J90" i="2"/>
  <c r="N89" i="2"/>
  <c r="N99" i="2"/>
  <c r="J100" i="2"/>
  <c r="N77" i="2"/>
  <c r="J78" i="2"/>
  <c r="L78" i="2" s="1"/>
  <c r="M78" i="2" s="1"/>
  <c r="N65" i="2"/>
  <c r="J66" i="2"/>
  <c r="L66" i="2" s="1"/>
  <c r="M66" i="2" s="1"/>
  <c r="N38" i="2"/>
  <c r="J39" i="2"/>
  <c r="L39" i="2" s="1"/>
  <c r="M39" i="2" s="1"/>
  <c r="J120" i="2"/>
  <c r="L120" i="2" s="1"/>
  <c r="M120" i="2" s="1"/>
  <c r="J41" i="2"/>
  <c r="J84" i="2"/>
  <c r="L84" i="2" s="1"/>
  <c r="M84" i="2" s="1"/>
  <c r="N111" i="2"/>
  <c r="N47" i="2"/>
  <c r="N23" i="2"/>
  <c r="J25" i="2"/>
  <c r="L25" i="2" s="1"/>
  <c r="M25" i="2" s="1"/>
  <c r="J92" i="2"/>
  <c r="J12" i="2"/>
  <c r="L12" i="2" s="1"/>
  <c r="M12" i="2" s="1"/>
  <c r="J103" i="2"/>
  <c r="J121" i="2"/>
  <c r="K121" i="2" s="1"/>
  <c r="N30" i="2"/>
  <c r="N22" i="2"/>
  <c r="J23" i="2"/>
  <c r="L23" i="2" s="1"/>
  <c r="M23" i="2" s="1"/>
  <c r="N53" i="2"/>
  <c r="J54" i="2"/>
  <c r="N52" i="2"/>
  <c r="J53" i="2"/>
  <c r="K53" i="2" s="1"/>
  <c r="N66" i="2"/>
  <c r="J67" i="2"/>
  <c r="K67" i="2" s="1"/>
  <c r="N110" i="2"/>
  <c r="J77" i="2"/>
  <c r="L77" i="2" s="1"/>
  <c r="M77" i="2" s="1"/>
  <c r="J104" i="2"/>
  <c r="L104" i="2" s="1"/>
  <c r="M104" i="2" s="1"/>
  <c r="N67" i="2"/>
  <c r="J125" i="2"/>
  <c r="N54" i="2"/>
  <c r="J102" i="4"/>
  <c r="K102" i="4" s="1"/>
  <c r="N101" i="4"/>
  <c r="J115" i="4"/>
  <c r="N114" i="4"/>
  <c r="J59" i="4"/>
  <c r="J126" i="4"/>
  <c r="L126" i="4" s="1"/>
  <c r="M126" i="4" s="1"/>
  <c r="J45" i="4"/>
  <c r="K45" i="4" s="1"/>
  <c r="N94" i="4"/>
  <c r="J77" i="4"/>
  <c r="J98" i="4"/>
  <c r="N97" i="4"/>
  <c r="N107" i="4"/>
  <c r="J108" i="4"/>
  <c r="L108" i="4" s="1"/>
  <c r="M108" i="4" s="1"/>
  <c r="N52" i="4"/>
  <c r="J53" i="4"/>
  <c r="K53" i="4" s="1"/>
  <c r="N45" i="4"/>
  <c r="J46" i="4"/>
  <c r="L46" i="4" s="1"/>
  <c r="M46" i="4" s="1"/>
  <c r="N71" i="4"/>
  <c r="J72" i="4"/>
  <c r="K72" i="4" s="1"/>
  <c r="N46" i="4"/>
  <c r="J47" i="4"/>
  <c r="K47" i="4" s="1"/>
  <c r="J132" i="4"/>
  <c r="L132" i="4" s="1"/>
  <c r="M132" i="4" s="1"/>
  <c r="N96" i="4"/>
  <c r="N39" i="4"/>
  <c r="J40" i="4"/>
  <c r="J106" i="4"/>
  <c r="N105" i="4"/>
  <c r="N119" i="4"/>
  <c r="J120" i="4"/>
  <c r="J38" i="4"/>
  <c r="N37" i="4"/>
  <c r="N127" i="4"/>
  <c r="J128" i="4"/>
  <c r="N126" i="4"/>
  <c r="J127" i="4"/>
  <c r="J85" i="4"/>
  <c r="N84" i="4"/>
  <c r="N102" i="4"/>
  <c r="J103" i="4"/>
  <c r="N55" i="4"/>
  <c r="J56" i="4"/>
  <c r="J121" i="4"/>
  <c r="N120" i="4"/>
  <c r="J37" i="4"/>
  <c r="N36" i="4"/>
  <c r="N75" i="4"/>
  <c r="J76" i="4"/>
  <c r="J61" i="4"/>
  <c r="N60" i="4"/>
  <c r="J123" i="4"/>
  <c r="N122" i="4"/>
  <c r="J30" i="4"/>
  <c r="N29" i="4"/>
  <c r="J70" i="4"/>
  <c r="N69" i="4"/>
  <c r="K111" i="4"/>
  <c r="L111" i="4"/>
  <c r="M111" i="4" s="1"/>
  <c r="J114" i="4"/>
  <c r="N113" i="4"/>
  <c r="N67" i="4"/>
  <c r="J68" i="4"/>
  <c r="N118" i="4"/>
  <c r="J119" i="4"/>
  <c r="K31" i="4"/>
  <c r="L31" i="4"/>
  <c r="M31" i="4" s="1"/>
  <c r="J131" i="4"/>
  <c r="N130" i="4"/>
  <c r="J105" i="4"/>
  <c r="N104" i="4"/>
  <c r="K51" i="4"/>
  <c r="L51" i="4"/>
  <c r="M51" i="4" s="1"/>
  <c r="J94" i="4"/>
  <c r="N93" i="4"/>
  <c r="N70" i="4"/>
  <c r="J71" i="4"/>
  <c r="J91" i="4"/>
  <c r="N90" i="4"/>
  <c r="K97" i="4"/>
  <c r="L97" i="4"/>
  <c r="M97" i="4" s="1"/>
  <c r="J78" i="4"/>
  <c r="N77" i="4"/>
  <c r="J50" i="4"/>
  <c r="N49" i="4"/>
  <c r="J118" i="4"/>
  <c r="N117" i="4"/>
  <c r="L116" i="4"/>
  <c r="M116" i="4" s="1"/>
  <c r="K116" i="4"/>
  <c r="K125" i="4"/>
  <c r="L125" i="4"/>
  <c r="M125" i="4" s="1"/>
  <c r="N91" i="4"/>
  <c r="J92" i="4"/>
  <c r="K62" i="4"/>
  <c r="J130" i="4"/>
  <c r="N129" i="4"/>
  <c r="J34" i="4"/>
  <c r="N33" i="4"/>
  <c r="K64" i="4"/>
  <c r="L64" i="4"/>
  <c r="M64" i="4" s="1"/>
  <c r="N87" i="4"/>
  <c r="J88" i="4"/>
  <c r="N123" i="4"/>
  <c r="J124" i="4"/>
  <c r="J117" i="4"/>
  <c r="N116" i="4"/>
  <c r="K35" i="4"/>
  <c r="L35" i="4"/>
  <c r="M35" i="4" s="1"/>
  <c r="J73" i="4"/>
  <c r="N72" i="4"/>
  <c r="N31" i="4"/>
  <c r="J32" i="4"/>
  <c r="J67" i="4"/>
  <c r="N66" i="4"/>
  <c r="N83" i="4"/>
  <c r="J84" i="4"/>
  <c r="J74" i="4"/>
  <c r="N73" i="4"/>
  <c r="K65" i="4"/>
  <c r="L65" i="4"/>
  <c r="M65" i="4" s="1"/>
  <c r="J99" i="4"/>
  <c r="N98" i="4"/>
  <c r="K43" i="4"/>
  <c r="L43" i="4"/>
  <c r="M43" i="4" s="1"/>
  <c r="J42" i="4"/>
  <c r="N41" i="4"/>
  <c r="J122" i="4"/>
  <c r="N121" i="4"/>
  <c r="N51" i="4"/>
  <c r="J52" i="4"/>
  <c r="J82" i="4"/>
  <c r="N81" i="4"/>
  <c r="K75" i="4"/>
  <c r="L75" i="4"/>
  <c r="M75" i="4" s="1"/>
  <c r="L60" i="4"/>
  <c r="M60" i="4" s="1"/>
  <c r="K60" i="4"/>
  <c r="N99" i="4"/>
  <c r="J100" i="4"/>
  <c r="L80" i="4"/>
  <c r="M80" i="4" s="1"/>
  <c r="J129" i="4"/>
  <c r="N128" i="4"/>
  <c r="N54" i="4"/>
  <c r="J55" i="4"/>
  <c r="N62" i="4"/>
  <c r="J63" i="4"/>
  <c r="J26" i="4"/>
  <c r="N25" i="4"/>
  <c r="J110" i="4"/>
  <c r="N109" i="4"/>
  <c r="N111" i="4"/>
  <c r="J112" i="4"/>
  <c r="N103" i="4"/>
  <c r="J104" i="4"/>
  <c r="K39" i="4"/>
  <c r="L39" i="4"/>
  <c r="M39" i="4" s="1"/>
  <c r="K58" i="4"/>
  <c r="L58" i="4"/>
  <c r="M58" i="4" s="1"/>
  <c r="L101" i="4"/>
  <c r="M101" i="4" s="1"/>
  <c r="K115" i="4"/>
  <c r="L115" i="4"/>
  <c r="M115" i="4" s="1"/>
  <c r="J66" i="4"/>
  <c r="N65" i="4"/>
  <c r="N47" i="4"/>
  <c r="J48" i="4"/>
  <c r="K33" i="4"/>
  <c r="L33" i="4"/>
  <c r="M33" i="4" s="1"/>
  <c r="K93" i="4"/>
  <c r="L93" i="4"/>
  <c r="M93" i="4" s="1"/>
  <c r="J49" i="4"/>
  <c r="N48" i="4"/>
  <c r="N35" i="4"/>
  <c r="J36" i="4"/>
  <c r="L79" i="4"/>
  <c r="M79" i="4" s="1"/>
  <c r="J109" i="4"/>
  <c r="N108" i="4"/>
  <c r="J29" i="4"/>
  <c r="N28" i="4"/>
  <c r="K69" i="4"/>
  <c r="L69" i="4"/>
  <c r="M69" i="4" s="1"/>
  <c r="J107" i="4"/>
  <c r="N106" i="4"/>
  <c r="J89" i="4"/>
  <c r="N88" i="4"/>
  <c r="L28" i="4"/>
  <c r="M28" i="4" s="1"/>
  <c r="K28" i="4"/>
  <c r="J27" i="4"/>
  <c r="N26" i="4"/>
  <c r="K57" i="4"/>
  <c r="L57" i="4"/>
  <c r="M57" i="4" s="1"/>
  <c r="J86" i="4"/>
  <c r="N85" i="4"/>
  <c r="K133" i="4"/>
  <c r="L133" i="4"/>
  <c r="M133" i="4" s="1"/>
  <c r="K98" i="4"/>
  <c r="L98" i="4"/>
  <c r="M98" i="4" s="1"/>
  <c r="J11" i="2"/>
  <c r="L11" i="2" s="1"/>
  <c r="M11" i="2" s="1"/>
  <c r="N10" i="2"/>
  <c r="J87" i="2"/>
  <c r="K87" i="2" s="1"/>
  <c r="N86" i="2"/>
  <c r="N74" i="2"/>
  <c r="J75" i="2"/>
  <c r="K75" i="2" s="1"/>
  <c r="J76" i="2"/>
  <c r="L76" i="2" s="1"/>
  <c r="M76" i="2" s="1"/>
  <c r="N75" i="2"/>
  <c r="J46" i="2"/>
  <c r="L46" i="2" s="1"/>
  <c r="M46" i="2" s="1"/>
  <c r="J10" i="2"/>
  <c r="L10" i="2" s="1"/>
  <c r="M10" i="2" s="1"/>
  <c r="J56" i="2"/>
  <c r="L56" i="2" s="1"/>
  <c r="M56" i="2" s="1"/>
  <c r="J26" i="2"/>
  <c r="L26" i="2" s="1"/>
  <c r="M26" i="2" s="1"/>
  <c r="J29" i="2"/>
  <c r="L29" i="2" s="1"/>
  <c r="M29" i="2" s="1"/>
  <c r="J113" i="2"/>
  <c r="K113" i="2" s="1"/>
  <c r="J127" i="2"/>
  <c r="L127" i="2" s="1"/>
  <c r="M127" i="2" s="1"/>
  <c r="J123" i="2"/>
  <c r="L123" i="2" s="1"/>
  <c r="M123" i="2" s="1"/>
  <c r="N121" i="2"/>
  <c r="J122" i="2"/>
  <c r="N88" i="2"/>
  <c r="J89" i="2"/>
  <c r="N49" i="2"/>
  <c r="J50" i="2"/>
  <c r="N46" i="2"/>
  <c r="J47" i="2"/>
  <c r="N105" i="2"/>
  <c r="J106" i="2"/>
  <c r="N16" i="2"/>
  <c r="J17" i="2"/>
  <c r="N87" i="2"/>
  <c r="J88" i="2"/>
  <c r="N114" i="2"/>
  <c r="J115" i="2"/>
  <c r="L20" i="2"/>
  <c r="M20" i="2" s="1"/>
  <c r="K20" i="2"/>
  <c r="N12" i="2"/>
  <c r="J13" i="2"/>
  <c r="N20" i="2"/>
  <c r="J21" i="2"/>
  <c r="N68" i="2"/>
  <c r="J69" i="2"/>
  <c r="N100" i="2"/>
  <c r="J101" i="2"/>
  <c r="N70" i="2"/>
  <c r="J71" i="2"/>
  <c r="N130" i="2"/>
  <c r="J131" i="2"/>
  <c r="L73" i="2"/>
  <c r="M73" i="2" s="1"/>
  <c r="K73" i="2"/>
  <c r="L103" i="2"/>
  <c r="M103" i="2" s="1"/>
  <c r="K103" i="2"/>
  <c r="N26" i="2"/>
  <c r="J27" i="2"/>
  <c r="N31" i="2"/>
  <c r="J32" i="2"/>
  <c r="N98" i="2"/>
  <c r="J99" i="2"/>
  <c r="N41" i="2"/>
  <c r="J42" i="2"/>
  <c r="L44" i="2"/>
  <c r="M44" i="2" s="1"/>
  <c r="K44" i="2"/>
  <c r="L55" i="2"/>
  <c r="M55" i="2" s="1"/>
  <c r="K55" i="2"/>
  <c r="N109" i="2"/>
  <c r="J110" i="2"/>
  <c r="L24" i="2"/>
  <c r="M24" i="2" s="1"/>
  <c r="K24" i="2"/>
  <c r="L100" i="2"/>
  <c r="M100" i="2" s="1"/>
  <c r="K100" i="2"/>
  <c r="L111" i="2"/>
  <c r="M111" i="2" s="1"/>
  <c r="K111" i="2"/>
  <c r="N35" i="2"/>
  <c r="J36" i="2"/>
  <c r="N94" i="2"/>
  <c r="J95" i="2"/>
  <c r="L53" i="2"/>
  <c r="M53" i="2" s="1"/>
  <c r="N106" i="2"/>
  <c r="J107" i="2"/>
  <c r="N80" i="2"/>
  <c r="J81" i="2"/>
  <c r="N84" i="2"/>
  <c r="J85" i="2"/>
  <c r="N17" i="2"/>
  <c r="J18" i="2"/>
  <c r="N21" i="2"/>
  <c r="J22" i="2"/>
  <c r="N27" i="2"/>
  <c r="J28" i="2"/>
  <c r="L31" i="2"/>
  <c r="M31" i="2" s="1"/>
  <c r="K31" i="2"/>
  <c r="L90" i="2"/>
  <c r="M90" i="2" s="1"/>
  <c r="K90" i="2"/>
  <c r="N108" i="2"/>
  <c r="J109" i="2"/>
  <c r="N44" i="2"/>
  <c r="J45" i="2"/>
  <c r="L60" i="2"/>
  <c r="M60" i="2" s="1"/>
  <c r="N34" i="2"/>
  <c r="J35" i="2"/>
  <c r="L125" i="2"/>
  <c r="M125" i="2" s="1"/>
  <c r="K125" i="2"/>
  <c r="L116" i="2"/>
  <c r="M116" i="2" s="1"/>
  <c r="K116" i="2"/>
  <c r="N118" i="2"/>
  <c r="J119" i="2"/>
  <c r="L92" i="2"/>
  <c r="M92" i="2" s="1"/>
  <c r="K92" i="2"/>
  <c r="N13" i="2"/>
  <c r="J14" i="2"/>
  <c r="K25" i="2"/>
  <c r="N104" i="2"/>
  <c r="J105" i="2"/>
  <c r="N95" i="2"/>
  <c r="J96" i="2"/>
  <c r="L61" i="2"/>
  <c r="M61" i="2" s="1"/>
  <c r="K61" i="2"/>
  <c r="N132" i="2"/>
  <c r="J133" i="2"/>
  <c r="N93" i="2"/>
  <c r="J94" i="2"/>
  <c r="N90" i="2"/>
  <c r="J91" i="2"/>
  <c r="L54" i="2"/>
  <c r="M54" i="2" s="1"/>
  <c r="K54" i="2"/>
  <c r="N58" i="2"/>
  <c r="J59" i="2"/>
  <c r="N64" i="2"/>
  <c r="J65" i="2"/>
  <c r="N117" i="2"/>
  <c r="J118" i="2"/>
  <c r="L15" i="2"/>
  <c r="M15" i="2" s="1"/>
  <c r="K15" i="2"/>
  <c r="N62" i="2"/>
  <c r="J63" i="2"/>
  <c r="N57" i="2"/>
  <c r="J58" i="2"/>
  <c r="N36" i="2"/>
  <c r="J37" i="2"/>
  <c r="L51" i="2"/>
  <c r="M51" i="2" s="1"/>
  <c r="K51" i="2"/>
  <c r="L19" i="2"/>
  <c r="M19" i="2" s="1"/>
  <c r="K19" i="2"/>
  <c r="L30" i="2"/>
  <c r="M30" i="2" s="1"/>
  <c r="K30" i="2"/>
  <c r="N63" i="2"/>
  <c r="J64" i="2"/>
  <c r="N48" i="2"/>
  <c r="J49" i="2"/>
  <c r="N32" i="2"/>
  <c r="J33" i="2"/>
  <c r="L102" i="2"/>
  <c r="M102" i="2" s="1"/>
  <c r="K102" i="2"/>
  <c r="N56" i="2"/>
  <c r="J57" i="2"/>
  <c r="N33" i="2"/>
  <c r="J34" i="2"/>
  <c r="L80" i="2"/>
  <c r="M80" i="2" s="1"/>
  <c r="K80" i="2"/>
  <c r="N15" i="2"/>
  <c r="J16" i="2"/>
  <c r="L41" i="2"/>
  <c r="M41" i="2" s="1"/>
  <c r="K41" i="2"/>
  <c r="M7" i="2"/>
  <c r="L52" i="2"/>
  <c r="M52" i="2" s="1"/>
  <c r="K52" i="2"/>
  <c r="L48" i="2"/>
  <c r="M48" i="2" s="1"/>
  <c r="K48" i="2"/>
  <c r="N73" i="2"/>
  <c r="J74" i="2"/>
  <c r="N107" i="2"/>
  <c r="J108" i="2"/>
  <c r="N92" i="2"/>
  <c r="J93" i="2"/>
  <c r="L121" i="2"/>
  <c r="M121" i="2" s="1"/>
  <c r="N82" i="2"/>
  <c r="J83" i="2"/>
  <c r="N85" i="2"/>
  <c r="J86" i="2"/>
  <c r="L40" i="2"/>
  <c r="M40" i="2" s="1"/>
  <c r="K40" i="2"/>
  <c r="N129" i="2"/>
  <c r="J130" i="2"/>
  <c r="L112" i="2"/>
  <c r="M112" i="2" s="1"/>
  <c r="K112" i="2"/>
  <c r="K29" i="2"/>
  <c r="N128" i="2"/>
  <c r="J129" i="2"/>
  <c r="L79" i="2"/>
  <c r="M79" i="2" s="1"/>
  <c r="K79" i="2"/>
  <c r="N116" i="2"/>
  <c r="J117" i="2"/>
  <c r="N81" i="2"/>
  <c r="J82" i="2"/>
  <c r="N69" i="2"/>
  <c r="J70" i="2"/>
  <c r="L114" i="2"/>
  <c r="M114" i="2" s="1"/>
  <c r="K114" i="2"/>
  <c r="N8" i="2"/>
  <c r="J9" i="2"/>
  <c r="N96" i="2"/>
  <c r="J97" i="2"/>
  <c r="N97" i="2"/>
  <c r="J98" i="2"/>
  <c r="L43" i="2"/>
  <c r="M43" i="2" s="1"/>
  <c r="K43" i="2"/>
  <c r="N71" i="2"/>
  <c r="J72" i="2"/>
  <c r="N61" i="2"/>
  <c r="J62" i="2"/>
  <c r="N37" i="2"/>
  <c r="J38" i="2"/>
  <c r="L68" i="2"/>
  <c r="M68" i="2" s="1"/>
  <c r="K68" i="2"/>
  <c r="K84" i="2"/>
  <c r="L113" i="2"/>
  <c r="M113" i="2" s="1"/>
  <c r="L8" i="2"/>
  <c r="M8" i="2" s="1"/>
  <c r="K8" i="2"/>
  <c r="L54" i="4" l="1"/>
  <c r="M54" i="4" s="1"/>
  <c r="L83" i="4"/>
  <c r="M83" i="4" s="1"/>
  <c r="K46" i="4"/>
  <c r="L45" i="4"/>
  <c r="M45" i="4" s="1"/>
  <c r="L87" i="4"/>
  <c r="M87" i="4" s="1"/>
  <c r="L96" i="4"/>
  <c r="M96" i="4" s="1"/>
  <c r="K108" i="4"/>
  <c r="L90" i="4"/>
  <c r="M90" i="4" s="1"/>
  <c r="J95" i="4"/>
  <c r="K44" i="4"/>
  <c r="L102" i="4"/>
  <c r="M102" i="4" s="1"/>
  <c r="L81" i="4"/>
  <c r="M81" i="4" s="1"/>
  <c r="N58" i="4"/>
  <c r="K132" i="4"/>
  <c r="K56" i="2"/>
  <c r="K77" i="2"/>
  <c r="K66" i="2"/>
  <c r="N125" i="2"/>
  <c r="J126" i="2"/>
  <c r="K123" i="2"/>
  <c r="J132" i="2"/>
  <c r="K132" i="2" s="1"/>
  <c r="K39" i="2"/>
  <c r="K124" i="2"/>
  <c r="N123" i="2"/>
  <c r="K10" i="2"/>
  <c r="N127" i="2"/>
  <c r="J128" i="2"/>
  <c r="I148" i="3"/>
  <c r="H148" i="3"/>
  <c r="J148" i="3"/>
  <c r="K148" i="3" s="1"/>
  <c r="G149" i="3"/>
  <c r="L148" i="3"/>
  <c r="L128" i="3"/>
  <c r="G129" i="3"/>
  <c r="J127" i="3"/>
  <c r="K127" i="3" s="1"/>
  <c r="I127" i="3"/>
  <c r="H127" i="3"/>
  <c r="L127" i="3"/>
  <c r="G128" i="3"/>
  <c r="F162" i="3"/>
  <c r="F151" i="1"/>
  <c r="F150" i="1"/>
  <c r="F167" i="1"/>
  <c r="G128" i="1"/>
  <c r="L127" i="1"/>
  <c r="J127" i="1"/>
  <c r="K127" i="1" s="1"/>
  <c r="I127" i="1"/>
  <c r="H127" i="1"/>
  <c r="J126" i="1"/>
  <c r="K126" i="1" s="1"/>
  <c r="H126" i="1"/>
  <c r="I126" i="1"/>
  <c r="J125" i="1"/>
  <c r="I125" i="1"/>
  <c r="H125" i="1"/>
  <c r="F129" i="1"/>
  <c r="F130" i="1" s="1"/>
  <c r="K26" i="2"/>
  <c r="K120" i="2"/>
  <c r="L67" i="2"/>
  <c r="M67" i="2" s="1"/>
  <c r="K11" i="2"/>
  <c r="K12" i="2"/>
  <c r="K78" i="2"/>
  <c r="K23" i="2"/>
  <c r="K104" i="2"/>
  <c r="K46" i="2"/>
  <c r="L75" i="2"/>
  <c r="M75" i="2" s="1"/>
  <c r="K127" i="2"/>
  <c r="U7" i="4"/>
  <c r="K126" i="4"/>
  <c r="L72" i="4"/>
  <c r="M72" i="4" s="1"/>
  <c r="N76" i="4"/>
  <c r="L47" i="4"/>
  <c r="M47" i="4" s="1"/>
  <c r="L53" i="4"/>
  <c r="M53" i="4" s="1"/>
  <c r="K49" i="4"/>
  <c r="L49" i="4"/>
  <c r="M49" i="4" s="1"/>
  <c r="K42" i="4"/>
  <c r="L42" i="4"/>
  <c r="M42" i="4" s="1"/>
  <c r="K130" i="4"/>
  <c r="L130" i="4"/>
  <c r="M130" i="4" s="1"/>
  <c r="K91" i="4"/>
  <c r="L91" i="4"/>
  <c r="M91" i="4" s="1"/>
  <c r="L36" i="4"/>
  <c r="M36" i="4" s="1"/>
  <c r="K36" i="4"/>
  <c r="K104" i="4"/>
  <c r="L104" i="4"/>
  <c r="M104" i="4" s="1"/>
  <c r="K55" i="4"/>
  <c r="L55" i="4"/>
  <c r="M55" i="4" s="1"/>
  <c r="L52" i="4"/>
  <c r="M52" i="4" s="1"/>
  <c r="K52" i="4"/>
  <c r="J41" i="4"/>
  <c r="N40" i="4"/>
  <c r="K117" i="4"/>
  <c r="L117" i="4"/>
  <c r="M117" i="4" s="1"/>
  <c r="L92" i="4"/>
  <c r="M92" i="4" s="1"/>
  <c r="K92" i="4"/>
  <c r="K71" i="4"/>
  <c r="L71" i="4"/>
  <c r="M71" i="4" s="1"/>
  <c r="K119" i="4"/>
  <c r="L119" i="4"/>
  <c r="M119" i="4" s="1"/>
  <c r="L68" i="4"/>
  <c r="M68" i="4" s="1"/>
  <c r="K68" i="4"/>
  <c r="K123" i="4"/>
  <c r="L123" i="4"/>
  <c r="M123" i="4" s="1"/>
  <c r="K37" i="4"/>
  <c r="L37" i="4"/>
  <c r="M37" i="4" s="1"/>
  <c r="K128" i="4"/>
  <c r="L128" i="4"/>
  <c r="M128" i="4" s="1"/>
  <c r="J113" i="4"/>
  <c r="N112" i="4"/>
  <c r="K129" i="4"/>
  <c r="L129" i="4"/>
  <c r="M129" i="4" s="1"/>
  <c r="K82" i="4"/>
  <c r="L82" i="4"/>
  <c r="M82" i="4" s="1"/>
  <c r="K59" i="4"/>
  <c r="L59" i="4"/>
  <c r="M59" i="4" s="1"/>
  <c r="K78" i="4"/>
  <c r="L78" i="4"/>
  <c r="M78" i="4" s="1"/>
  <c r="K103" i="4"/>
  <c r="L103" i="4"/>
  <c r="M103" i="4" s="1"/>
  <c r="K89" i="4"/>
  <c r="L89" i="4"/>
  <c r="M89" i="4" s="1"/>
  <c r="K29" i="4"/>
  <c r="L29" i="4"/>
  <c r="M29" i="4" s="1"/>
  <c r="K66" i="4"/>
  <c r="L66" i="4"/>
  <c r="M66" i="4" s="1"/>
  <c r="K110" i="4"/>
  <c r="L110" i="4"/>
  <c r="M110" i="4" s="1"/>
  <c r="K74" i="4"/>
  <c r="L74" i="4"/>
  <c r="M74" i="4" s="1"/>
  <c r="L124" i="4"/>
  <c r="M124" i="4" s="1"/>
  <c r="K124" i="4"/>
  <c r="K118" i="4"/>
  <c r="L118" i="4"/>
  <c r="M118" i="4" s="1"/>
  <c r="K77" i="4"/>
  <c r="L77" i="4"/>
  <c r="M77" i="4" s="1"/>
  <c r="K105" i="4"/>
  <c r="L105" i="4"/>
  <c r="M105" i="4" s="1"/>
  <c r="K95" i="4"/>
  <c r="L95" i="4"/>
  <c r="M95" i="4" s="1"/>
  <c r="L100" i="4"/>
  <c r="M100" i="4" s="1"/>
  <c r="K100" i="4"/>
  <c r="L84" i="4"/>
  <c r="M84" i="4" s="1"/>
  <c r="K84" i="4"/>
  <c r="K73" i="4"/>
  <c r="L73" i="4"/>
  <c r="M73" i="4" s="1"/>
  <c r="K70" i="4"/>
  <c r="L70" i="4"/>
  <c r="M70" i="4" s="1"/>
  <c r="K61" i="4"/>
  <c r="L61" i="4"/>
  <c r="M61" i="4" s="1"/>
  <c r="K121" i="4"/>
  <c r="L121" i="4"/>
  <c r="M121" i="4" s="1"/>
  <c r="K85" i="4"/>
  <c r="L85" i="4"/>
  <c r="M85" i="4" s="1"/>
  <c r="K106" i="4"/>
  <c r="L106" i="4"/>
  <c r="M106" i="4" s="1"/>
  <c r="K27" i="4"/>
  <c r="L27" i="4"/>
  <c r="M27" i="4" s="1"/>
  <c r="K107" i="4"/>
  <c r="L107" i="4"/>
  <c r="M107" i="4" s="1"/>
  <c r="K109" i="4"/>
  <c r="L109" i="4"/>
  <c r="M109" i="4" s="1"/>
  <c r="K26" i="4"/>
  <c r="L26" i="4"/>
  <c r="K122" i="4"/>
  <c r="L122" i="4"/>
  <c r="K99" i="4"/>
  <c r="L99" i="4"/>
  <c r="M99" i="4" s="1"/>
  <c r="K67" i="4"/>
  <c r="L67" i="4"/>
  <c r="M67" i="4" s="1"/>
  <c r="K88" i="4"/>
  <c r="L88" i="4"/>
  <c r="M88" i="4" s="1"/>
  <c r="K34" i="4"/>
  <c r="L34" i="4"/>
  <c r="M34" i="4" s="1"/>
  <c r="K50" i="4"/>
  <c r="L50" i="4"/>
  <c r="M50" i="4" s="1"/>
  <c r="K94" i="4"/>
  <c r="L94" i="4"/>
  <c r="M94" i="4" s="1"/>
  <c r="K131" i="4"/>
  <c r="L131" i="4"/>
  <c r="M131" i="4" s="1"/>
  <c r="L76" i="4"/>
  <c r="M76" i="4" s="1"/>
  <c r="K76" i="4"/>
  <c r="K56" i="4"/>
  <c r="L56" i="4"/>
  <c r="M56" i="4" s="1"/>
  <c r="K127" i="4"/>
  <c r="L127" i="4"/>
  <c r="M127" i="4" s="1"/>
  <c r="K38" i="4"/>
  <c r="L38" i="4"/>
  <c r="M38" i="4" s="1"/>
  <c r="K40" i="4"/>
  <c r="L40" i="4"/>
  <c r="M40" i="4" s="1"/>
  <c r="K86" i="4"/>
  <c r="L86" i="4"/>
  <c r="M86" i="4" s="1"/>
  <c r="K48" i="4"/>
  <c r="L48" i="4"/>
  <c r="M48" i="4" s="1"/>
  <c r="K112" i="4"/>
  <c r="L112" i="4"/>
  <c r="M112" i="4" s="1"/>
  <c r="K63" i="4"/>
  <c r="L63" i="4"/>
  <c r="M63" i="4" s="1"/>
  <c r="K32" i="4"/>
  <c r="L32" i="4"/>
  <c r="M32" i="4" s="1"/>
  <c r="K114" i="4"/>
  <c r="L114" i="4"/>
  <c r="M114" i="4" s="1"/>
  <c r="K30" i="4"/>
  <c r="L30" i="4"/>
  <c r="M30" i="4" s="1"/>
  <c r="K120" i="4"/>
  <c r="L120" i="4"/>
  <c r="M120" i="4" s="1"/>
  <c r="L87" i="2"/>
  <c r="M87" i="2" s="1"/>
  <c r="K76" i="2"/>
  <c r="L42" i="2"/>
  <c r="M42" i="2" s="1"/>
  <c r="K42" i="2"/>
  <c r="L32" i="2"/>
  <c r="M32" i="2" s="1"/>
  <c r="K32" i="2"/>
  <c r="L50" i="2"/>
  <c r="M50" i="2" s="1"/>
  <c r="K50" i="2"/>
  <c r="L72" i="2"/>
  <c r="M72" i="2" s="1"/>
  <c r="K72" i="2"/>
  <c r="L97" i="2"/>
  <c r="M97" i="2" s="1"/>
  <c r="K97" i="2"/>
  <c r="L70" i="2"/>
  <c r="M70" i="2" s="1"/>
  <c r="K70" i="2"/>
  <c r="L117" i="2"/>
  <c r="M117" i="2" s="1"/>
  <c r="K117" i="2"/>
  <c r="L129" i="2"/>
  <c r="M129" i="2" s="1"/>
  <c r="K129" i="2"/>
  <c r="L93" i="2"/>
  <c r="M93" i="2" s="1"/>
  <c r="K93" i="2"/>
  <c r="L64" i="2"/>
  <c r="M64" i="2" s="1"/>
  <c r="K64" i="2"/>
  <c r="L58" i="2"/>
  <c r="M58" i="2" s="1"/>
  <c r="K58" i="2"/>
  <c r="L119" i="2"/>
  <c r="M119" i="2" s="1"/>
  <c r="K119" i="2"/>
  <c r="L35" i="2"/>
  <c r="M35" i="2" s="1"/>
  <c r="K35" i="2"/>
  <c r="L109" i="2"/>
  <c r="M109" i="2" s="1"/>
  <c r="K109" i="2"/>
  <c r="L28" i="2"/>
  <c r="M28" i="2" s="1"/>
  <c r="K28" i="2"/>
  <c r="L85" i="2"/>
  <c r="M85" i="2" s="1"/>
  <c r="K85" i="2"/>
  <c r="L95" i="2"/>
  <c r="M95" i="2" s="1"/>
  <c r="K95" i="2"/>
  <c r="L99" i="2"/>
  <c r="M99" i="2" s="1"/>
  <c r="K99" i="2"/>
  <c r="L27" i="2"/>
  <c r="M27" i="2" s="1"/>
  <c r="K27" i="2"/>
  <c r="L131" i="2"/>
  <c r="M131" i="2" s="1"/>
  <c r="K131" i="2"/>
  <c r="L101" i="2"/>
  <c r="M101" i="2" s="1"/>
  <c r="K101" i="2"/>
  <c r="L21" i="2"/>
  <c r="M21" i="2" s="1"/>
  <c r="K21" i="2"/>
  <c r="L115" i="2"/>
  <c r="M115" i="2" s="1"/>
  <c r="K115" i="2"/>
  <c r="L106" i="2"/>
  <c r="M106" i="2" s="1"/>
  <c r="K106" i="2"/>
  <c r="L89" i="2"/>
  <c r="M89" i="2" s="1"/>
  <c r="K89" i="2"/>
  <c r="L118" i="2"/>
  <c r="M118" i="2" s="1"/>
  <c r="K118" i="2"/>
  <c r="L107" i="2"/>
  <c r="M107" i="2" s="1"/>
  <c r="K107" i="2"/>
  <c r="L38" i="2"/>
  <c r="M38" i="2" s="1"/>
  <c r="K38" i="2"/>
  <c r="L9" i="2"/>
  <c r="K9" i="2"/>
  <c r="L130" i="2"/>
  <c r="M130" i="2" s="1"/>
  <c r="K130" i="2"/>
  <c r="L34" i="2"/>
  <c r="M34" i="2" s="1"/>
  <c r="K34" i="2"/>
  <c r="L63" i="2"/>
  <c r="M63" i="2" s="1"/>
  <c r="K63" i="2"/>
  <c r="L91" i="2"/>
  <c r="M91" i="2" s="1"/>
  <c r="K91" i="2"/>
  <c r="L96" i="2"/>
  <c r="M96" i="2" s="1"/>
  <c r="K96" i="2"/>
  <c r="L36" i="2"/>
  <c r="M36" i="2" s="1"/>
  <c r="K36" i="2"/>
  <c r="L110" i="2"/>
  <c r="M110" i="2" s="1"/>
  <c r="K110" i="2"/>
  <c r="L71" i="2"/>
  <c r="M71" i="2" s="1"/>
  <c r="K71" i="2"/>
  <c r="L69" i="2"/>
  <c r="M69" i="2" s="1"/>
  <c r="K69" i="2"/>
  <c r="L13" i="2"/>
  <c r="K13" i="2"/>
  <c r="L88" i="2"/>
  <c r="M88" i="2" s="1"/>
  <c r="K88" i="2"/>
  <c r="L47" i="2"/>
  <c r="M47" i="2" s="1"/>
  <c r="K47" i="2"/>
  <c r="L122" i="2"/>
  <c r="K122" i="2"/>
  <c r="L17" i="2"/>
  <c r="M17" i="2" s="1"/>
  <c r="K17" i="2"/>
  <c r="L86" i="2"/>
  <c r="M86" i="2" s="1"/>
  <c r="K86" i="2"/>
  <c r="L108" i="2"/>
  <c r="M108" i="2" s="1"/>
  <c r="K108" i="2"/>
  <c r="L33" i="2"/>
  <c r="M33" i="2" s="1"/>
  <c r="K33" i="2"/>
  <c r="L37" i="2"/>
  <c r="M37" i="2" s="1"/>
  <c r="K37" i="2"/>
  <c r="L59" i="2"/>
  <c r="M59" i="2" s="1"/>
  <c r="K59" i="2"/>
  <c r="L133" i="2"/>
  <c r="M133" i="2" s="1"/>
  <c r="K133" i="2"/>
  <c r="L14" i="2"/>
  <c r="M14" i="2" s="1"/>
  <c r="K14" i="2"/>
  <c r="L22" i="2"/>
  <c r="M22" i="2" s="1"/>
  <c r="K22" i="2"/>
  <c r="L62" i="2"/>
  <c r="M62" i="2" s="1"/>
  <c r="K62" i="2"/>
  <c r="L98" i="2"/>
  <c r="M98" i="2" s="1"/>
  <c r="K98" i="2"/>
  <c r="L82" i="2"/>
  <c r="M82" i="2" s="1"/>
  <c r="K82" i="2"/>
  <c r="L83" i="2"/>
  <c r="M83" i="2" s="1"/>
  <c r="K83" i="2"/>
  <c r="L74" i="2"/>
  <c r="M74" i="2" s="1"/>
  <c r="K74" i="2"/>
  <c r="L16" i="2"/>
  <c r="M16" i="2" s="1"/>
  <c r="K16" i="2"/>
  <c r="L57" i="2"/>
  <c r="M57" i="2" s="1"/>
  <c r="K57" i="2"/>
  <c r="L49" i="2"/>
  <c r="M49" i="2" s="1"/>
  <c r="K49" i="2"/>
  <c r="L65" i="2"/>
  <c r="M65" i="2" s="1"/>
  <c r="K65" i="2"/>
  <c r="L94" i="2"/>
  <c r="M94" i="2" s="1"/>
  <c r="K94" i="2"/>
  <c r="L105" i="2"/>
  <c r="M105" i="2" s="1"/>
  <c r="K105" i="2"/>
  <c r="L45" i="2"/>
  <c r="M45" i="2" s="1"/>
  <c r="K45" i="2"/>
  <c r="L18" i="2"/>
  <c r="M18" i="2" s="1"/>
  <c r="K18" i="2"/>
  <c r="L81" i="2"/>
  <c r="M81" i="2" s="1"/>
  <c r="K81" i="2"/>
  <c r="R7" i="4" l="1"/>
  <c r="L132" i="2"/>
  <c r="M132" i="2" s="1"/>
  <c r="M13" i="2"/>
  <c r="M122" i="2"/>
  <c r="L128" i="2"/>
  <c r="M128" i="2" s="1"/>
  <c r="K128" i="2"/>
  <c r="L126" i="2"/>
  <c r="M126" i="2" s="1"/>
  <c r="K126" i="2"/>
  <c r="L149" i="3"/>
  <c r="G150" i="3"/>
  <c r="H149" i="3"/>
  <c r="I149" i="3"/>
  <c r="J149" i="3"/>
  <c r="K149" i="3" s="1"/>
  <c r="J129" i="3"/>
  <c r="K129" i="3" s="1"/>
  <c r="H129" i="3"/>
  <c r="I129" i="3"/>
  <c r="G131" i="3"/>
  <c r="L130" i="3"/>
  <c r="L129" i="3"/>
  <c r="G130" i="3"/>
  <c r="J128" i="3"/>
  <c r="K128" i="3" s="1"/>
  <c r="H128" i="3"/>
  <c r="I128" i="3"/>
  <c r="F163" i="3"/>
  <c r="F153" i="1"/>
  <c r="F154" i="1"/>
  <c r="F152" i="1"/>
  <c r="E167" i="1"/>
  <c r="F168" i="1" s="1"/>
  <c r="G130" i="1"/>
  <c r="L129" i="1"/>
  <c r="F131" i="1"/>
  <c r="F132" i="1" s="1"/>
  <c r="F133" i="1" s="1"/>
  <c r="K125" i="1"/>
  <c r="L128" i="1"/>
  <c r="G129" i="1"/>
  <c r="J128" i="1"/>
  <c r="K128" i="1" s="1"/>
  <c r="I128" i="1"/>
  <c r="H128" i="1"/>
  <c r="M122" i="4"/>
  <c r="U6" i="4" s="1"/>
  <c r="U5" i="4"/>
  <c r="U4" i="4"/>
  <c r="U3" i="4"/>
  <c r="K113" i="4"/>
  <c r="L113" i="4"/>
  <c r="M113" i="4" s="1"/>
  <c r="K41" i="4"/>
  <c r="R3" i="4" s="1"/>
  <c r="L41" i="4"/>
  <c r="M41" i="4" s="1"/>
  <c r="M26" i="4"/>
  <c r="M9" i="2"/>
  <c r="R4" i="4" l="1"/>
  <c r="R5" i="4"/>
  <c r="R6" i="4"/>
  <c r="L150" i="3"/>
  <c r="G151" i="3"/>
  <c r="I150" i="3"/>
  <c r="H150" i="3"/>
  <c r="J150" i="3"/>
  <c r="K150" i="3" s="1"/>
  <c r="G133" i="3"/>
  <c r="L132" i="3"/>
  <c r="J131" i="3"/>
  <c r="K131" i="3" s="1"/>
  <c r="I131" i="3"/>
  <c r="H131" i="3"/>
  <c r="L131" i="3"/>
  <c r="G132" i="3"/>
  <c r="J130" i="3"/>
  <c r="K130" i="3" s="1"/>
  <c r="H130" i="3"/>
  <c r="I130" i="3"/>
  <c r="F164" i="3"/>
  <c r="F155" i="1"/>
  <c r="F156" i="1"/>
  <c r="F157" i="1" s="1"/>
  <c r="E168" i="1"/>
  <c r="F169" i="1" s="1"/>
  <c r="E169" i="1"/>
  <c r="G132" i="1"/>
  <c r="L131" i="1"/>
  <c r="G131" i="1"/>
  <c r="L130" i="1"/>
  <c r="S7" i="1" s="1"/>
  <c r="G133" i="1"/>
  <c r="L132" i="1"/>
  <c r="J129" i="1"/>
  <c r="K129" i="1" s="1"/>
  <c r="I129" i="1"/>
  <c r="H129" i="1"/>
  <c r="J130" i="1"/>
  <c r="K130" i="1" s="1"/>
  <c r="H130" i="1"/>
  <c r="I130" i="1"/>
  <c r="L151" i="3" l="1"/>
  <c r="G152" i="3"/>
  <c r="J151" i="3"/>
  <c r="K151" i="3" s="1"/>
  <c r="I151" i="3"/>
  <c r="H151" i="3"/>
  <c r="S7" i="3"/>
  <c r="J132" i="3"/>
  <c r="H132" i="3"/>
  <c r="I132" i="3"/>
  <c r="H133" i="3"/>
  <c r="I133" i="3"/>
  <c r="J133" i="3"/>
  <c r="K133" i="3" s="1"/>
  <c r="F165" i="3"/>
  <c r="E170" i="1"/>
  <c r="F171" i="1" s="1"/>
  <c r="J132" i="1"/>
  <c r="K132" i="1" s="1"/>
  <c r="I132" i="1"/>
  <c r="H132" i="1"/>
  <c r="J133" i="1"/>
  <c r="K133" i="1" s="1"/>
  <c r="I133" i="1"/>
  <c r="H133" i="1"/>
  <c r="J131" i="1"/>
  <c r="K131" i="1" s="1"/>
  <c r="S6" i="1" s="1"/>
  <c r="I131" i="1"/>
  <c r="H131" i="1"/>
  <c r="F166" i="3" l="1"/>
  <c r="F167" i="3" s="1"/>
  <c r="G153" i="3"/>
  <c r="L152" i="3"/>
  <c r="I152" i="3"/>
  <c r="H152" i="3"/>
  <c r="J152" i="3"/>
  <c r="K152" i="3" s="1"/>
  <c r="S4" i="3"/>
  <c r="K132" i="3"/>
  <c r="S6" i="3" s="1"/>
  <c r="S5" i="3"/>
  <c r="S3" i="3"/>
  <c r="E171" i="1"/>
  <c r="F172" i="1" s="1"/>
  <c r="S3" i="1"/>
  <c r="S4" i="1"/>
  <c r="S5" i="1"/>
  <c r="F168" i="3" l="1"/>
  <c r="L154" i="3"/>
  <c r="G155" i="3"/>
  <c r="H153" i="3"/>
  <c r="J153" i="3"/>
  <c r="K153" i="3" s="1"/>
  <c r="I153" i="3"/>
  <c r="L153" i="3"/>
  <c r="G154" i="3"/>
  <c r="E172" i="1"/>
  <c r="F173" i="1" s="1"/>
  <c r="I154" i="3" l="1"/>
  <c r="H154" i="3"/>
  <c r="J154" i="3"/>
  <c r="K154" i="3" s="1"/>
  <c r="H155" i="3"/>
  <c r="J155" i="3"/>
  <c r="K155" i="3" s="1"/>
  <c r="I155" i="3"/>
  <c r="F169" i="3"/>
  <c r="L155" i="3"/>
  <c r="G156" i="3"/>
  <c r="E173" i="1"/>
  <c r="F174" i="1" s="1"/>
  <c r="G157" i="3" l="1"/>
  <c r="L156" i="3"/>
  <c r="F170" i="3"/>
  <c r="I156" i="3"/>
  <c r="H156" i="3"/>
  <c r="J156" i="3"/>
  <c r="K156" i="3" s="1"/>
  <c r="E174" i="1"/>
  <c r="F175" i="1" s="1"/>
  <c r="F171" i="3" l="1"/>
  <c r="H157" i="3"/>
  <c r="I157" i="3"/>
  <c r="J157" i="3"/>
  <c r="K157" i="3" s="1"/>
  <c r="E175" i="1"/>
  <c r="F176" i="1" s="1"/>
  <c r="E171" i="3" l="1"/>
  <c r="F172" i="3" s="1"/>
  <c r="E176" i="1"/>
  <c r="F177" i="1" s="1"/>
  <c r="E172" i="3" l="1"/>
  <c r="E177" i="1"/>
  <c r="F178" i="1" s="1"/>
  <c r="E178" i="1"/>
  <c r="F179" i="1" s="1"/>
  <c r="F173" i="3" l="1"/>
  <c r="E179" i="1"/>
  <c r="F180" i="1" s="1"/>
  <c r="E173" i="3" l="1"/>
  <c r="E180" i="1"/>
  <c r="F181" i="1" s="1"/>
  <c r="F174" i="3" l="1"/>
  <c r="E174" i="3" l="1"/>
  <c r="F175" i="3"/>
  <c r="E175" i="3" l="1"/>
  <c r="F176" i="3"/>
  <c r="E176" i="3" s="1"/>
  <c r="F177" i="3" l="1"/>
  <c r="E177" i="3" s="1"/>
  <c r="F178" i="3" l="1"/>
  <c r="E178" i="3" l="1"/>
  <c r="F179" i="3" s="1"/>
  <c r="E179" i="3" s="1"/>
  <c r="F180" i="3" s="1"/>
  <c r="E180" i="3" l="1"/>
  <c r="F181" i="3" s="1"/>
</calcChain>
</file>

<file path=xl/sharedStrings.xml><?xml version="1.0" encoding="utf-8"?>
<sst xmlns="http://schemas.openxmlformats.org/spreadsheetml/2006/main" count="104" uniqueCount="27">
  <si>
    <t>Year</t>
  </si>
  <si>
    <t>Month</t>
  </si>
  <si>
    <t>Optical</t>
  </si>
  <si>
    <t>3M MA</t>
  </si>
  <si>
    <t>3 Month Forecast</t>
  </si>
  <si>
    <t>12 Month Forecast</t>
  </si>
  <si>
    <t>Double Average</t>
  </si>
  <si>
    <t>A</t>
  </si>
  <si>
    <t>B</t>
  </si>
  <si>
    <t>Forecast</t>
  </si>
  <si>
    <t xml:space="preserve">Error </t>
  </si>
  <si>
    <t>Error^2</t>
  </si>
  <si>
    <t>|Error|</t>
  </si>
  <si>
    <t>Error</t>
  </si>
  <si>
    <t>12 MA</t>
  </si>
  <si>
    <t xml:space="preserve">Percentage Error </t>
    <phoneticPr fontId="0" type="noConversion"/>
  </si>
  <si>
    <t>|Percentage Error |</t>
    <phoneticPr fontId="0" type="noConversion"/>
  </si>
  <si>
    <r>
      <t>((Predicted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</si>
  <si>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r>
      <t>((Actual</t>
    </r>
    <r>
      <rPr>
        <b/>
        <vertAlign val="subscript"/>
        <sz val="10"/>
        <rFont val="Arial"/>
        <family val="2"/>
      </rPr>
      <t>t+1</t>
    </r>
    <r>
      <rPr>
        <b/>
        <sz val="10"/>
        <rFont val="新細明體"/>
        <family val="1"/>
        <charset val="136"/>
      </rPr>
      <t>-Actual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新細明體"/>
        <family val="1"/>
        <charset val="136"/>
      </rPr>
      <t>)/Actual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</t>
    </r>
    <r>
      <rPr>
        <b/>
        <vertAlign val="superscript"/>
        <sz val="10"/>
        <rFont val="Arial"/>
        <family val="2"/>
      </rPr>
      <t>2</t>
    </r>
  </si>
  <si>
    <t>SSE</t>
    <phoneticPr fontId="9" type="noConversion"/>
  </si>
  <si>
    <t>MSE</t>
    <phoneticPr fontId="9" type="noConversion"/>
  </si>
  <si>
    <t>MPE</t>
    <phoneticPr fontId="9" type="noConversion"/>
  </si>
  <si>
    <t>MAPE</t>
    <phoneticPr fontId="9" type="noConversion"/>
  </si>
  <si>
    <t>U</t>
    <phoneticPr fontId="9" type="noConversion"/>
  </si>
  <si>
    <t xml:space="preserve">In-sample </t>
  </si>
  <si>
    <t xml:space="preserve">Out-sample </t>
  </si>
  <si>
    <t xml:space="preserve">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</si>
</sst>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10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0"/>
      <name val="新細明體"/>
      <family val="1"/>
      <charset val="136"/>
    </font>
    <font>
      <b/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- 3MA'!$D$1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Moving - 3MA'!$D$2:$D$181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2-43BD-8A8B-327CA8C5EF8F}"/>
            </c:ext>
          </c:extLst>
        </c:ser>
        <c:ser>
          <c:idx val="1"/>
          <c:order val="1"/>
          <c:tx>
            <c:strRef>
              <c:f>'Simple Moving - 3MA'!$F$1</c:f>
              <c:strCache>
                <c:ptCount val="1"/>
                <c:pt idx="0">
                  <c:v>3 Month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Moving - 3MA'!$F$2:$F$181</c:f>
              <c:numCache>
                <c:formatCode>General</c:formatCode>
                <c:ptCount val="180"/>
                <c:pt idx="3">
                  <c:v>137</c:v>
                </c:pt>
                <c:pt idx="4">
                  <c:v>143.33333333333334</c:v>
                </c:pt>
                <c:pt idx="5">
                  <c:v>153</c:v>
                </c:pt>
                <c:pt idx="6">
                  <c:v>148.66666666666666</c:v>
                </c:pt>
                <c:pt idx="7">
                  <c:v>143.66666666666666</c:v>
                </c:pt>
                <c:pt idx="8">
                  <c:v>140.33333333333334</c:v>
                </c:pt>
                <c:pt idx="9">
                  <c:v>135</c:v>
                </c:pt>
                <c:pt idx="10">
                  <c:v>123.33333333333333</c:v>
                </c:pt>
                <c:pt idx="11">
                  <c:v>106.33333333333333</c:v>
                </c:pt>
                <c:pt idx="12">
                  <c:v>105.66666666666667</c:v>
                </c:pt>
                <c:pt idx="13">
                  <c:v>115.66666666666667</c:v>
                </c:pt>
                <c:pt idx="14">
                  <c:v>131</c:v>
                </c:pt>
                <c:pt idx="15">
                  <c:v>140.66666666666666</c:v>
                </c:pt>
                <c:pt idx="16">
                  <c:v>146.66666666666666</c:v>
                </c:pt>
                <c:pt idx="17">
                  <c:v>151.66666666666666</c:v>
                </c:pt>
                <c:pt idx="18">
                  <c:v>149</c:v>
                </c:pt>
                <c:pt idx="19">
                  <c:v>144.66666666666666</c:v>
                </c:pt>
                <c:pt idx="20">
                  <c:v>143.33333333333334</c:v>
                </c:pt>
                <c:pt idx="21">
                  <c:v>139.33333333333334</c:v>
                </c:pt>
                <c:pt idx="22">
                  <c:v>129</c:v>
                </c:pt>
                <c:pt idx="23">
                  <c:v>113.33333333333333</c:v>
                </c:pt>
                <c:pt idx="24">
                  <c:v>114.33333333333333</c:v>
                </c:pt>
                <c:pt idx="25">
                  <c:v>127</c:v>
                </c:pt>
                <c:pt idx="26">
                  <c:v>156.33333333333334</c:v>
                </c:pt>
                <c:pt idx="27">
                  <c:v>171</c:v>
                </c:pt>
                <c:pt idx="28">
                  <c:v>179.33333333333334</c:v>
                </c:pt>
                <c:pt idx="29">
                  <c:v>177.33333333333334</c:v>
                </c:pt>
                <c:pt idx="30">
                  <c:v>181.66666666666666</c:v>
                </c:pt>
                <c:pt idx="31">
                  <c:v>183</c:v>
                </c:pt>
                <c:pt idx="32">
                  <c:v>177.66666666666666</c:v>
                </c:pt>
                <c:pt idx="33">
                  <c:v>162.66666666666666</c:v>
                </c:pt>
                <c:pt idx="34">
                  <c:v>148</c:v>
                </c:pt>
                <c:pt idx="35">
                  <c:v>137.33333333333334</c:v>
                </c:pt>
                <c:pt idx="36">
                  <c:v>145.33333333333334</c:v>
                </c:pt>
                <c:pt idx="37">
                  <c:v>159.66666666666666</c:v>
                </c:pt>
                <c:pt idx="38">
                  <c:v>179.66666666666666</c:v>
                </c:pt>
                <c:pt idx="39">
                  <c:v>191.33333333333334</c:v>
                </c:pt>
                <c:pt idx="40">
                  <c:v>197.66666666666666</c:v>
                </c:pt>
                <c:pt idx="41">
                  <c:v>197.33333333333334</c:v>
                </c:pt>
                <c:pt idx="42">
                  <c:v>189.33333333333334</c:v>
                </c:pt>
                <c:pt idx="43">
                  <c:v>180.33333333333334</c:v>
                </c:pt>
                <c:pt idx="44">
                  <c:v>172.66666666666666</c:v>
                </c:pt>
                <c:pt idx="45">
                  <c:v>162.66666666666666</c:v>
                </c:pt>
                <c:pt idx="46">
                  <c:v>147.66666666666666</c:v>
                </c:pt>
                <c:pt idx="47">
                  <c:v>133.66666666666666</c:v>
                </c:pt>
                <c:pt idx="48">
                  <c:v>139.33333333333334</c:v>
                </c:pt>
                <c:pt idx="49">
                  <c:v>152</c:v>
                </c:pt>
                <c:pt idx="50">
                  <c:v>172.33333333333334</c:v>
                </c:pt>
                <c:pt idx="51">
                  <c:v>173</c:v>
                </c:pt>
                <c:pt idx="52">
                  <c:v>178</c:v>
                </c:pt>
                <c:pt idx="53">
                  <c:v>173</c:v>
                </c:pt>
                <c:pt idx="54">
                  <c:v>172.66666666666666</c:v>
                </c:pt>
                <c:pt idx="55">
                  <c:v>169.66666666666666</c:v>
                </c:pt>
                <c:pt idx="56">
                  <c:v>168.33333333333334</c:v>
                </c:pt>
                <c:pt idx="57">
                  <c:v>160.33333333333334</c:v>
                </c:pt>
                <c:pt idx="58">
                  <c:v>148.33333333333334</c:v>
                </c:pt>
                <c:pt idx="59">
                  <c:v>135.66666666666666</c:v>
                </c:pt>
                <c:pt idx="60">
                  <c:v>146.66666666666666</c:v>
                </c:pt>
                <c:pt idx="61">
                  <c:v>160</c:v>
                </c:pt>
                <c:pt idx="62">
                  <c:v>183.33333333333334</c:v>
                </c:pt>
                <c:pt idx="63">
                  <c:v>187</c:v>
                </c:pt>
                <c:pt idx="64">
                  <c:v>193.33333333333334</c:v>
                </c:pt>
                <c:pt idx="65">
                  <c:v>190.33333333333334</c:v>
                </c:pt>
                <c:pt idx="66">
                  <c:v>188.66666666666666</c:v>
                </c:pt>
                <c:pt idx="67">
                  <c:v>190</c:v>
                </c:pt>
                <c:pt idx="68">
                  <c:v>187.33333333333334</c:v>
                </c:pt>
                <c:pt idx="69">
                  <c:v>177.33333333333334</c:v>
                </c:pt>
                <c:pt idx="70">
                  <c:v>160</c:v>
                </c:pt>
                <c:pt idx="71">
                  <c:v>146.66666666666666</c:v>
                </c:pt>
                <c:pt idx="72">
                  <c:v>159.33333333333334</c:v>
                </c:pt>
                <c:pt idx="73">
                  <c:v>177</c:v>
                </c:pt>
                <c:pt idx="74">
                  <c:v>200</c:v>
                </c:pt>
                <c:pt idx="75">
                  <c:v>202.33333333333334</c:v>
                </c:pt>
                <c:pt idx="76">
                  <c:v>213.33333333333334</c:v>
                </c:pt>
                <c:pt idx="77">
                  <c:v>218</c:v>
                </c:pt>
                <c:pt idx="78">
                  <c:v>226.66666666666666</c:v>
                </c:pt>
                <c:pt idx="79">
                  <c:v>230</c:v>
                </c:pt>
                <c:pt idx="80">
                  <c:v>227.33333333333334</c:v>
                </c:pt>
                <c:pt idx="81">
                  <c:v>211</c:v>
                </c:pt>
                <c:pt idx="82">
                  <c:v>185.66666666666666</c:v>
                </c:pt>
                <c:pt idx="83">
                  <c:v>168</c:v>
                </c:pt>
                <c:pt idx="84">
                  <c:v>183</c:v>
                </c:pt>
                <c:pt idx="85">
                  <c:v>201</c:v>
                </c:pt>
                <c:pt idx="86">
                  <c:v>227.33333333333334</c:v>
                </c:pt>
                <c:pt idx="87">
                  <c:v>233.33333333333334</c:v>
                </c:pt>
                <c:pt idx="88">
                  <c:v>247</c:v>
                </c:pt>
                <c:pt idx="89">
                  <c:v>247.66666666666666</c:v>
                </c:pt>
                <c:pt idx="90">
                  <c:v>247</c:v>
                </c:pt>
                <c:pt idx="91">
                  <c:v>247.66666666666666</c:v>
                </c:pt>
                <c:pt idx="92">
                  <c:v>246</c:v>
                </c:pt>
                <c:pt idx="93">
                  <c:v>234.66666666666666</c:v>
                </c:pt>
                <c:pt idx="94">
                  <c:v>211</c:v>
                </c:pt>
                <c:pt idx="95">
                  <c:v>194</c:v>
                </c:pt>
                <c:pt idx="96">
                  <c:v>206.33333333333334</c:v>
                </c:pt>
                <c:pt idx="97">
                  <c:v>224.33333333333334</c:v>
                </c:pt>
                <c:pt idx="98">
                  <c:v>258.33333333333331</c:v>
                </c:pt>
                <c:pt idx="99">
                  <c:v>271</c:v>
                </c:pt>
                <c:pt idx="100">
                  <c:v>283.66666666666669</c:v>
                </c:pt>
                <c:pt idx="101">
                  <c:v>277.33333333333331</c:v>
                </c:pt>
                <c:pt idx="102">
                  <c:v>283.66666666666669</c:v>
                </c:pt>
                <c:pt idx="103">
                  <c:v>289.66666666666669</c:v>
                </c:pt>
                <c:pt idx="104">
                  <c:v>292</c:v>
                </c:pt>
                <c:pt idx="105">
                  <c:v>266.33333333333331</c:v>
                </c:pt>
                <c:pt idx="106">
                  <c:v>237.66666666666666</c:v>
                </c:pt>
                <c:pt idx="107">
                  <c:v>215.33333333333334</c:v>
                </c:pt>
                <c:pt idx="108">
                  <c:v>231</c:v>
                </c:pt>
                <c:pt idx="109">
                  <c:v>254.33333333333334</c:v>
                </c:pt>
                <c:pt idx="110">
                  <c:v>290.33333333333331</c:v>
                </c:pt>
                <c:pt idx="111">
                  <c:v>300</c:v>
                </c:pt>
                <c:pt idx="112">
                  <c:v>313.66666666666669</c:v>
                </c:pt>
                <c:pt idx="113">
                  <c:v>312</c:v>
                </c:pt>
                <c:pt idx="114">
                  <c:v>317.33333333333331</c:v>
                </c:pt>
                <c:pt idx="115">
                  <c:v>317.66666666666669</c:v>
                </c:pt>
                <c:pt idx="116">
                  <c:v>317.33333333333331</c:v>
                </c:pt>
                <c:pt idx="117">
                  <c:v>291.66666666666669</c:v>
                </c:pt>
                <c:pt idx="118">
                  <c:v>255</c:v>
                </c:pt>
                <c:pt idx="119">
                  <c:v>222.66666666666666</c:v>
                </c:pt>
                <c:pt idx="120">
                  <c:v>231.66666666666666</c:v>
                </c:pt>
                <c:pt idx="121">
                  <c:v>228.66666666666666</c:v>
                </c:pt>
                <c:pt idx="122">
                  <c:v>230.66666666666666</c:v>
                </c:pt>
                <c:pt idx="123">
                  <c:v>230.33333333333334</c:v>
                </c:pt>
                <c:pt idx="124">
                  <c:v>229.88888888888889</c:v>
                </c:pt>
                <c:pt idx="125">
                  <c:v>230.2962962962963</c:v>
                </c:pt>
                <c:pt idx="126">
                  <c:v>230.17283950617283</c:v>
                </c:pt>
                <c:pt idx="127">
                  <c:v>230.11934156378604</c:v>
                </c:pt>
                <c:pt idx="128">
                  <c:v>230.19615912208508</c:v>
                </c:pt>
                <c:pt idx="129">
                  <c:v>230.16278006401467</c:v>
                </c:pt>
                <c:pt idx="130">
                  <c:v>230.1594269166286</c:v>
                </c:pt>
                <c:pt idx="131">
                  <c:v>230.17278870090945</c:v>
                </c:pt>
                <c:pt idx="132">
                  <c:v>222</c:v>
                </c:pt>
                <c:pt idx="133">
                  <c:v>225</c:v>
                </c:pt>
                <c:pt idx="134">
                  <c:v>230</c:v>
                </c:pt>
                <c:pt idx="135">
                  <c:v>225.66666666666666</c:v>
                </c:pt>
                <c:pt idx="136">
                  <c:v>226.88888888888889</c:v>
                </c:pt>
                <c:pt idx="137">
                  <c:v>227.5185185185185</c:v>
                </c:pt>
                <c:pt idx="138">
                  <c:v>226.69135802469134</c:v>
                </c:pt>
                <c:pt idx="139">
                  <c:v>227.03292181069958</c:v>
                </c:pt>
                <c:pt idx="140">
                  <c:v>227.08093278463647</c:v>
                </c:pt>
                <c:pt idx="141">
                  <c:v>226.93507087334248</c:v>
                </c:pt>
                <c:pt idx="142">
                  <c:v>227.01630848955952</c:v>
                </c:pt>
                <c:pt idx="143">
                  <c:v>227.01077071584618</c:v>
                </c:pt>
                <c:pt idx="144">
                  <c:v>226.98738335958274</c:v>
                </c:pt>
                <c:pt idx="145">
                  <c:v>227.00482085499615</c:v>
                </c:pt>
                <c:pt idx="146">
                  <c:v>227.00099164347503</c:v>
                </c:pt>
                <c:pt idx="147">
                  <c:v>226.99773195268463</c:v>
                </c:pt>
                <c:pt idx="148">
                  <c:v>227.0011814837186</c:v>
                </c:pt>
                <c:pt idx="149">
                  <c:v>226.99996835995944</c:v>
                </c:pt>
                <c:pt idx="150">
                  <c:v>226.99962726545422</c:v>
                </c:pt>
                <c:pt idx="151">
                  <c:v>227.00025903637743</c:v>
                </c:pt>
                <c:pt idx="152">
                  <c:v>226.99995155393037</c:v>
                </c:pt>
                <c:pt idx="153">
                  <c:v>226.99994595192069</c:v>
                </c:pt>
                <c:pt idx="154">
                  <c:v>227.00005218074284</c:v>
                </c:pt>
                <c:pt idx="155">
                  <c:v>226.99998322886464</c:v>
                </c:pt>
                <c:pt idx="156">
                  <c:v>232.66666666666666</c:v>
                </c:pt>
                <c:pt idx="157">
                  <c:v>239.55555555555554</c:v>
                </c:pt>
                <c:pt idx="158">
                  <c:v>246.40740740740739</c:v>
                </c:pt>
                <c:pt idx="159">
                  <c:v>239.54320987654319</c:v>
                </c:pt>
                <c:pt idx="160">
                  <c:v>241.83539094650203</c:v>
                </c:pt>
                <c:pt idx="161">
                  <c:v>242.59533607681752</c:v>
                </c:pt>
                <c:pt idx="162">
                  <c:v>241.32464563328756</c:v>
                </c:pt>
                <c:pt idx="163">
                  <c:v>241.91845755220234</c:v>
                </c:pt>
                <c:pt idx="164">
                  <c:v>241.94614642076911</c:v>
                </c:pt>
                <c:pt idx="165">
                  <c:v>241.72974986875298</c:v>
                </c:pt>
                <c:pt idx="166">
                  <c:v>241.86478461390814</c:v>
                </c:pt>
                <c:pt idx="167">
                  <c:v>241.84689363447674</c:v>
                </c:pt>
                <c:pt idx="168">
                  <c:v>241.8138093723793</c:v>
                </c:pt>
                <c:pt idx="169">
                  <c:v>241.84182920692137</c:v>
                </c:pt>
                <c:pt idx="170">
                  <c:v>241.83417740459245</c:v>
                </c:pt>
                <c:pt idx="171">
                  <c:v>241.82993866129769</c:v>
                </c:pt>
                <c:pt idx="172">
                  <c:v>241.83531509093714</c:v>
                </c:pt>
                <c:pt idx="173">
                  <c:v>241.83314371894244</c:v>
                </c:pt>
                <c:pt idx="174">
                  <c:v>241.83279915705907</c:v>
                </c:pt>
                <c:pt idx="175">
                  <c:v>241.83375265564621</c:v>
                </c:pt>
                <c:pt idx="176">
                  <c:v>241.83323184388257</c:v>
                </c:pt>
                <c:pt idx="177">
                  <c:v>241.83326121886262</c:v>
                </c:pt>
                <c:pt idx="178">
                  <c:v>241.83341523946379</c:v>
                </c:pt>
                <c:pt idx="179">
                  <c:v>241.83330276740298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2-43BD-8A8B-327CA8C5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983759"/>
        <c:axId val="1075979599"/>
      </c:lineChart>
      <c:catAx>
        <c:axId val="107598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979599"/>
        <c:crosses val="autoZero"/>
        <c:auto val="1"/>
        <c:lblAlgn val="ctr"/>
        <c:lblOffset val="100"/>
        <c:noMultiLvlLbl val="0"/>
      </c:catAx>
      <c:valAx>
        <c:axId val="10759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9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- 12MA'!$D$1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Moving - 12MA'!$D$2:$D$210</c:f>
              <c:numCache>
                <c:formatCode>General</c:formatCode>
                <c:ptCount val="209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1D4-B461-B7A4E9129FC9}"/>
            </c:ext>
          </c:extLst>
        </c:ser>
        <c:ser>
          <c:idx val="1"/>
          <c:order val="1"/>
          <c:tx>
            <c:strRef>
              <c:f>'Simple Moving - 12MA'!$F$1</c:f>
              <c:strCache>
                <c:ptCount val="1"/>
                <c:pt idx="0">
                  <c:v>12 Month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Moving - 12MA'!$F$2:$F$210</c:f>
              <c:numCache>
                <c:formatCode>General</c:formatCode>
                <c:ptCount val="209"/>
                <c:pt idx="12">
                  <c:v>131.58333333333334</c:v>
                </c:pt>
                <c:pt idx="13">
                  <c:v>131.5</c:v>
                </c:pt>
                <c:pt idx="14">
                  <c:v>132.66666666666666</c:v>
                </c:pt>
                <c:pt idx="15">
                  <c:v>132.5</c:v>
                </c:pt>
                <c:pt idx="16">
                  <c:v>132.33333333333334</c:v>
                </c:pt>
                <c:pt idx="17">
                  <c:v>132.33333333333334</c:v>
                </c:pt>
                <c:pt idx="18">
                  <c:v>132.58333333333334</c:v>
                </c:pt>
                <c:pt idx="19">
                  <c:v>132.58333333333334</c:v>
                </c:pt>
                <c:pt idx="20">
                  <c:v>133.08333333333334</c:v>
                </c:pt>
                <c:pt idx="21">
                  <c:v>133.66666666666666</c:v>
                </c:pt>
                <c:pt idx="22">
                  <c:v>134</c:v>
                </c:pt>
                <c:pt idx="23">
                  <c:v>134.83333333333334</c:v>
                </c:pt>
                <c:pt idx="24">
                  <c:v>135.83333333333334</c:v>
                </c:pt>
                <c:pt idx="25">
                  <c:v>136.83333333333334</c:v>
                </c:pt>
                <c:pt idx="26">
                  <c:v>141.16666666666666</c:v>
                </c:pt>
                <c:pt idx="27">
                  <c:v>143.41666666666666</c:v>
                </c:pt>
                <c:pt idx="28">
                  <c:v>145</c:v>
                </c:pt>
                <c:pt idx="29">
                  <c:v>147.58333333333334</c:v>
                </c:pt>
                <c:pt idx="30">
                  <c:v>151.58333333333334</c:v>
                </c:pt>
                <c:pt idx="31">
                  <c:v>154.58333333333334</c:v>
                </c:pt>
                <c:pt idx="32">
                  <c:v>156.16666666666666</c:v>
                </c:pt>
                <c:pt idx="33">
                  <c:v>157.41666666666666</c:v>
                </c:pt>
                <c:pt idx="34">
                  <c:v>159.33333333333334</c:v>
                </c:pt>
                <c:pt idx="35">
                  <c:v>162.16666666666666</c:v>
                </c:pt>
                <c:pt idx="36">
                  <c:v>165.16666666666666</c:v>
                </c:pt>
                <c:pt idx="37">
                  <c:v>167.5</c:v>
                </c:pt>
                <c:pt idx="38">
                  <c:v>168</c:v>
                </c:pt>
                <c:pt idx="39">
                  <c:v>170.25</c:v>
                </c:pt>
                <c:pt idx="40">
                  <c:v>172.08333333333334</c:v>
                </c:pt>
                <c:pt idx="41">
                  <c:v>173</c:v>
                </c:pt>
                <c:pt idx="42">
                  <c:v>172.16666666666666</c:v>
                </c:pt>
                <c:pt idx="43">
                  <c:v>171.41666666666666</c:v>
                </c:pt>
                <c:pt idx="44">
                  <c:v>171.75</c:v>
                </c:pt>
                <c:pt idx="45">
                  <c:v>172.16666666666666</c:v>
                </c:pt>
                <c:pt idx="46">
                  <c:v>171.33333333333334</c:v>
                </c:pt>
                <c:pt idx="47">
                  <c:v>170.83333333333334</c:v>
                </c:pt>
                <c:pt idx="48">
                  <c:v>170.66666666666666</c:v>
                </c:pt>
                <c:pt idx="49">
                  <c:v>169.41666666666666</c:v>
                </c:pt>
                <c:pt idx="50">
                  <c:v>169</c:v>
                </c:pt>
                <c:pt idx="51">
                  <c:v>166.08333333333334</c:v>
                </c:pt>
                <c:pt idx="52">
                  <c:v>164.5</c:v>
                </c:pt>
                <c:pt idx="53">
                  <c:v>162.91666666666666</c:v>
                </c:pt>
                <c:pt idx="54">
                  <c:v>161.91666666666666</c:v>
                </c:pt>
                <c:pt idx="55">
                  <c:v>161.83333333333334</c:v>
                </c:pt>
                <c:pt idx="56">
                  <c:v>161.83333333333334</c:v>
                </c:pt>
                <c:pt idx="57">
                  <c:v>161.33333333333334</c:v>
                </c:pt>
                <c:pt idx="58">
                  <c:v>162</c:v>
                </c:pt>
                <c:pt idx="59">
                  <c:v>162.33333333333334</c:v>
                </c:pt>
                <c:pt idx="60">
                  <c:v>163.16666666666666</c:v>
                </c:pt>
                <c:pt idx="61">
                  <c:v>164</c:v>
                </c:pt>
                <c:pt idx="62">
                  <c:v>165.08333333333334</c:v>
                </c:pt>
                <c:pt idx="63">
                  <c:v>166.66666666666666</c:v>
                </c:pt>
                <c:pt idx="64">
                  <c:v>167.83333333333334</c:v>
                </c:pt>
                <c:pt idx="65">
                  <c:v>169.41666666666666</c:v>
                </c:pt>
                <c:pt idx="66">
                  <c:v>170.66666666666666</c:v>
                </c:pt>
                <c:pt idx="67">
                  <c:v>172.91666666666666</c:v>
                </c:pt>
                <c:pt idx="68">
                  <c:v>174.16666666666666</c:v>
                </c:pt>
                <c:pt idx="69">
                  <c:v>174.91666666666666</c:v>
                </c:pt>
                <c:pt idx="70">
                  <c:v>175.83333333333334</c:v>
                </c:pt>
                <c:pt idx="71">
                  <c:v>176.91666666666666</c:v>
                </c:pt>
                <c:pt idx="72">
                  <c:v>178.08333333333334</c:v>
                </c:pt>
                <c:pt idx="73">
                  <c:v>180.08333333333334</c:v>
                </c:pt>
                <c:pt idx="74">
                  <c:v>181.08333333333334</c:v>
                </c:pt>
                <c:pt idx="75">
                  <c:v>181.91666666666666</c:v>
                </c:pt>
                <c:pt idx="76">
                  <c:v>185.08333333333334</c:v>
                </c:pt>
                <c:pt idx="77">
                  <c:v>188</c:v>
                </c:pt>
                <c:pt idx="78">
                  <c:v>191.41666666666666</c:v>
                </c:pt>
                <c:pt idx="79">
                  <c:v>195.08333333333334</c:v>
                </c:pt>
                <c:pt idx="80">
                  <c:v>198</c:v>
                </c:pt>
                <c:pt idx="81">
                  <c:v>199.83333333333334</c:v>
                </c:pt>
                <c:pt idx="82">
                  <c:v>201.5</c:v>
                </c:pt>
                <c:pt idx="83">
                  <c:v>203.33333333333334</c:v>
                </c:pt>
                <c:pt idx="84">
                  <c:v>205.75</c:v>
                </c:pt>
                <c:pt idx="85">
                  <c:v>207.5</c:v>
                </c:pt>
                <c:pt idx="86">
                  <c:v>210.16666666666666</c:v>
                </c:pt>
                <c:pt idx="87">
                  <c:v>213.5</c:v>
                </c:pt>
                <c:pt idx="88">
                  <c:v>215.91666666666666</c:v>
                </c:pt>
                <c:pt idx="89">
                  <c:v>217.58333333333334</c:v>
                </c:pt>
                <c:pt idx="90">
                  <c:v>218.58333333333334</c:v>
                </c:pt>
                <c:pt idx="91">
                  <c:v>220.33333333333334</c:v>
                </c:pt>
                <c:pt idx="92">
                  <c:v>222.25</c:v>
                </c:pt>
                <c:pt idx="93">
                  <c:v>224.5</c:v>
                </c:pt>
                <c:pt idx="94">
                  <c:v>226.66666666666666</c:v>
                </c:pt>
                <c:pt idx="95">
                  <c:v>228.75</c:v>
                </c:pt>
                <c:pt idx="96">
                  <c:v>230.33333333333334</c:v>
                </c:pt>
                <c:pt idx="97">
                  <c:v>232.5</c:v>
                </c:pt>
                <c:pt idx="98">
                  <c:v>236.5</c:v>
                </c:pt>
                <c:pt idx="99">
                  <c:v>239.75</c:v>
                </c:pt>
                <c:pt idx="100">
                  <c:v>241.66666666666666</c:v>
                </c:pt>
                <c:pt idx="101">
                  <c:v>243.91666666666666</c:v>
                </c:pt>
                <c:pt idx="102">
                  <c:v>248.91666666666666</c:v>
                </c:pt>
                <c:pt idx="103">
                  <c:v>252.16666666666666</c:v>
                </c:pt>
                <c:pt idx="104">
                  <c:v>255.41666666666666</c:v>
                </c:pt>
                <c:pt idx="105">
                  <c:v>256.83333333333331</c:v>
                </c:pt>
                <c:pt idx="106">
                  <c:v>258.83333333333331</c:v>
                </c:pt>
                <c:pt idx="107">
                  <c:v>260.75</c:v>
                </c:pt>
                <c:pt idx="108">
                  <c:v>263</c:v>
                </c:pt>
                <c:pt idx="109">
                  <c:v>266.33333333333331</c:v>
                </c:pt>
                <c:pt idx="110">
                  <c:v>268.75</c:v>
                </c:pt>
                <c:pt idx="111">
                  <c:v>270.25</c:v>
                </c:pt>
                <c:pt idx="112">
                  <c:v>273.83333333333331</c:v>
                </c:pt>
                <c:pt idx="113">
                  <c:v>277.41666666666669</c:v>
                </c:pt>
                <c:pt idx="114">
                  <c:v>278.66666666666669</c:v>
                </c:pt>
                <c:pt idx="115">
                  <c:v>280.83333333333331</c:v>
                </c:pt>
                <c:pt idx="116">
                  <c:v>283.75</c:v>
                </c:pt>
                <c:pt idx="117">
                  <c:v>285</c:v>
                </c:pt>
                <c:pt idx="118">
                  <c:v>285.16666666666669</c:v>
                </c:pt>
                <c:pt idx="119">
                  <c:v>285.58333333333331</c:v>
                </c:pt>
                <c:pt idx="120">
                  <c:v>285.16666666666669</c:v>
                </c:pt>
                <c:pt idx="121">
                  <c:v>283.83333333333331</c:v>
                </c:pt>
                <c:pt idx="122">
                  <c:v>284.5</c:v>
                </c:pt>
                <c:pt idx="123">
                  <c:v>283.25</c:v>
                </c:pt>
                <c:pt idx="124">
                  <c:v>283.08333333333331</c:v>
                </c:pt>
                <c:pt idx="125">
                  <c:v>282.66666666666669</c:v>
                </c:pt>
                <c:pt idx="126">
                  <c:v>282.75</c:v>
                </c:pt>
                <c:pt idx="127">
                  <c:v>281.08333333333331</c:v>
                </c:pt>
                <c:pt idx="128">
                  <c:v>278.75</c:v>
                </c:pt>
                <c:pt idx="129">
                  <c:v>277.41666666666669</c:v>
                </c:pt>
                <c:pt idx="130">
                  <c:v>277</c:v>
                </c:pt>
                <c:pt idx="131">
                  <c:v>275.83333333333331</c:v>
                </c:pt>
                <c:pt idx="132">
                  <c:v>275</c:v>
                </c:pt>
                <c:pt idx="133">
                  <c:v>279.6944444444444</c:v>
                </c:pt>
                <c:pt idx="134">
                  <c:v>270.80787037037038</c:v>
                </c:pt>
                <c:pt idx="135">
                  <c:v>270.7085262345679</c:v>
                </c:pt>
                <c:pt idx="136">
                  <c:v>266.18423675411526</c:v>
                </c:pt>
                <c:pt idx="137">
                  <c:v>261.94958981695817</c:v>
                </c:pt>
                <c:pt idx="138">
                  <c:v>258.44538896837133</c:v>
                </c:pt>
                <c:pt idx="139">
                  <c:v>254.31583804906896</c:v>
                </c:pt>
                <c:pt idx="140">
                  <c:v>251.09215788649138</c:v>
                </c:pt>
                <c:pt idx="141">
                  <c:v>254.51650437703233</c:v>
                </c:pt>
                <c:pt idx="142">
                  <c:v>257.97621307511832</c:v>
                </c:pt>
                <c:pt idx="143">
                  <c:v>261.97423083137818</c:v>
                </c:pt>
                <c:pt idx="144">
                  <c:v>263.55541673399301</c:v>
                </c:pt>
                <c:pt idx="145">
                  <c:v>262.60170146182577</c:v>
                </c:pt>
                <c:pt idx="146">
                  <c:v>261.17730621327422</c:v>
                </c:pt>
                <c:pt idx="147">
                  <c:v>260.37475920018295</c:v>
                </c:pt>
                <c:pt idx="148">
                  <c:v>259.51361194731749</c:v>
                </c:pt>
                <c:pt idx="149">
                  <c:v>258.95772654675096</c:v>
                </c:pt>
                <c:pt idx="150">
                  <c:v>258.7084046075671</c:v>
                </c:pt>
                <c:pt idx="151">
                  <c:v>258.73032257750003</c:v>
                </c:pt>
                <c:pt idx="152">
                  <c:v>259.09819628820264</c:v>
                </c:pt>
                <c:pt idx="153">
                  <c:v>259.76536615501192</c:v>
                </c:pt>
                <c:pt idx="154">
                  <c:v>260.20277130317686</c:v>
                </c:pt>
                <c:pt idx="155">
                  <c:v>260.38831782218176</c:v>
                </c:pt>
                <c:pt idx="156">
                  <c:v>262.75</c:v>
                </c:pt>
                <c:pt idx="157">
                  <c:v>265.64583333333331</c:v>
                </c:pt>
                <c:pt idx="158">
                  <c:v>262.69965277777777</c:v>
                </c:pt>
                <c:pt idx="159">
                  <c:v>263.3412905092593</c:v>
                </c:pt>
                <c:pt idx="160">
                  <c:v>259.86973138503089</c:v>
                </c:pt>
                <c:pt idx="161">
                  <c:v>256.60887566711676</c:v>
                </c:pt>
                <c:pt idx="162">
                  <c:v>254.99294863937644</c:v>
                </c:pt>
                <c:pt idx="163">
                  <c:v>251.57569435932456</c:v>
                </c:pt>
                <c:pt idx="164">
                  <c:v>249.95700222260157</c:v>
                </c:pt>
                <c:pt idx="165">
                  <c:v>252.12008574115177</c:v>
                </c:pt>
                <c:pt idx="166">
                  <c:v>255.46342621958107</c:v>
                </c:pt>
                <c:pt idx="167">
                  <c:v>258.50204507121282</c:v>
                </c:pt>
                <c:pt idx="168">
                  <c:v>257.79388216048051</c:v>
                </c:pt>
                <c:pt idx="169">
                  <c:v>257.38087234052051</c:v>
                </c:pt>
                <c:pt idx="170">
                  <c:v>256.69212559111946</c:v>
                </c:pt>
                <c:pt idx="171">
                  <c:v>256.19149832556462</c:v>
                </c:pt>
                <c:pt idx="172">
                  <c:v>255.59568231025676</c:v>
                </c:pt>
                <c:pt idx="173">
                  <c:v>255.2395115540256</c:v>
                </c:pt>
                <c:pt idx="174">
                  <c:v>255.12539787793469</c:v>
                </c:pt>
                <c:pt idx="175">
                  <c:v>255.13643531448119</c:v>
                </c:pt>
                <c:pt idx="176">
                  <c:v>255.43316372741091</c:v>
                </c:pt>
                <c:pt idx="177">
                  <c:v>255.88951051947834</c:v>
                </c:pt>
                <c:pt idx="178">
                  <c:v>256.20362925100557</c:v>
                </c:pt>
                <c:pt idx="179">
                  <c:v>256.26531283695761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1D4-B461-B7A4E912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35199"/>
        <c:axId val="1796438527"/>
      </c:lineChart>
      <c:catAx>
        <c:axId val="179643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38527"/>
        <c:crosses val="autoZero"/>
        <c:auto val="1"/>
        <c:lblAlgn val="ctr"/>
        <c:lblOffset val="100"/>
        <c:noMultiLvlLbl val="0"/>
      </c:catAx>
      <c:valAx>
        <c:axId val="17964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Moving - 3M'!$D$1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'Double Moving - 3M'!$D$2:$D$181</c:f>
              <c:numCache>
                <c:formatCode>General</c:formatCode>
                <c:ptCount val="180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C-4A66-A5C3-3B8ABE10CB3D}"/>
            </c:ext>
          </c:extLst>
        </c:ser>
        <c:ser>
          <c:idx val="1"/>
          <c:order val="1"/>
          <c:tx>
            <c:strRef>
              <c:f>'Double Moving - 3M'!$I$1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'Double Moving - 3M'!$I$2:$I$181</c:f>
              <c:numCache>
                <c:formatCode>General</c:formatCode>
                <c:ptCount val="180"/>
                <c:pt idx="5">
                  <c:v>170.11111111111109</c:v>
                </c:pt>
                <c:pt idx="6">
                  <c:v>149.33333333333329</c:v>
                </c:pt>
                <c:pt idx="7">
                  <c:v>134.11111111111111</c:v>
                </c:pt>
                <c:pt idx="8">
                  <c:v>132.55555555555563</c:v>
                </c:pt>
                <c:pt idx="9">
                  <c:v>125.66666666666669</c:v>
                </c:pt>
                <c:pt idx="10">
                  <c:v>104.22222222222221</c:v>
                </c:pt>
                <c:pt idx="11">
                  <c:v>75.8888888888889</c:v>
                </c:pt>
                <c:pt idx="12">
                  <c:v>93.444444444444471</c:v>
                </c:pt>
                <c:pt idx="13">
                  <c:v>128.55555555555554</c:v>
                </c:pt>
                <c:pt idx="14">
                  <c:v>158.11111111111109</c:v>
                </c:pt>
                <c:pt idx="15">
                  <c:v>163.77777777777774</c:v>
                </c:pt>
                <c:pt idx="16">
                  <c:v>161.11111111111111</c:v>
                </c:pt>
                <c:pt idx="17">
                  <c:v>162.33333333333329</c:v>
                </c:pt>
                <c:pt idx="18">
                  <c:v>148.77777777777777</c:v>
                </c:pt>
                <c:pt idx="19">
                  <c:v>137.11111111111111</c:v>
                </c:pt>
                <c:pt idx="20">
                  <c:v>138.66666666666671</c:v>
                </c:pt>
                <c:pt idx="21">
                  <c:v>133.11111111111111</c:v>
                </c:pt>
                <c:pt idx="22">
                  <c:v>112.55555555555554</c:v>
                </c:pt>
                <c:pt idx="23">
                  <c:v>85.555555555555529</c:v>
                </c:pt>
                <c:pt idx="24">
                  <c:v>105.22222222222224</c:v>
                </c:pt>
                <c:pt idx="25">
                  <c:v>144.55555555555554</c:v>
                </c:pt>
                <c:pt idx="26">
                  <c:v>203.88888888888894</c:v>
                </c:pt>
                <c:pt idx="27">
                  <c:v>210.11111111111109</c:v>
                </c:pt>
                <c:pt idx="28">
                  <c:v>200.2222222222222</c:v>
                </c:pt>
                <c:pt idx="29">
                  <c:v>180.2222222222222</c:v>
                </c:pt>
                <c:pt idx="30">
                  <c:v>186.11111111111106</c:v>
                </c:pt>
                <c:pt idx="31">
                  <c:v>187.66666666666669</c:v>
                </c:pt>
                <c:pt idx="32">
                  <c:v>171.44444444444449</c:v>
                </c:pt>
                <c:pt idx="33">
                  <c:v>139.11111111111111</c:v>
                </c:pt>
                <c:pt idx="34">
                  <c:v>118.44444444444446</c:v>
                </c:pt>
                <c:pt idx="35">
                  <c:v>113.33333333333334</c:v>
                </c:pt>
                <c:pt idx="36">
                  <c:v>148.88888888888889</c:v>
                </c:pt>
                <c:pt idx="37">
                  <c:v>184.11111111111106</c:v>
                </c:pt>
                <c:pt idx="38">
                  <c:v>215.88888888888889</c:v>
                </c:pt>
                <c:pt idx="39">
                  <c:v>220.22222222222226</c:v>
                </c:pt>
                <c:pt idx="40">
                  <c:v>213.88888888888889</c:v>
                </c:pt>
                <c:pt idx="41">
                  <c:v>201.11111111111111</c:v>
                </c:pt>
                <c:pt idx="42">
                  <c:v>178.44444444444443</c:v>
                </c:pt>
                <c:pt idx="43">
                  <c:v>163.00000000000003</c:v>
                </c:pt>
                <c:pt idx="44">
                  <c:v>156.44444444444437</c:v>
                </c:pt>
                <c:pt idx="45">
                  <c:v>144.2222222222222</c:v>
                </c:pt>
                <c:pt idx="46">
                  <c:v>120.99999999999997</c:v>
                </c:pt>
                <c:pt idx="47">
                  <c:v>104.99999999999997</c:v>
                </c:pt>
                <c:pt idx="48">
                  <c:v>137.55555555555563</c:v>
                </c:pt>
                <c:pt idx="49">
                  <c:v>172.66666666666669</c:v>
                </c:pt>
                <c:pt idx="50">
                  <c:v>207.88888888888889</c:v>
                </c:pt>
                <c:pt idx="51">
                  <c:v>187.4444444444444</c:v>
                </c:pt>
                <c:pt idx="52">
                  <c:v>185.11111111111109</c:v>
                </c:pt>
                <c:pt idx="53">
                  <c:v>169.66666666666669</c:v>
                </c:pt>
                <c:pt idx="54">
                  <c:v>168.88888888888889</c:v>
                </c:pt>
                <c:pt idx="55">
                  <c:v>165.44444444444449</c:v>
                </c:pt>
                <c:pt idx="56">
                  <c:v>164.55555555555563</c:v>
                </c:pt>
                <c:pt idx="57">
                  <c:v>148.7777777777778</c:v>
                </c:pt>
                <c:pt idx="58">
                  <c:v>127.00000000000003</c:v>
                </c:pt>
                <c:pt idx="59">
                  <c:v>110.77777777777774</c:v>
                </c:pt>
                <c:pt idx="60">
                  <c:v>152.88888888888889</c:v>
                </c:pt>
                <c:pt idx="61">
                  <c:v>185.11111111111114</c:v>
                </c:pt>
                <c:pt idx="62">
                  <c:v>223.33333333333334</c:v>
                </c:pt>
                <c:pt idx="63">
                  <c:v>207.4444444444444</c:v>
                </c:pt>
                <c:pt idx="64">
                  <c:v>204.2222222222222</c:v>
                </c:pt>
                <c:pt idx="65">
                  <c:v>190.55555555555551</c:v>
                </c:pt>
                <c:pt idx="66">
                  <c:v>184.44444444444437</c:v>
                </c:pt>
                <c:pt idx="67">
                  <c:v>190.66666666666669</c:v>
                </c:pt>
                <c:pt idx="68">
                  <c:v>184.66666666666671</c:v>
                </c:pt>
                <c:pt idx="69">
                  <c:v>162.2222222222222</c:v>
                </c:pt>
                <c:pt idx="70">
                  <c:v>130.22222222222217</c:v>
                </c:pt>
                <c:pt idx="71">
                  <c:v>117.33333333333329</c:v>
                </c:pt>
                <c:pt idx="72">
                  <c:v>167.33333333333334</c:v>
                </c:pt>
                <c:pt idx="73">
                  <c:v>209</c:v>
                </c:pt>
                <c:pt idx="74">
                  <c:v>242.4444444444444</c:v>
                </c:pt>
                <c:pt idx="75">
                  <c:v>220.7777777777778</c:v>
                </c:pt>
                <c:pt idx="76">
                  <c:v>229.55555555555551</c:v>
                </c:pt>
                <c:pt idx="77">
                  <c:v>231.55555555555549</c:v>
                </c:pt>
                <c:pt idx="78">
                  <c:v>241.33333333333329</c:v>
                </c:pt>
                <c:pt idx="79">
                  <c:v>240.22222222222223</c:v>
                </c:pt>
                <c:pt idx="80">
                  <c:v>226.00000000000003</c:v>
                </c:pt>
                <c:pt idx="81">
                  <c:v>187.4444444444444</c:v>
                </c:pt>
                <c:pt idx="82">
                  <c:v>140.99999999999997</c:v>
                </c:pt>
                <c:pt idx="83">
                  <c:v>127.5555555555556</c:v>
                </c:pt>
                <c:pt idx="84">
                  <c:v>191.22222222222223</c:v>
                </c:pt>
                <c:pt idx="85">
                  <c:v>235</c:v>
                </c:pt>
                <c:pt idx="86">
                  <c:v>274.44444444444446</c:v>
                </c:pt>
                <c:pt idx="87">
                  <c:v>258.88888888888891</c:v>
                </c:pt>
                <c:pt idx="88">
                  <c:v>269.22222222222217</c:v>
                </c:pt>
                <c:pt idx="89">
                  <c:v>257.66666666666663</c:v>
                </c:pt>
                <c:pt idx="90">
                  <c:v>246.5555555555556</c:v>
                </c:pt>
                <c:pt idx="91">
                  <c:v>248.11111111111111</c:v>
                </c:pt>
                <c:pt idx="92">
                  <c:v>244.22222222222223</c:v>
                </c:pt>
                <c:pt idx="93">
                  <c:v>218.44444444444449</c:v>
                </c:pt>
                <c:pt idx="94">
                  <c:v>171.88888888888891</c:v>
                </c:pt>
                <c:pt idx="95">
                  <c:v>155.5555555555556</c:v>
                </c:pt>
                <c:pt idx="96">
                  <c:v>211.44444444444443</c:v>
                </c:pt>
                <c:pt idx="97">
                  <c:v>256.55555555555554</c:v>
                </c:pt>
                <c:pt idx="98">
                  <c:v>315.66666666666663</c:v>
                </c:pt>
                <c:pt idx="99">
                  <c:v>310.55555555555566</c:v>
                </c:pt>
                <c:pt idx="100">
                  <c:v>309.00000000000006</c:v>
                </c:pt>
                <c:pt idx="101">
                  <c:v>277.33333333333331</c:v>
                </c:pt>
                <c:pt idx="102">
                  <c:v>287.88888888888886</c:v>
                </c:pt>
                <c:pt idx="103">
                  <c:v>301.88888888888886</c:v>
                </c:pt>
                <c:pt idx="104">
                  <c:v>299.11111111111109</c:v>
                </c:pt>
                <c:pt idx="105">
                  <c:v>233.66666666666657</c:v>
                </c:pt>
                <c:pt idx="106">
                  <c:v>182.33333333333334</c:v>
                </c:pt>
                <c:pt idx="107">
                  <c:v>166.44444444444443</c:v>
                </c:pt>
                <c:pt idx="108">
                  <c:v>237</c:v>
                </c:pt>
                <c:pt idx="109">
                  <c:v>295.88888888888886</c:v>
                </c:pt>
                <c:pt idx="110">
                  <c:v>353.88888888888874</c:v>
                </c:pt>
                <c:pt idx="111">
                  <c:v>336.88888888888891</c:v>
                </c:pt>
                <c:pt idx="112">
                  <c:v>338.33333333333343</c:v>
                </c:pt>
                <c:pt idx="113">
                  <c:v>318.8888888888888</c:v>
                </c:pt>
                <c:pt idx="114">
                  <c:v>323.33333333333331</c:v>
                </c:pt>
                <c:pt idx="115">
                  <c:v>321.66666666666669</c:v>
                </c:pt>
                <c:pt idx="116">
                  <c:v>317.11111111111114</c:v>
                </c:pt>
                <c:pt idx="117">
                  <c:v>257.22222222222223</c:v>
                </c:pt>
                <c:pt idx="118">
                  <c:v>189</c:v>
                </c:pt>
                <c:pt idx="119">
                  <c:v>155.11111111111106</c:v>
                </c:pt>
                <c:pt idx="120">
                  <c:v>222.11111111111111</c:v>
                </c:pt>
                <c:pt idx="121">
                  <c:v>278.11111111111109</c:v>
                </c:pt>
                <c:pt idx="122">
                  <c:v>346.88888888888891</c:v>
                </c:pt>
                <c:pt idx="123">
                  <c:v>325.4444444444444</c:v>
                </c:pt>
                <c:pt idx="124">
                  <c:v>339.33333333333343</c:v>
                </c:pt>
                <c:pt idx="125">
                  <c:v>308.88888888888886</c:v>
                </c:pt>
                <c:pt idx="126">
                  <c:v>325.55555555555549</c:v>
                </c:pt>
                <c:pt idx="127">
                  <c:v>309.22222222222223</c:v>
                </c:pt>
                <c:pt idx="128">
                  <c:v>287.22222222222223</c:v>
                </c:pt>
                <c:pt idx="129">
                  <c:v>223.22222222222211</c:v>
                </c:pt>
                <c:pt idx="130">
                  <c:v>175.55555555555551</c:v>
                </c:pt>
                <c:pt idx="131">
                  <c:v>153</c:v>
                </c:pt>
                <c:pt idx="132">
                  <c:v>218.22222222222223</c:v>
                </c:pt>
                <c:pt idx="133">
                  <c:v>216.33333333333334</c:v>
                </c:pt>
                <c:pt idx="134">
                  <c:v>214.44444444444446</c:v>
                </c:pt>
                <c:pt idx="135">
                  <c:v>212.55555555555557</c:v>
                </c:pt>
                <c:pt idx="136">
                  <c:v>210.66666666666669</c:v>
                </c:pt>
                <c:pt idx="137">
                  <c:v>208.7777777777778</c:v>
                </c:pt>
                <c:pt idx="138">
                  <c:v>206.88888888888891</c:v>
                </c:pt>
                <c:pt idx="139">
                  <c:v>205.00000000000003</c:v>
                </c:pt>
                <c:pt idx="140">
                  <c:v>203.11111111111114</c:v>
                </c:pt>
                <c:pt idx="141">
                  <c:v>201.22222222222226</c:v>
                </c:pt>
                <c:pt idx="142">
                  <c:v>199.33333333333337</c:v>
                </c:pt>
                <c:pt idx="143">
                  <c:v>197.44444444444449</c:v>
                </c:pt>
                <c:pt idx="144">
                  <c:v>195.5555555555556</c:v>
                </c:pt>
                <c:pt idx="145">
                  <c:v>193.66666666666671</c:v>
                </c:pt>
                <c:pt idx="146">
                  <c:v>191.77777777777783</c:v>
                </c:pt>
                <c:pt idx="147">
                  <c:v>189.88888888888894</c:v>
                </c:pt>
                <c:pt idx="148">
                  <c:v>188.00000000000006</c:v>
                </c:pt>
                <c:pt idx="149">
                  <c:v>186.11111111111117</c:v>
                </c:pt>
                <c:pt idx="150">
                  <c:v>184.22222222222229</c:v>
                </c:pt>
                <c:pt idx="151">
                  <c:v>182.3333333333334</c:v>
                </c:pt>
                <c:pt idx="152">
                  <c:v>180.44444444444451</c:v>
                </c:pt>
                <c:pt idx="153">
                  <c:v>178.55555555555563</c:v>
                </c:pt>
                <c:pt idx="154">
                  <c:v>176.66666666666674</c:v>
                </c:pt>
                <c:pt idx="155">
                  <c:v>174.77777777777786</c:v>
                </c:pt>
                <c:pt idx="156">
                  <c:v>240.2222222222222</c:v>
                </c:pt>
                <c:pt idx="157">
                  <c:v>243.99999999999997</c:v>
                </c:pt>
                <c:pt idx="158">
                  <c:v>247.77777777777774</c:v>
                </c:pt>
                <c:pt idx="159">
                  <c:v>251.55555555555551</c:v>
                </c:pt>
                <c:pt idx="160">
                  <c:v>255.33333333333329</c:v>
                </c:pt>
                <c:pt idx="161">
                  <c:v>259.11111111111109</c:v>
                </c:pt>
                <c:pt idx="162">
                  <c:v>262.8888888888888</c:v>
                </c:pt>
                <c:pt idx="163">
                  <c:v>266.66666666666663</c:v>
                </c:pt>
                <c:pt idx="164">
                  <c:v>270.44444444444434</c:v>
                </c:pt>
                <c:pt idx="165">
                  <c:v>274.22222222222217</c:v>
                </c:pt>
                <c:pt idx="166">
                  <c:v>277.99999999999989</c:v>
                </c:pt>
                <c:pt idx="167">
                  <c:v>281.77777777777771</c:v>
                </c:pt>
                <c:pt idx="168">
                  <c:v>285.55555555555543</c:v>
                </c:pt>
                <c:pt idx="169">
                  <c:v>289.33333333333326</c:v>
                </c:pt>
                <c:pt idx="170">
                  <c:v>293.11111111111097</c:v>
                </c:pt>
                <c:pt idx="171">
                  <c:v>296.8888888888888</c:v>
                </c:pt>
                <c:pt idx="172">
                  <c:v>300.66666666666652</c:v>
                </c:pt>
                <c:pt idx="173">
                  <c:v>304.44444444444434</c:v>
                </c:pt>
                <c:pt idx="174">
                  <c:v>308.22222222222206</c:v>
                </c:pt>
                <c:pt idx="175">
                  <c:v>311.99999999999989</c:v>
                </c:pt>
                <c:pt idx="176">
                  <c:v>315.7777777777776</c:v>
                </c:pt>
                <c:pt idx="177">
                  <c:v>319.55555555555543</c:v>
                </c:pt>
                <c:pt idx="178">
                  <c:v>323.33333333333314</c:v>
                </c:pt>
                <c:pt idx="179">
                  <c:v>327.11111111111097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66-A5C3-3B8ABE10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18959"/>
        <c:axId val="1125116047"/>
      </c:lineChart>
      <c:catAx>
        <c:axId val="112511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5116047"/>
        <c:crosses val="autoZero"/>
        <c:auto val="1"/>
        <c:lblAlgn val="ctr"/>
        <c:lblOffset val="100"/>
        <c:noMultiLvlLbl val="0"/>
      </c:catAx>
      <c:valAx>
        <c:axId val="1125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51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Moving -12M'!$D$1</c:f>
              <c:strCache>
                <c:ptCount val="1"/>
                <c:pt idx="0">
                  <c:v>Optical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'Double Moving -12M'!$D$2:$D$210</c:f>
              <c:numCache>
                <c:formatCode>General</c:formatCode>
                <c:ptCount val="209"/>
                <c:pt idx="0">
                  <c:v>141</c:v>
                </c:pt>
                <c:pt idx="1">
                  <c:v>126</c:v>
                </c:pt>
                <c:pt idx="2">
                  <c:v>144</c:v>
                </c:pt>
                <c:pt idx="3">
                  <c:v>160</c:v>
                </c:pt>
                <c:pt idx="4">
                  <c:v>155</c:v>
                </c:pt>
                <c:pt idx="5">
                  <c:v>131</c:v>
                </c:pt>
                <c:pt idx="6">
                  <c:v>145</c:v>
                </c:pt>
                <c:pt idx="7">
                  <c:v>145</c:v>
                </c:pt>
                <c:pt idx="8">
                  <c:v>115</c:v>
                </c:pt>
                <c:pt idx="9">
                  <c:v>110</c:v>
                </c:pt>
                <c:pt idx="10">
                  <c:v>94</c:v>
                </c:pt>
                <c:pt idx="11">
                  <c:v>113</c:v>
                </c:pt>
                <c:pt idx="12">
                  <c:v>140</c:v>
                </c:pt>
                <c:pt idx="13">
                  <c:v>140</c:v>
                </c:pt>
                <c:pt idx="14">
                  <c:v>142</c:v>
                </c:pt>
                <c:pt idx="15">
                  <c:v>158</c:v>
                </c:pt>
                <c:pt idx="16">
                  <c:v>155</c:v>
                </c:pt>
                <c:pt idx="17">
                  <c:v>134</c:v>
                </c:pt>
                <c:pt idx="18">
                  <c:v>145</c:v>
                </c:pt>
                <c:pt idx="19">
                  <c:v>151</c:v>
                </c:pt>
                <c:pt idx="20">
                  <c:v>122</c:v>
                </c:pt>
                <c:pt idx="21">
                  <c:v>114</c:v>
                </c:pt>
                <c:pt idx="22">
                  <c:v>104</c:v>
                </c:pt>
                <c:pt idx="23">
                  <c:v>125</c:v>
                </c:pt>
                <c:pt idx="24">
                  <c:v>152</c:v>
                </c:pt>
                <c:pt idx="25">
                  <c:v>192</c:v>
                </c:pt>
                <c:pt idx="26">
                  <c:v>169</c:v>
                </c:pt>
                <c:pt idx="27">
                  <c:v>177</c:v>
                </c:pt>
                <c:pt idx="28">
                  <c:v>186</c:v>
                </c:pt>
                <c:pt idx="29">
                  <c:v>182</c:v>
                </c:pt>
                <c:pt idx="30">
                  <c:v>181</c:v>
                </c:pt>
                <c:pt idx="31">
                  <c:v>170</c:v>
                </c:pt>
                <c:pt idx="32">
                  <c:v>137</c:v>
                </c:pt>
                <c:pt idx="33">
                  <c:v>137</c:v>
                </c:pt>
                <c:pt idx="34">
                  <c:v>138</c:v>
                </c:pt>
                <c:pt idx="35">
                  <c:v>161</c:v>
                </c:pt>
                <c:pt idx="36">
                  <c:v>180</c:v>
                </c:pt>
                <c:pt idx="37">
                  <c:v>198</c:v>
                </c:pt>
                <c:pt idx="38">
                  <c:v>196</c:v>
                </c:pt>
                <c:pt idx="39">
                  <c:v>199</c:v>
                </c:pt>
                <c:pt idx="40">
                  <c:v>197</c:v>
                </c:pt>
                <c:pt idx="41">
                  <c:v>172</c:v>
                </c:pt>
                <c:pt idx="42">
                  <c:v>172</c:v>
                </c:pt>
                <c:pt idx="43">
                  <c:v>174</c:v>
                </c:pt>
                <c:pt idx="44">
                  <c:v>142</c:v>
                </c:pt>
                <c:pt idx="45">
                  <c:v>127</c:v>
                </c:pt>
                <c:pt idx="46">
                  <c:v>132</c:v>
                </c:pt>
                <c:pt idx="47">
                  <c:v>159</c:v>
                </c:pt>
                <c:pt idx="48">
                  <c:v>165</c:v>
                </c:pt>
                <c:pt idx="49">
                  <c:v>193</c:v>
                </c:pt>
                <c:pt idx="50">
                  <c:v>161</c:v>
                </c:pt>
                <c:pt idx="51">
                  <c:v>180</c:v>
                </c:pt>
                <c:pt idx="52">
                  <c:v>178</c:v>
                </c:pt>
                <c:pt idx="53">
                  <c:v>160</c:v>
                </c:pt>
                <c:pt idx="54">
                  <c:v>171</c:v>
                </c:pt>
                <c:pt idx="55">
                  <c:v>174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169</c:v>
                </c:pt>
                <c:pt idx="60">
                  <c:v>175</c:v>
                </c:pt>
                <c:pt idx="61">
                  <c:v>206</c:v>
                </c:pt>
                <c:pt idx="62">
                  <c:v>180</c:v>
                </c:pt>
                <c:pt idx="63">
                  <c:v>194</c:v>
                </c:pt>
                <c:pt idx="64">
                  <c:v>197</c:v>
                </c:pt>
                <c:pt idx="65">
                  <c:v>175</c:v>
                </c:pt>
                <c:pt idx="66">
                  <c:v>198</c:v>
                </c:pt>
                <c:pt idx="67">
                  <c:v>189</c:v>
                </c:pt>
                <c:pt idx="68">
                  <c:v>145</c:v>
                </c:pt>
                <c:pt idx="69">
                  <c:v>146</c:v>
                </c:pt>
                <c:pt idx="70">
                  <c:v>149</c:v>
                </c:pt>
                <c:pt idx="71">
                  <c:v>183</c:v>
                </c:pt>
                <c:pt idx="72">
                  <c:v>199</c:v>
                </c:pt>
                <c:pt idx="73">
                  <c:v>218</c:v>
                </c:pt>
                <c:pt idx="74">
                  <c:v>190</c:v>
                </c:pt>
                <c:pt idx="75">
                  <c:v>232</c:v>
                </c:pt>
                <c:pt idx="76">
                  <c:v>232</c:v>
                </c:pt>
                <c:pt idx="77">
                  <c:v>216</c:v>
                </c:pt>
                <c:pt idx="78">
                  <c:v>242</c:v>
                </c:pt>
                <c:pt idx="79">
                  <c:v>224</c:v>
                </c:pt>
                <c:pt idx="80">
                  <c:v>167</c:v>
                </c:pt>
                <c:pt idx="81">
                  <c:v>166</c:v>
                </c:pt>
                <c:pt idx="82">
                  <c:v>171</c:v>
                </c:pt>
                <c:pt idx="83">
                  <c:v>212</c:v>
                </c:pt>
                <c:pt idx="84">
                  <c:v>220</c:v>
                </c:pt>
                <c:pt idx="85">
                  <c:v>250</c:v>
                </c:pt>
                <c:pt idx="86">
                  <c:v>230</c:v>
                </c:pt>
                <c:pt idx="87">
                  <c:v>261</c:v>
                </c:pt>
                <c:pt idx="88">
                  <c:v>252</c:v>
                </c:pt>
                <c:pt idx="89">
                  <c:v>228</c:v>
                </c:pt>
                <c:pt idx="90">
                  <c:v>263</c:v>
                </c:pt>
                <c:pt idx="91">
                  <c:v>247</c:v>
                </c:pt>
                <c:pt idx="92">
                  <c:v>194</c:v>
                </c:pt>
                <c:pt idx="93">
                  <c:v>192</c:v>
                </c:pt>
                <c:pt idx="94">
                  <c:v>196</c:v>
                </c:pt>
                <c:pt idx="95">
                  <c:v>231</c:v>
                </c:pt>
                <c:pt idx="96">
                  <c:v>246</c:v>
                </c:pt>
                <c:pt idx="97">
                  <c:v>298</c:v>
                </c:pt>
                <c:pt idx="98">
                  <c:v>269</c:v>
                </c:pt>
                <c:pt idx="99">
                  <c:v>284</c:v>
                </c:pt>
                <c:pt idx="100">
                  <c:v>279</c:v>
                </c:pt>
                <c:pt idx="101">
                  <c:v>288</c:v>
                </c:pt>
                <c:pt idx="102">
                  <c:v>302</c:v>
                </c:pt>
                <c:pt idx="103">
                  <c:v>286</c:v>
                </c:pt>
                <c:pt idx="104">
                  <c:v>211</c:v>
                </c:pt>
                <c:pt idx="105">
                  <c:v>216</c:v>
                </c:pt>
                <c:pt idx="106">
                  <c:v>219</c:v>
                </c:pt>
                <c:pt idx="107">
                  <c:v>258</c:v>
                </c:pt>
                <c:pt idx="108">
                  <c:v>286</c:v>
                </c:pt>
                <c:pt idx="109">
                  <c:v>327</c:v>
                </c:pt>
                <c:pt idx="110">
                  <c:v>287</c:v>
                </c:pt>
                <c:pt idx="111">
                  <c:v>327</c:v>
                </c:pt>
                <c:pt idx="112">
                  <c:v>322</c:v>
                </c:pt>
                <c:pt idx="113">
                  <c:v>303</c:v>
                </c:pt>
                <c:pt idx="114">
                  <c:v>328</c:v>
                </c:pt>
                <c:pt idx="115">
                  <c:v>321</c:v>
                </c:pt>
                <c:pt idx="116">
                  <c:v>226</c:v>
                </c:pt>
                <c:pt idx="117">
                  <c:v>218</c:v>
                </c:pt>
                <c:pt idx="118">
                  <c:v>224</c:v>
                </c:pt>
                <c:pt idx="119">
                  <c:v>253</c:v>
                </c:pt>
                <c:pt idx="120">
                  <c:v>270</c:v>
                </c:pt>
                <c:pt idx="121">
                  <c:v>335</c:v>
                </c:pt>
                <c:pt idx="122">
                  <c:v>272</c:v>
                </c:pt>
                <c:pt idx="123">
                  <c:v>325</c:v>
                </c:pt>
                <c:pt idx="124">
                  <c:v>317</c:v>
                </c:pt>
                <c:pt idx="125">
                  <c:v>304</c:v>
                </c:pt>
                <c:pt idx="126">
                  <c:v>308</c:v>
                </c:pt>
                <c:pt idx="127">
                  <c:v>293</c:v>
                </c:pt>
                <c:pt idx="128">
                  <c:v>210</c:v>
                </c:pt>
                <c:pt idx="129">
                  <c:v>213</c:v>
                </c:pt>
                <c:pt idx="130">
                  <c:v>210</c:v>
                </c:pt>
                <c:pt idx="131">
                  <c:v>243</c:v>
                </c:pt>
                <c:pt idx="132">
                  <c:v>253</c:v>
                </c:pt>
                <c:pt idx="133">
                  <c:v>302</c:v>
                </c:pt>
                <c:pt idx="134">
                  <c:v>261</c:v>
                </c:pt>
                <c:pt idx="135">
                  <c:v>295</c:v>
                </c:pt>
                <c:pt idx="136">
                  <c:v>289</c:v>
                </c:pt>
                <c:pt idx="137">
                  <c:v>287</c:v>
                </c:pt>
                <c:pt idx="138">
                  <c:v>307</c:v>
                </c:pt>
                <c:pt idx="139">
                  <c:v>272</c:v>
                </c:pt>
                <c:pt idx="140">
                  <c:v>213</c:v>
                </c:pt>
                <c:pt idx="141">
                  <c:v>209</c:v>
                </c:pt>
                <c:pt idx="142">
                  <c:v>207</c:v>
                </c:pt>
                <c:pt idx="143">
                  <c:v>258</c:v>
                </c:pt>
                <c:pt idx="144">
                  <c:v>262</c:v>
                </c:pt>
                <c:pt idx="145">
                  <c:v>301</c:v>
                </c:pt>
                <c:pt idx="146">
                  <c:v>255</c:v>
                </c:pt>
                <c:pt idx="147">
                  <c:v>305</c:v>
                </c:pt>
                <c:pt idx="148">
                  <c:v>299</c:v>
                </c:pt>
                <c:pt idx="149">
                  <c:v>276</c:v>
                </c:pt>
                <c:pt idx="150">
                  <c:v>296</c:v>
                </c:pt>
                <c:pt idx="151">
                  <c:v>271</c:v>
                </c:pt>
                <c:pt idx="152">
                  <c:v>224</c:v>
                </c:pt>
                <c:pt idx="153">
                  <c:v>212</c:v>
                </c:pt>
                <c:pt idx="154">
                  <c:v>219</c:v>
                </c:pt>
                <c:pt idx="15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0-466D-A98D-7C8011675D7E}"/>
            </c:ext>
          </c:extLst>
        </c:ser>
        <c:ser>
          <c:idx val="1"/>
          <c:order val="1"/>
          <c:tx>
            <c:strRef>
              <c:f>'Double Moving -12M'!$I$1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'Double Moving -12M'!$I$2:$I$210</c:f>
              <c:numCache>
                <c:formatCode>General</c:formatCode>
                <c:ptCount val="209"/>
                <c:pt idx="23">
                  <c:v>141.88888888888889</c:v>
                </c:pt>
                <c:pt idx="24">
                  <c:v>144.18055555555557</c:v>
                </c:pt>
                <c:pt idx="25">
                  <c:v>156.29166666666666</c:v>
                </c:pt>
                <c:pt idx="26">
                  <c:v>161.62499999999997</c:v>
                </c:pt>
                <c:pt idx="27">
                  <c:v>164.55555555555554</c:v>
                </c:pt>
                <c:pt idx="28">
                  <c:v>170.19444444444443</c:v>
                </c:pt>
                <c:pt idx="29">
                  <c:v>179.6527777777778</c:v>
                </c:pt>
                <c:pt idx="30">
                  <c:v>185.48611111111111</c:v>
                </c:pt>
                <c:pt idx="31">
                  <c:v>186.56944444444443</c:v>
                </c:pt>
                <c:pt idx="32">
                  <c:v>186.4722222222222</c:v>
                </c:pt>
                <c:pt idx="33">
                  <c:v>188.26388888888889</c:v>
                </c:pt>
                <c:pt idx="34">
                  <c:v>192.54166666666666</c:v>
                </c:pt>
                <c:pt idx="35">
                  <c:v>196.98611111111106</c:v>
                </c:pt>
                <c:pt idx="36">
                  <c:v>199.09722222222217</c:v>
                </c:pt>
                <c:pt idx="37">
                  <c:v>195.48611111111109</c:v>
                </c:pt>
                <c:pt idx="38">
                  <c:v>197.76388888888886</c:v>
                </c:pt>
                <c:pt idx="39">
                  <c:v>198.79166666666666</c:v>
                </c:pt>
                <c:pt idx="40">
                  <c:v>197.02777777777777</c:v>
                </c:pt>
                <c:pt idx="41">
                  <c:v>190.29166666666666</c:v>
                </c:pt>
                <c:pt idx="42">
                  <c:v>184.61111111111111</c:v>
                </c:pt>
                <c:pt idx="43">
                  <c:v>182.80555555555554</c:v>
                </c:pt>
                <c:pt idx="44">
                  <c:v>181.45833333333329</c:v>
                </c:pt>
                <c:pt idx="45">
                  <c:v>176.49999999999997</c:v>
                </c:pt>
                <c:pt idx="46">
                  <c:v>173.00000000000003</c:v>
                </c:pt>
                <c:pt idx="47">
                  <c:v>171.05555555555551</c:v>
                </c:pt>
                <c:pt idx="48">
                  <c:v>166.38888888888889</c:v>
                </c:pt>
                <c:pt idx="49">
                  <c:v>164.8194444444444</c:v>
                </c:pt>
                <c:pt idx="50">
                  <c:v>155.90277777777786</c:v>
                </c:pt>
                <c:pt idx="51">
                  <c:v>151.84722222222223</c:v>
                </c:pt>
                <c:pt idx="52">
                  <c:v>148.36111111111111</c:v>
                </c:pt>
                <c:pt idx="53">
                  <c:v>147.04166666666666</c:v>
                </c:pt>
                <c:pt idx="54">
                  <c:v>148.49999999999997</c:v>
                </c:pt>
                <c:pt idx="55">
                  <c:v>150.09722222222226</c:v>
                </c:pt>
                <c:pt idx="56">
                  <c:v>150.25000000000003</c:v>
                </c:pt>
                <c:pt idx="57">
                  <c:v>154.05555555555554</c:v>
                </c:pt>
                <c:pt idx="58">
                  <c:v>156.61111111111117</c:v>
                </c:pt>
                <c:pt idx="59">
                  <c:v>160.5277777777778</c:v>
                </c:pt>
                <c:pt idx="60">
                  <c:v>164.27777777777783</c:v>
                </c:pt>
                <c:pt idx="61">
                  <c:v>168.43055555555563</c:v>
                </c:pt>
                <c:pt idx="62">
                  <c:v>173.83333333333329</c:v>
                </c:pt>
                <c:pt idx="63">
                  <c:v>177.23611111111111</c:v>
                </c:pt>
                <c:pt idx="64">
                  <c:v>181.43055555555551</c:v>
                </c:pt>
                <c:pt idx="65">
                  <c:v>184.0972222222222</c:v>
                </c:pt>
                <c:pt idx="66">
                  <c:v>189.38888888888883</c:v>
                </c:pt>
                <c:pt idx="67">
                  <c:v>191.2916666666666</c:v>
                </c:pt>
                <c:pt idx="68">
                  <c:v>191.486111111111</c:v>
                </c:pt>
                <c:pt idx="69">
                  <c:v>191.9722222222222</c:v>
                </c:pt>
                <c:pt idx="70">
                  <c:v>192.9166666666666</c:v>
                </c:pt>
                <c:pt idx="71">
                  <c:v>193.98611111111111</c:v>
                </c:pt>
                <c:pt idx="72">
                  <c:v>197.50000000000003</c:v>
                </c:pt>
                <c:pt idx="73">
                  <c:v>197.81944444444443</c:v>
                </c:pt>
                <c:pt idx="74">
                  <c:v>197.6527777777778</c:v>
                </c:pt>
                <c:pt idx="75">
                  <c:v>204.61111111111117</c:v>
                </c:pt>
                <c:pt idx="76">
                  <c:v>210.48611111111114</c:v>
                </c:pt>
                <c:pt idx="77">
                  <c:v>217.63888888888889</c:v>
                </c:pt>
                <c:pt idx="78">
                  <c:v>225.18055555555563</c:v>
                </c:pt>
                <c:pt idx="79">
                  <c:v>230.23611111111109</c:v>
                </c:pt>
                <c:pt idx="80">
                  <c:v>231.76388888888889</c:v>
                </c:pt>
                <c:pt idx="81">
                  <c:v>232.61111111111109</c:v>
                </c:pt>
                <c:pt idx="82">
                  <c:v>233.83333333333334</c:v>
                </c:pt>
                <c:pt idx="83">
                  <c:v>236.6805555555556</c:v>
                </c:pt>
                <c:pt idx="84">
                  <c:v>237.3194444444444</c:v>
                </c:pt>
                <c:pt idx="85">
                  <c:v>240.74999999999997</c:v>
                </c:pt>
                <c:pt idx="86">
                  <c:v>245.90277777777783</c:v>
                </c:pt>
                <c:pt idx="87">
                  <c:v>247.88888888888889</c:v>
                </c:pt>
                <c:pt idx="88">
                  <c:v>247.75000000000003</c:v>
                </c:pt>
                <c:pt idx="89">
                  <c:v>245.81944444444443</c:v>
                </c:pt>
                <c:pt idx="90">
                  <c:v>246.5416666666666</c:v>
                </c:pt>
                <c:pt idx="91">
                  <c:v>248.08333333333326</c:v>
                </c:pt>
                <c:pt idx="92">
                  <c:v>250.79166666666657</c:v>
                </c:pt>
                <c:pt idx="93">
                  <c:v>253.18055555555557</c:v>
                </c:pt>
                <c:pt idx="94">
                  <c:v>255.23611111111114</c:v>
                </c:pt>
                <c:pt idx="95">
                  <c:v>255.75000000000009</c:v>
                </c:pt>
                <c:pt idx="96">
                  <c:v>258.15277777777783</c:v>
                </c:pt>
                <c:pt idx="97">
                  <c:v>265.98611111111109</c:v>
                </c:pt>
                <c:pt idx="98">
                  <c:v>271.34722222222217</c:v>
                </c:pt>
                <c:pt idx="99">
                  <c:v>272.72222222222217</c:v>
                </c:pt>
                <c:pt idx="100">
                  <c:v>275.18055555555554</c:v>
                </c:pt>
                <c:pt idx="101">
                  <c:v>285.79166666666663</c:v>
                </c:pt>
                <c:pt idx="102">
                  <c:v>290.4861111111112</c:v>
                </c:pt>
                <c:pt idx="103">
                  <c:v>294.93055555555566</c:v>
                </c:pt>
                <c:pt idx="104">
                  <c:v>293.65277777777777</c:v>
                </c:pt>
                <c:pt idx="105">
                  <c:v>294.26388888888886</c:v>
                </c:pt>
                <c:pt idx="106">
                  <c:v>294.6527777777776</c:v>
                </c:pt>
                <c:pt idx="107">
                  <c:v>296.06944444444434</c:v>
                </c:pt>
                <c:pt idx="108">
                  <c:v>300.62499999999989</c:v>
                </c:pt>
                <c:pt idx="109">
                  <c:v>302.23611111111109</c:v>
                </c:pt>
                <c:pt idx="110">
                  <c:v>301.36111111111109</c:v>
                </c:pt>
                <c:pt idx="111">
                  <c:v>307.02777777777766</c:v>
                </c:pt>
                <c:pt idx="112">
                  <c:v>312.41666666666669</c:v>
                </c:pt>
                <c:pt idx="113">
                  <c:v>310.58333333333343</c:v>
                </c:pt>
                <c:pt idx="114">
                  <c:v>312.12500000000006</c:v>
                </c:pt>
                <c:pt idx="115">
                  <c:v>316.09722222222229</c:v>
                </c:pt>
                <c:pt idx="116">
                  <c:v>315.12500000000011</c:v>
                </c:pt>
                <c:pt idx="117">
                  <c:v>310.9305555555556</c:v>
                </c:pt>
                <c:pt idx="118">
                  <c:v>307.79166666666657</c:v>
                </c:pt>
                <c:pt idx="119">
                  <c:v>302.40277777777777</c:v>
                </c:pt>
                <c:pt idx="120">
                  <c:v>294.70833333333331</c:v>
                </c:pt>
                <c:pt idx="121">
                  <c:v>293.79166666666663</c:v>
                </c:pt>
                <c:pt idx="122">
                  <c:v>287.41666666666663</c:v>
                </c:pt>
                <c:pt idx="123">
                  <c:v>284.74999999999994</c:v>
                </c:pt>
                <c:pt idx="124">
                  <c:v>281.95833333333331</c:v>
                </c:pt>
                <c:pt idx="125">
                  <c:v>281.33333333333337</c:v>
                </c:pt>
                <c:pt idx="126">
                  <c:v>275.65277777777777</c:v>
                </c:pt>
                <c:pt idx="127">
                  <c:v>268.61111111111109</c:v>
                </c:pt>
                <c:pt idx="128">
                  <c:v>265.44444444444451</c:v>
                </c:pt>
                <c:pt idx="129">
                  <c:v>265.45833333333337</c:v>
                </c:pt>
                <c:pt idx="130">
                  <c:v>263.3194444444444</c:v>
                </c:pt>
                <c:pt idx="131">
                  <c:v>262.44444444444446</c:v>
                </c:pt>
                <c:pt idx="132">
                  <c:v>262.44444444444446</c:v>
                </c:pt>
                <c:pt idx="133">
                  <c:v>256.16666666666669</c:v>
                </c:pt>
                <c:pt idx="134">
                  <c:v>249.88888888888891</c:v>
                </c:pt>
                <c:pt idx="135">
                  <c:v>243.61111111111114</c:v>
                </c:pt>
                <c:pt idx="136">
                  <c:v>237.33333333333337</c:v>
                </c:pt>
                <c:pt idx="137">
                  <c:v>231.0555555555556</c:v>
                </c:pt>
                <c:pt idx="138">
                  <c:v>224.77777777777783</c:v>
                </c:pt>
                <c:pt idx="139">
                  <c:v>218.50000000000006</c:v>
                </c:pt>
                <c:pt idx="140">
                  <c:v>212.22222222222229</c:v>
                </c:pt>
                <c:pt idx="141">
                  <c:v>205.94444444444451</c:v>
                </c:pt>
                <c:pt idx="142">
                  <c:v>199.66666666666674</c:v>
                </c:pt>
                <c:pt idx="143">
                  <c:v>193.38888888888897</c:v>
                </c:pt>
                <c:pt idx="144">
                  <c:v>187.1111111111112</c:v>
                </c:pt>
                <c:pt idx="145">
                  <c:v>180.83333333333343</c:v>
                </c:pt>
                <c:pt idx="146">
                  <c:v>174.55555555555566</c:v>
                </c:pt>
                <c:pt idx="147">
                  <c:v>168.27777777777789</c:v>
                </c:pt>
                <c:pt idx="148">
                  <c:v>162.00000000000011</c:v>
                </c:pt>
                <c:pt idx="149">
                  <c:v>155.72222222222234</c:v>
                </c:pt>
                <c:pt idx="150">
                  <c:v>149.44444444444457</c:v>
                </c:pt>
                <c:pt idx="151">
                  <c:v>143.1666666666668</c:v>
                </c:pt>
                <c:pt idx="152">
                  <c:v>136.88888888888903</c:v>
                </c:pt>
                <c:pt idx="153">
                  <c:v>130.61111111111126</c:v>
                </c:pt>
                <c:pt idx="154">
                  <c:v>124.33333333333348</c:v>
                </c:pt>
                <c:pt idx="155">
                  <c:v>118.05555555555571</c:v>
                </c:pt>
                <c:pt idx="156">
                  <c:v>255.54166666666663</c:v>
                </c:pt>
                <c:pt idx="157">
                  <c:v>251.93749999999994</c:v>
                </c:pt>
                <c:pt idx="158">
                  <c:v>248.33333333333326</c:v>
                </c:pt>
                <c:pt idx="159">
                  <c:v>244.72916666666657</c:v>
                </c:pt>
                <c:pt idx="160">
                  <c:v>241.12499999999989</c:v>
                </c:pt>
                <c:pt idx="161">
                  <c:v>237.5208333333332</c:v>
                </c:pt>
                <c:pt idx="162">
                  <c:v>233.91666666666652</c:v>
                </c:pt>
                <c:pt idx="163">
                  <c:v>230.31249999999983</c:v>
                </c:pt>
                <c:pt idx="164">
                  <c:v>226.70833333333314</c:v>
                </c:pt>
                <c:pt idx="165">
                  <c:v>223.10416666666646</c:v>
                </c:pt>
                <c:pt idx="166">
                  <c:v>219.49999999999977</c:v>
                </c:pt>
                <c:pt idx="167">
                  <c:v>215.89583333333309</c:v>
                </c:pt>
                <c:pt idx="168">
                  <c:v>212.2916666666664</c:v>
                </c:pt>
                <c:pt idx="169">
                  <c:v>208.68749999999972</c:v>
                </c:pt>
                <c:pt idx="170">
                  <c:v>205.08333333333303</c:v>
                </c:pt>
                <c:pt idx="171">
                  <c:v>201.47916666666634</c:v>
                </c:pt>
                <c:pt idx="172">
                  <c:v>197.87499999999966</c:v>
                </c:pt>
                <c:pt idx="173">
                  <c:v>194.27083333333297</c:v>
                </c:pt>
                <c:pt idx="174">
                  <c:v>190.66666666666629</c:v>
                </c:pt>
                <c:pt idx="175">
                  <c:v>187.0624999999996</c:v>
                </c:pt>
                <c:pt idx="176">
                  <c:v>183.45833333333292</c:v>
                </c:pt>
                <c:pt idx="177">
                  <c:v>179.85416666666623</c:v>
                </c:pt>
                <c:pt idx="178">
                  <c:v>176.24999999999955</c:v>
                </c:pt>
                <c:pt idx="179">
                  <c:v>172.64583333333286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0-466D-A98D-7C801167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01839"/>
        <c:axId val="200188111"/>
      </c:lineChart>
      <c:catAx>
        <c:axId val="2002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88111"/>
        <c:crosses val="autoZero"/>
        <c:auto val="1"/>
        <c:lblAlgn val="ctr"/>
        <c:lblOffset val="100"/>
        <c:noMultiLvlLbl val="0"/>
      </c:catAx>
      <c:valAx>
        <c:axId val="2001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66675</xdr:rowOff>
    </xdr:from>
    <xdr:to>
      <xdr:col>11</xdr:col>
      <xdr:colOff>28575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7BE7-F7A5-DE0B-9917-EA8DE9D0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47625</xdr:rowOff>
    </xdr:from>
    <xdr:to>
      <xdr:col>14</xdr:col>
      <xdr:colOff>28575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2824-2AAC-85B0-7D93-521A5CB37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71437</xdr:rowOff>
    </xdr:from>
    <xdr:to>
      <xdr:col>11</xdr:col>
      <xdr:colOff>514350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C8FE0-31AA-B5C8-888D-FD950B09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9</xdr:row>
      <xdr:rowOff>4762</xdr:rowOff>
    </xdr:from>
    <xdr:to>
      <xdr:col>12</xdr:col>
      <xdr:colOff>285750</xdr:colOff>
      <xdr:row>22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00F91-F7BE-879F-1C0D-6F97CF6F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1"/>
  <sheetViews>
    <sheetView workbookViewId="0">
      <pane ySplit="1" topLeftCell="A2" activePane="bottomLeft" state="frozen"/>
      <selection pane="bottomLeft" activeCell="F1" activeCellId="1" sqref="D1:D1048576 F1:F1048576"/>
    </sheetView>
  </sheetViews>
  <sheetFormatPr defaultRowHeight="15.75" x14ac:dyDescent="0.25"/>
  <cols>
    <col min="5" max="5" width="9.5703125" bestFit="1" customWidth="1"/>
    <col min="6" max="6" width="19.28515625" bestFit="1" customWidth="1"/>
    <col min="10" max="10" width="12.7109375" bestFit="1" customWidth="1"/>
    <col min="11" max="13" width="12" bestFit="1" customWidth="1"/>
  </cols>
  <sheetData>
    <row r="1" spans="1:19" ht="58.5" thickBot="1" x14ac:dyDescent="0.3">
      <c r="A1" s="10" t="s">
        <v>0</v>
      </c>
      <c r="B1" s="10" t="s">
        <v>1</v>
      </c>
      <c r="C1" s="10" t="s">
        <v>26</v>
      </c>
      <c r="D1" s="10" t="s">
        <v>2</v>
      </c>
      <c r="E1" s="8" t="s">
        <v>3</v>
      </c>
      <c r="F1" s="8" t="s">
        <v>4</v>
      </c>
      <c r="G1" s="8" t="s">
        <v>13</v>
      </c>
      <c r="H1" s="8" t="s">
        <v>12</v>
      </c>
      <c r="I1" s="8" t="s">
        <v>11</v>
      </c>
      <c r="J1" s="2" t="s">
        <v>15</v>
      </c>
      <c r="K1" s="2" t="s">
        <v>16</v>
      </c>
      <c r="L1" s="3" t="s">
        <v>17</v>
      </c>
      <c r="M1" s="3" t="s">
        <v>18</v>
      </c>
    </row>
    <row r="2" spans="1:19" x14ac:dyDescent="0.25">
      <c r="A2" s="1">
        <v>2005</v>
      </c>
      <c r="B2" s="1">
        <v>1</v>
      </c>
      <c r="C2" s="1">
        <v>1</v>
      </c>
      <c r="D2" s="1">
        <v>141</v>
      </c>
      <c r="O2" s="13" t="s">
        <v>24</v>
      </c>
      <c r="P2" s="13"/>
      <c r="R2" s="13" t="s">
        <v>25</v>
      </c>
      <c r="S2" s="13"/>
    </row>
    <row r="3" spans="1:19" x14ac:dyDescent="0.25">
      <c r="A3" s="1">
        <v>2005</v>
      </c>
      <c r="B3" s="1">
        <v>2</v>
      </c>
      <c r="C3" s="1">
        <v>2</v>
      </c>
      <c r="D3" s="1">
        <v>126</v>
      </c>
      <c r="O3" t="s">
        <v>19</v>
      </c>
      <c r="P3">
        <f>SUM(I5:I121)</f>
        <v>105146.22222222218</v>
      </c>
      <c r="R3" t="s">
        <v>19</v>
      </c>
      <c r="S3">
        <f>SUM(I122:I133)</f>
        <v>47751.455885132593</v>
      </c>
    </row>
    <row r="4" spans="1:19" x14ac:dyDescent="0.25">
      <c r="A4" s="1">
        <v>2005</v>
      </c>
      <c r="B4" s="1">
        <v>3</v>
      </c>
      <c r="C4" s="1">
        <v>3</v>
      </c>
      <c r="D4" s="1">
        <v>144</v>
      </c>
      <c r="E4">
        <f>AVERAGE(D2:D4)</f>
        <v>137</v>
      </c>
      <c r="O4" t="s">
        <v>20</v>
      </c>
      <c r="P4">
        <f>AVERAGE(I5:I121)</f>
        <v>898.68566001899296</v>
      </c>
      <c r="R4" t="s">
        <v>20</v>
      </c>
      <c r="S4">
        <f>AVERAGE(I122:I133)</f>
        <v>3979.2879904277161</v>
      </c>
    </row>
    <row r="5" spans="1:19" x14ac:dyDescent="0.25">
      <c r="A5" s="1">
        <v>2005</v>
      </c>
      <c r="B5" s="1">
        <v>4</v>
      </c>
      <c r="C5" s="1">
        <v>4</v>
      </c>
      <c r="D5" s="1">
        <v>160</v>
      </c>
      <c r="E5">
        <f t="shared" ref="E5:E68" si="0">AVERAGE(D3:D5)</f>
        <v>143.33333333333334</v>
      </c>
      <c r="F5">
        <f>E4</f>
        <v>137</v>
      </c>
      <c r="G5">
        <f>D5-F5</f>
        <v>23</v>
      </c>
      <c r="H5">
        <f>ABS(G5)</f>
        <v>23</v>
      </c>
      <c r="I5">
        <f>G5^2</f>
        <v>529</v>
      </c>
      <c r="J5">
        <f>G5/D5</f>
        <v>0.14374999999999999</v>
      </c>
      <c r="K5">
        <f>ABS(J5)</f>
        <v>0.14374999999999999</v>
      </c>
      <c r="L5">
        <f>((F6-D6)/D5)^2</f>
        <v>5.3168402777777684E-3</v>
      </c>
      <c r="M5">
        <f>((D6-D5)/D5)^2</f>
        <v>9.765625E-4</v>
      </c>
      <c r="O5" t="s">
        <v>21</v>
      </c>
      <c r="P5">
        <f>AVERAGE(J5:J121)</f>
        <v>-6.62397680835068E-3</v>
      </c>
      <c r="R5" t="s">
        <v>21</v>
      </c>
      <c r="S5">
        <f>AVERAGE(J122:J133)</f>
        <v>0.13893435509019983</v>
      </c>
    </row>
    <row r="6" spans="1:19" x14ac:dyDescent="0.25">
      <c r="A6" s="1">
        <v>2005</v>
      </c>
      <c r="B6" s="1">
        <v>5</v>
      </c>
      <c r="C6" s="1">
        <v>5</v>
      </c>
      <c r="D6" s="1">
        <v>155</v>
      </c>
      <c r="E6">
        <f t="shared" si="0"/>
        <v>153</v>
      </c>
      <c r="F6">
        <f t="shared" ref="F6:F69" si="1">E5</f>
        <v>143.33333333333334</v>
      </c>
      <c r="G6">
        <f t="shared" ref="G6:G69" si="2">D6-F6</f>
        <v>11.666666666666657</v>
      </c>
      <c r="H6">
        <f t="shared" ref="H6:H69" si="3">ABS(G6)</f>
        <v>11.666666666666657</v>
      </c>
      <c r="I6">
        <f t="shared" ref="I6:I69" si="4">G6^2</f>
        <v>136.11111111111089</v>
      </c>
      <c r="J6">
        <f t="shared" ref="J6:J69" si="5">G6/D6</f>
        <v>7.5268817204301008E-2</v>
      </c>
      <c r="K6">
        <f t="shared" ref="K6:K69" si="6">ABS(J6)</f>
        <v>7.5268817204301008E-2</v>
      </c>
      <c r="L6">
        <f t="shared" ref="L6:L69" si="7">((F7-D7)/D6)^2</f>
        <v>2.0145681581685743E-2</v>
      </c>
      <c r="M6">
        <f t="shared" ref="M6:M69" si="8">((D7-D6)/D6)^2</f>
        <v>2.3975026014568159E-2</v>
      </c>
      <c r="O6" t="s">
        <v>22</v>
      </c>
      <c r="P6">
        <f>AVERAGE(K5:K121)</f>
        <v>0.1262852164786816</v>
      </c>
      <c r="R6" t="s">
        <v>22</v>
      </c>
      <c r="S6">
        <f>AVERAGE(K122:K133)</f>
        <v>0.18439200334897132</v>
      </c>
    </row>
    <row r="7" spans="1:19" x14ac:dyDescent="0.25">
      <c r="A7" s="1">
        <v>2005</v>
      </c>
      <c r="B7" s="1">
        <v>6</v>
      </c>
      <c r="C7" s="1">
        <v>6</v>
      </c>
      <c r="D7" s="1">
        <v>131</v>
      </c>
      <c r="E7">
        <f t="shared" si="0"/>
        <v>148.66666666666666</v>
      </c>
      <c r="F7">
        <f t="shared" si="1"/>
        <v>153</v>
      </c>
      <c r="G7">
        <f t="shared" si="2"/>
        <v>-22</v>
      </c>
      <c r="H7">
        <f t="shared" si="3"/>
        <v>22</v>
      </c>
      <c r="I7">
        <f t="shared" si="4"/>
        <v>484</v>
      </c>
      <c r="J7">
        <f t="shared" si="5"/>
        <v>-0.16793893129770993</v>
      </c>
      <c r="K7">
        <f t="shared" si="6"/>
        <v>0.16793893129770993</v>
      </c>
      <c r="L7">
        <f t="shared" si="7"/>
        <v>7.8343012903935526E-4</v>
      </c>
      <c r="M7">
        <f t="shared" si="8"/>
        <v>1.1421245848144046E-2</v>
      </c>
      <c r="O7" t="s">
        <v>23</v>
      </c>
      <c r="P7">
        <f>SQRT(SUM(L5:L120)/SUM(M5:M120))</f>
        <v>1.2728507368825919</v>
      </c>
      <c r="R7" t="s">
        <v>23</v>
      </c>
      <c r="S7">
        <f>SQRT(SUM(L122:L132)/SUM(M122:M132))</f>
        <v>1.507436459824457</v>
      </c>
    </row>
    <row r="8" spans="1:19" x14ac:dyDescent="0.25">
      <c r="A8" s="1">
        <v>2005</v>
      </c>
      <c r="B8" s="1">
        <v>7</v>
      </c>
      <c r="C8" s="1">
        <v>7</v>
      </c>
      <c r="D8" s="1">
        <v>145</v>
      </c>
      <c r="E8">
        <f t="shared" si="0"/>
        <v>143.66666666666666</v>
      </c>
      <c r="F8">
        <f t="shared" si="1"/>
        <v>148.66666666666666</v>
      </c>
      <c r="G8">
        <f t="shared" si="2"/>
        <v>-3.6666666666666572</v>
      </c>
      <c r="H8">
        <f t="shared" si="3"/>
        <v>3.6666666666666572</v>
      </c>
      <c r="I8">
        <f t="shared" si="4"/>
        <v>13.444444444444375</v>
      </c>
      <c r="J8">
        <f t="shared" si="5"/>
        <v>-2.5287356321839014E-2</v>
      </c>
      <c r="K8">
        <f t="shared" si="6"/>
        <v>2.5287356321839014E-2</v>
      </c>
      <c r="L8">
        <f t="shared" si="7"/>
        <v>8.4555423437707646E-5</v>
      </c>
      <c r="M8">
        <f t="shared" si="8"/>
        <v>0</v>
      </c>
    </row>
    <row r="9" spans="1:19" x14ac:dyDescent="0.25">
      <c r="A9" s="1">
        <v>2005</v>
      </c>
      <c r="B9" s="1">
        <v>8</v>
      </c>
      <c r="C9" s="1">
        <v>8</v>
      </c>
      <c r="D9" s="1">
        <v>145</v>
      </c>
      <c r="E9">
        <f t="shared" si="0"/>
        <v>140.33333333333334</v>
      </c>
      <c r="F9">
        <f t="shared" si="1"/>
        <v>143.66666666666666</v>
      </c>
      <c r="G9">
        <f t="shared" si="2"/>
        <v>1.3333333333333428</v>
      </c>
      <c r="H9">
        <f t="shared" si="3"/>
        <v>1.3333333333333428</v>
      </c>
      <c r="I9">
        <f t="shared" si="4"/>
        <v>1.777777777777803</v>
      </c>
      <c r="J9">
        <f t="shared" si="5"/>
        <v>9.1954022988506405E-3</v>
      </c>
      <c r="K9">
        <f t="shared" si="6"/>
        <v>9.1954022988506405E-3</v>
      </c>
      <c r="L9">
        <f t="shared" si="7"/>
        <v>3.0524507861012042E-2</v>
      </c>
      <c r="M9">
        <f t="shared" si="8"/>
        <v>4.2806183115338882E-2</v>
      </c>
    </row>
    <row r="10" spans="1:19" x14ac:dyDescent="0.25">
      <c r="A10" s="1">
        <v>2005</v>
      </c>
      <c r="B10" s="1">
        <v>9</v>
      </c>
      <c r="C10" s="1">
        <v>9</v>
      </c>
      <c r="D10" s="1">
        <v>115</v>
      </c>
      <c r="E10">
        <f t="shared" si="0"/>
        <v>135</v>
      </c>
      <c r="F10">
        <f t="shared" si="1"/>
        <v>140.33333333333334</v>
      </c>
      <c r="G10">
        <f t="shared" si="2"/>
        <v>-25.333333333333343</v>
      </c>
      <c r="H10">
        <f t="shared" si="3"/>
        <v>25.333333333333343</v>
      </c>
      <c r="I10">
        <f t="shared" si="4"/>
        <v>641.77777777777828</v>
      </c>
      <c r="J10">
        <f t="shared" si="5"/>
        <v>-0.22028985507246385</v>
      </c>
      <c r="K10">
        <f t="shared" si="6"/>
        <v>0.22028985507246385</v>
      </c>
      <c r="L10">
        <f t="shared" si="7"/>
        <v>4.725897920604915E-2</v>
      </c>
      <c r="M10">
        <f t="shared" si="8"/>
        <v>1.8903591682419658E-3</v>
      </c>
      <c r="P10">
        <v>105146.22222222218</v>
      </c>
      <c r="S10">
        <v>47751.455885132593</v>
      </c>
    </row>
    <row r="11" spans="1:19" x14ac:dyDescent="0.25">
      <c r="A11" s="1">
        <v>2005</v>
      </c>
      <c r="B11" s="1">
        <v>10</v>
      </c>
      <c r="C11" s="1">
        <v>10</v>
      </c>
      <c r="D11" s="1">
        <v>110</v>
      </c>
      <c r="E11">
        <f t="shared" si="0"/>
        <v>123.33333333333333</v>
      </c>
      <c r="F11">
        <f t="shared" si="1"/>
        <v>135</v>
      </c>
      <c r="G11">
        <f t="shared" si="2"/>
        <v>-25</v>
      </c>
      <c r="H11">
        <f t="shared" si="3"/>
        <v>25</v>
      </c>
      <c r="I11">
        <f t="shared" si="4"/>
        <v>625</v>
      </c>
      <c r="J11">
        <f t="shared" si="5"/>
        <v>-0.22727272727272727</v>
      </c>
      <c r="K11">
        <f t="shared" si="6"/>
        <v>0.22727272727272727</v>
      </c>
      <c r="L11">
        <f t="shared" si="7"/>
        <v>7.1111111111111083E-2</v>
      </c>
      <c r="M11">
        <f t="shared" si="8"/>
        <v>2.1157024793388428E-2</v>
      </c>
      <c r="P11">
        <v>898.68566001899296</v>
      </c>
      <c r="S11">
        <v>3979.2879904277161</v>
      </c>
    </row>
    <row r="12" spans="1:19" x14ac:dyDescent="0.25">
      <c r="A12" s="1">
        <v>2005</v>
      </c>
      <c r="B12" s="1">
        <v>11</v>
      </c>
      <c r="C12" s="1">
        <v>11</v>
      </c>
      <c r="D12" s="1">
        <v>94</v>
      </c>
      <c r="E12">
        <f t="shared" si="0"/>
        <v>106.33333333333333</v>
      </c>
      <c r="F12">
        <f t="shared" si="1"/>
        <v>123.33333333333333</v>
      </c>
      <c r="G12">
        <f t="shared" si="2"/>
        <v>-29.333333333333329</v>
      </c>
      <c r="H12">
        <f t="shared" si="3"/>
        <v>29.333333333333329</v>
      </c>
      <c r="I12">
        <f t="shared" si="4"/>
        <v>860.44444444444412</v>
      </c>
      <c r="J12">
        <f t="shared" si="5"/>
        <v>-0.31205673758865243</v>
      </c>
      <c r="K12">
        <f t="shared" si="6"/>
        <v>0.31205673758865243</v>
      </c>
      <c r="L12">
        <f t="shared" si="7"/>
        <v>5.029928072028577E-3</v>
      </c>
      <c r="M12">
        <f t="shared" si="8"/>
        <v>4.0855590765052054E-2</v>
      </c>
      <c r="P12">
        <v>-6.62397680835068E-3</v>
      </c>
      <c r="S12">
        <v>0.13893435509019983</v>
      </c>
    </row>
    <row r="13" spans="1:19" x14ac:dyDescent="0.25">
      <c r="A13" s="1">
        <v>2005</v>
      </c>
      <c r="B13" s="1">
        <v>12</v>
      </c>
      <c r="C13" s="1">
        <v>12</v>
      </c>
      <c r="D13" s="1">
        <v>113</v>
      </c>
      <c r="E13">
        <f t="shared" si="0"/>
        <v>105.66666666666667</v>
      </c>
      <c r="F13">
        <f t="shared" si="1"/>
        <v>106.33333333333333</v>
      </c>
      <c r="G13">
        <f t="shared" si="2"/>
        <v>6.6666666666666714</v>
      </c>
      <c r="H13">
        <f t="shared" si="3"/>
        <v>6.6666666666666714</v>
      </c>
      <c r="I13">
        <f t="shared" si="4"/>
        <v>44.444444444444507</v>
      </c>
      <c r="J13">
        <f t="shared" si="5"/>
        <v>5.8997050147492666E-2</v>
      </c>
      <c r="K13">
        <f t="shared" si="6"/>
        <v>5.8997050147492666E-2</v>
      </c>
      <c r="L13">
        <f t="shared" si="7"/>
        <v>9.2315590710139978E-2</v>
      </c>
      <c r="M13">
        <f t="shared" si="8"/>
        <v>5.7091393217949725E-2</v>
      </c>
      <c r="P13">
        <v>0.1262852164786816</v>
      </c>
      <c r="S13">
        <v>0.18439200334897132</v>
      </c>
    </row>
    <row r="14" spans="1:19" x14ac:dyDescent="0.25">
      <c r="A14" s="1">
        <v>2006</v>
      </c>
      <c r="B14" s="1">
        <v>1</v>
      </c>
      <c r="C14" s="1">
        <v>13</v>
      </c>
      <c r="D14" s="1">
        <v>140</v>
      </c>
      <c r="E14">
        <f t="shared" si="0"/>
        <v>115.66666666666667</v>
      </c>
      <c r="F14">
        <f t="shared" si="1"/>
        <v>105.66666666666667</v>
      </c>
      <c r="G14">
        <f t="shared" si="2"/>
        <v>34.333333333333329</v>
      </c>
      <c r="H14">
        <f t="shared" si="3"/>
        <v>34.333333333333329</v>
      </c>
      <c r="I14">
        <f t="shared" si="4"/>
        <v>1178.7777777777774</v>
      </c>
      <c r="J14">
        <f t="shared" si="5"/>
        <v>0.2452380952380952</v>
      </c>
      <c r="K14">
        <f t="shared" si="6"/>
        <v>0.2452380952380952</v>
      </c>
      <c r="L14">
        <f t="shared" si="7"/>
        <v>3.0209750566893411E-2</v>
      </c>
      <c r="M14">
        <f t="shared" si="8"/>
        <v>0</v>
      </c>
      <c r="P14">
        <v>1.2728507368825919</v>
      </c>
      <c r="S14">
        <v>1.507436459824457</v>
      </c>
    </row>
    <row r="15" spans="1:19" x14ac:dyDescent="0.25">
      <c r="A15" s="1">
        <v>2006</v>
      </c>
      <c r="B15" s="1">
        <v>2</v>
      </c>
      <c r="C15" s="1">
        <v>14</v>
      </c>
      <c r="D15" s="1">
        <v>140</v>
      </c>
      <c r="E15">
        <f t="shared" si="0"/>
        <v>131</v>
      </c>
      <c r="F15">
        <f t="shared" si="1"/>
        <v>115.66666666666667</v>
      </c>
      <c r="G15">
        <f t="shared" si="2"/>
        <v>24.333333333333329</v>
      </c>
      <c r="H15">
        <f t="shared" si="3"/>
        <v>24.333333333333329</v>
      </c>
      <c r="I15">
        <f t="shared" si="4"/>
        <v>592.11111111111086</v>
      </c>
      <c r="J15">
        <f t="shared" si="5"/>
        <v>0.17380952380952377</v>
      </c>
      <c r="K15">
        <f t="shared" si="6"/>
        <v>0.17380952380952377</v>
      </c>
      <c r="L15">
        <f t="shared" si="7"/>
        <v>6.1734693877551015E-3</v>
      </c>
      <c r="M15">
        <f t="shared" si="8"/>
        <v>2.040816326530612E-4</v>
      </c>
    </row>
    <row r="16" spans="1:19" x14ac:dyDescent="0.25">
      <c r="A16" s="1">
        <v>2006</v>
      </c>
      <c r="B16" s="1">
        <v>3</v>
      </c>
      <c r="C16" s="1">
        <v>15</v>
      </c>
      <c r="D16" s="1">
        <v>142</v>
      </c>
      <c r="E16">
        <f t="shared" si="0"/>
        <v>140.66666666666666</v>
      </c>
      <c r="F16">
        <f t="shared" si="1"/>
        <v>131</v>
      </c>
      <c r="G16">
        <f t="shared" si="2"/>
        <v>11</v>
      </c>
      <c r="H16">
        <f t="shared" si="3"/>
        <v>11</v>
      </c>
      <c r="I16">
        <f t="shared" si="4"/>
        <v>121</v>
      </c>
      <c r="J16">
        <f t="shared" si="5"/>
        <v>7.746478873239436E-2</v>
      </c>
      <c r="K16">
        <f t="shared" si="6"/>
        <v>7.746478873239436E-2</v>
      </c>
      <c r="L16">
        <f t="shared" si="7"/>
        <v>1.4900041878815948E-2</v>
      </c>
      <c r="M16">
        <f t="shared" si="8"/>
        <v>1.2695893671890498E-2</v>
      </c>
    </row>
    <row r="17" spans="1:13" x14ac:dyDescent="0.25">
      <c r="A17" s="1">
        <v>2006</v>
      </c>
      <c r="B17" s="1">
        <v>4</v>
      </c>
      <c r="C17" s="1">
        <v>16</v>
      </c>
      <c r="D17" s="1">
        <v>158</v>
      </c>
      <c r="E17">
        <f t="shared" si="0"/>
        <v>146.66666666666666</v>
      </c>
      <c r="F17">
        <f t="shared" si="1"/>
        <v>140.66666666666666</v>
      </c>
      <c r="G17">
        <f t="shared" si="2"/>
        <v>17.333333333333343</v>
      </c>
      <c r="H17">
        <f t="shared" si="3"/>
        <v>17.333333333333343</v>
      </c>
      <c r="I17">
        <f t="shared" si="4"/>
        <v>300.4444444444448</v>
      </c>
      <c r="J17">
        <f t="shared" si="5"/>
        <v>0.10970464135021103</v>
      </c>
      <c r="K17">
        <f t="shared" si="6"/>
        <v>0.10970464135021103</v>
      </c>
      <c r="L17">
        <f t="shared" si="7"/>
        <v>2.7817835460841448E-3</v>
      </c>
      <c r="M17">
        <f t="shared" si="8"/>
        <v>3.6051914757250441E-4</v>
      </c>
    </row>
    <row r="18" spans="1:13" x14ac:dyDescent="0.25">
      <c r="A18" s="1">
        <v>2006</v>
      </c>
      <c r="B18" s="1">
        <v>5</v>
      </c>
      <c r="C18" s="1">
        <v>17</v>
      </c>
      <c r="D18" s="1">
        <v>155</v>
      </c>
      <c r="E18">
        <f t="shared" si="0"/>
        <v>151.66666666666666</v>
      </c>
      <c r="F18">
        <f t="shared" si="1"/>
        <v>146.66666666666666</v>
      </c>
      <c r="G18">
        <f t="shared" si="2"/>
        <v>8.3333333333333428</v>
      </c>
      <c r="H18">
        <f t="shared" si="3"/>
        <v>8.3333333333333428</v>
      </c>
      <c r="I18">
        <f t="shared" si="4"/>
        <v>69.444444444444599</v>
      </c>
      <c r="J18">
        <f t="shared" si="5"/>
        <v>5.3763440860215117E-2</v>
      </c>
      <c r="K18">
        <f t="shared" si="6"/>
        <v>5.3763440860215117E-2</v>
      </c>
      <c r="L18">
        <f t="shared" si="7"/>
        <v>1.2991097236674746E-2</v>
      </c>
      <c r="M18">
        <f t="shared" si="8"/>
        <v>1.8355879292403749E-2</v>
      </c>
    </row>
    <row r="19" spans="1:13" x14ac:dyDescent="0.25">
      <c r="A19" s="1">
        <v>2006</v>
      </c>
      <c r="B19" s="1">
        <v>6</v>
      </c>
      <c r="C19" s="1">
        <v>18</v>
      </c>
      <c r="D19" s="1">
        <v>134</v>
      </c>
      <c r="E19">
        <f t="shared" si="0"/>
        <v>149</v>
      </c>
      <c r="F19">
        <f t="shared" si="1"/>
        <v>151.66666666666666</v>
      </c>
      <c r="G19">
        <f t="shared" si="2"/>
        <v>-17.666666666666657</v>
      </c>
      <c r="H19">
        <f t="shared" si="3"/>
        <v>17.666666666666657</v>
      </c>
      <c r="I19">
        <f t="shared" si="4"/>
        <v>312.1111111111108</v>
      </c>
      <c r="J19">
        <f t="shared" si="5"/>
        <v>-0.13184079601990042</v>
      </c>
      <c r="K19">
        <f t="shared" si="6"/>
        <v>0.13184079601990042</v>
      </c>
      <c r="L19">
        <f t="shared" si="7"/>
        <v>8.9106705279572282E-4</v>
      </c>
      <c r="M19">
        <f t="shared" si="8"/>
        <v>6.7386945867676544E-3</v>
      </c>
    </row>
    <row r="20" spans="1:13" x14ac:dyDescent="0.25">
      <c r="A20" s="1">
        <v>2006</v>
      </c>
      <c r="B20" s="1">
        <v>7</v>
      </c>
      <c r="C20" s="1">
        <v>19</v>
      </c>
      <c r="D20" s="1">
        <v>145</v>
      </c>
      <c r="E20">
        <f t="shared" si="0"/>
        <v>144.66666666666666</v>
      </c>
      <c r="F20">
        <f t="shared" si="1"/>
        <v>149</v>
      </c>
      <c r="G20">
        <f t="shared" si="2"/>
        <v>-4</v>
      </c>
      <c r="H20">
        <f t="shared" si="3"/>
        <v>4</v>
      </c>
      <c r="I20">
        <f t="shared" si="4"/>
        <v>16</v>
      </c>
      <c r="J20">
        <f t="shared" si="5"/>
        <v>-2.7586206896551724E-2</v>
      </c>
      <c r="K20">
        <f t="shared" si="6"/>
        <v>2.7586206896551724E-2</v>
      </c>
      <c r="L20">
        <f t="shared" si="7"/>
        <v>1.9077817413132574E-3</v>
      </c>
      <c r="M20">
        <f t="shared" si="8"/>
        <v>1.7122473246135553E-3</v>
      </c>
    </row>
    <row r="21" spans="1:13" x14ac:dyDescent="0.25">
      <c r="A21" s="1">
        <v>2006</v>
      </c>
      <c r="B21" s="1">
        <v>8</v>
      </c>
      <c r="C21" s="1">
        <v>20</v>
      </c>
      <c r="D21" s="1">
        <v>151</v>
      </c>
      <c r="E21">
        <f t="shared" si="0"/>
        <v>143.33333333333334</v>
      </c>
      <c r="F21">
        <f t="shared" si="1"/>
        <v>144.66666666666666</v>
      </c>
      <c r="G21">
        <f t="shared" si="2"/>
        <v>6.3333333333333428</v>
      </c>
      <c r="H21">
        <f t="shared" si="3"/>
        <v>6.3333333333333428</v>
      </c>
      <c r="I21">
        <f t="shared" si="4"/>
        <v>40.111111111111228</v>
      </c>
      <c r="J21">
        <f t="shared" si="5"/>
        <v>4.1942604856512203E-2</v>
      </c>
      <c r="K21">
        <f t="shared" si="6"/>
        <v>4.1942604856512203E-2</v>
      </c>
      <c r="L21">
        <f t="shared" si="7"/>
        <v>1.9960138200566267E-2</v>
      </c>
      <c r="M21">
        <f t="shared" si="8"/>
        <v>3.6884347177755364E-2</v>
      </c>
    </row>
    <row r="22" spans="1:13" x14ac:dyDescent="0.25">
      <c r="A22" s="1">
        <v>2006</v>
      </c>
      <c r="B22" s="1">
        <v>9</v>
      </c>
      <c r="C22" s="1">
        <v>21</v>
      </c>
      <c r="D22" s="1">
        <v>122</v>
      </c>
      <c r="E22">
        <f t="shared" si="0"/>
        <v>139.33333333333334</v>
      </c>
      <c r="F22">
        <f t="shared" si="1"/>
        <v>143.33333333333334</v>
      </c>
      <c r="G22">
        <f t="shared" si="2"/>
        <v>-21.333333333333343</v>
      </c>
      <c r="H22">
        <f t="shared" si="3"/>
        <v>21.333333333333343</v>
      </c>
      <c r="I22">
        <f t="shared" si="4"/>
        <v>455.11111111111154</v>
      </c>
      <c r="J22">
        <f t="shared" si="5"/>
        <v>-0.17486338797814216</v>
      </c>
      <c r="K22">
        <f t="shared" si="6"/>
        <v>0.17486338797814216</v>
      </c>
      <c r="L22">
        <f t="shared" si="7"/>
        <v>4.3118635970020032E-2</v>
      </c>
      <c r="M22">
        <f t="shared" si="8"/>
        <v>4.2999193765116909E-3</v>
      </c>
    </row>
    <row r="23" spans="1:13" x14ac:dyDescent="0.25">
      <c r="A23" s="1">
        <v>2006</v>
      </c>
      <c r="B23" s="1">
        <v>10</v>
      </c>
      <c r="C23" s="1">
        <v>22</v>
      </c>
      <c r="D23" s="1">
        <v>114</v>
      </c>
      <c r="E23">
        <f t="shared" si="0"/>
        <v>129</v>
      </c>
      <c r="F23">
        <f t="shared" si="1"/>
        <v>139.33333333333334</v>
      </c>
      <c r="G23">
        <f t="shared" si="2"/>
        <v>-25.333333333333343</v>
      </c>
      <c r="H23">
        <f t="shared" si="3"/>
        <v>25.333333333333343</v>
      </c>
      <c r="I23">
        <f t="shared" si="4"/>
        <v>641.77777777777828</v>
      </c>
      <c r="J23">
        <f t="shared" si="5"/>
        <v>-0.22222222222222229</v>
      </c>
      <c r="K23">
        <f t="shared" si="6"/>
        <v>0.22222222222222229</v>
      </c>
      <c r="L23">
        <f t="shared" si="7"/>
        <v>4.8091720529393651E-2</v>
      </c>
      <c r="M23">
        <f t="shared" si="8"/>
        <v>7.6946752847029849E-3</v>
      </c>
    </row>
    <row r="24" spans="1:13" x14ac:dyDescent="0.25">
      <c r="A24" s="1">
        <v>2006</v>
      </c>
      <c r="B24" s="1">
        <v>11</v>
      </c>
      <c r="C24" s="1">
        <v>23</v>
      </c>
      <c r="D24" s="1">
        <v>104</v>
      </c>
      <c r="E24">
        <f t="shared" si="0"/>
        <v>113.33333333333333</v>
      </c>
      <c r="F24">
        <f t="shared" si="1"/>
        <v>129</v>
      </c>
      <c r="G24">
        <f t="shared" si="2"/>
        <v>-25</v>
      </c>
      <c r="H24">
        <f t="shared" si="3"/>
        <v>25</v>
      </c>
      <c r="I24">
        <f t="shared" si="4"/>
        <v>625</v>
      </c>
      <c r="J24">
        <f t="shared" si="5"/>
        <v>-0.24038461538461539</v>
      </c>
      <c r="K24">
        <f t="shared" si="6"/>
        <v>0.24038461538461539</v>
      </c>
      <c r="L24">
        <f t="shared" si="7"/>
        <v>1.258423734385274E-2</v>
      </c>
      <c r="M24">
        <f t="shared" si="8"/>
        <v>4.0772928994082844E-2</v>
      </c>
    </row>
    <row r="25" spans="1:13" x14ac:dyDescent="0.25">
      <c r="A25" s="1">
        <v>2006</v>
      </c>
      <c r="B25" s="1">
        <v>12</v>
      </c>
      <c r="C25" s="1">
        <v>24</v>
      </c>
      <c r="D25" s="1">
        <v>125</v>
      </c>
      <c r="E25">
        <f t="shared" si="0"/>
        <v>114.33333333333333</v>
      </c>
      <c r="F25">
        <f t="shared" si="1"/>
        <v>113.33333333333333</v>
      </c>
      <c r="G25">
        <f t="shared" si="2"/>
        <v>11.666666666666671</v>
      </c>
      <c r="H25">
        <f t="shared" si="3"/>
        <v>11.666666666666671</v>
      </c>
      <c r="I25">
        <f t="shared" si="4"/>
        <v>136.11111111111123</v>
      </c>
      <c r="J25">
        <f t="shared" si="5"/>
        <v>9.3333333333333365E-2</v>
      </c>
      <c r="K25">
        <f t="shared" si="6"/>
        <v>9.3333333333333365E-2</v>
      </c>
      <c r="L25">
        <f t="shared" si="7"/>
        <v>9.0801777777777815E-2</v>
      </c>
      <c r="M25">
        <f t="shared" si="8"/>
        <v>4.6655999999999996E-2</v>
      </c>
    </row>
    <row r="26" spans="1:13" x14ac:dyDescent="0.25">
      <c r="A26" s="1">
        <v>2007</v>
      </c>
      <c r="B26" s="1">
        <v>1</v>
      </c>
      <c r="C26" s="1">
        <v>25</v>
      </c>
      <c r="D26" s="1">
        <v>152</v>
      </c>
      <c r="E26">
        <f t="shared" si="0"/>
        <v>127</v>
      </c>
      <c r="F26">
        <f t="shared" si="1"/>
        <v>114.33333333333333</v>
      </c>
      <c r="G26">
        <f t="shared" si="2"/>
        <v>37.666666666666671</v>
      </c>
      <c r="H26">
        <f t="shared" si="3"/>
        <v>37.666666666666671</v>
      </c>
      <c r="I26">
        <f t="shared" si="4"/>
        <v>1418.7777777777781</v>
      </c>
      <c r="J26">
        <f t="shared" si="5"/>
        <v>0.24780701754385967</v>
      </c>
      <c r="K26">
        <f t="shared" si="6"/>
        <v>0.24780701754385967</v>
      </c>
      <c r="L26">
        <f t="shared" si="7"/>
        <v>0.18286876731301938</v>
      </c>
      <c r="M26">
        <f t="shared" si="8"/>
        <v>6.9252077562326861E-2</v>
      </c>
    </row>
    <row r="27" spans="1:13" x14ac:dyDescent="0.25">
      <c r="A27" s="1">
        <v>2007</v>
      </c>
      <c r="B27" s="1">
        <v>2</v>
      </c>
      <c r="C27" s="1">
        <v>26</v>
      </c>
      <c r="D27" s="1">
        <v>192</v>
      </c>
      <c r="E27">
        <f t="shared" si="0"/>
        <v>156.33333333333334</v>
      </c>
      <c r="F27">
        <f t="shared" si="1"/>
        <v>127</v>
      </c>
      <c r="G27">
        <f t="shared" si="2"/>
        <v>65</v>
      </c>
      <c r="H27">
        <f t="shared" si="3"/>
        <v>65</v>
      </c>
      <c r="I27">
        <f t="shared" si="4"/>
        <v>4225</v>
      </c>
      <c r="J27">
        <f t="shared" si="5"/>
        <v>0.33854166666666669</v>
      </c>
      <c r="K27">
        <f t="shared" si="6"/>
        <v>0.33854166666666669</v>
      </c>
      <c r="L27">
        <f t="shared" si="7"/>
        <v>4.3523341049382649E-3</v>
      </c>
      <c r="M27">
        <f t="shared" si="8"/>
        <v>1.435004340277778E-2</v>
      </c>
    </row>
    <row r="28" spans="1:13" x14ac:dyDescent="0.25">
      <c r="A28" s="1">
        <v>2007</v>
      </c>
      <c r="B28" s="1">
        <v>3</v>
      </c>
      <c r="C28" s="1">
        <v>27</v>
      </c>
      <c r="D28" s="1">
        <v>169</v>
      </c>
      <c r="E28">
        <f t="shared" si="0"/>
        <v>171</v>
      </c>
      <c r="F28">
        <f t="shared" si="1"/>
        <v>156.33333333333334</v>
      </c>
      <c r="G28">
        <f t="shared" si="2"/>
        <v>12.666666666666657</v>
      </c>
      <c r="H28">
        <f t="shared" si="3"/>
        <v>12.666666666666657</v>
      </c>
      <c r="I28">
        <f t="shared" si="4"/>
        <v>160.4444444444442</v>
      </c>
      <c r="J28">
        <f t="shared" si="5"/>
        <v>7.4950690335305659E-2</v>
      </c>
      <c r="K28">
        <f t="shared" si="6"/>
        <v>7.4950690335305659E-2</v>
      </c>
      <c r="L28">
        <f t="shared" si="7"/>
        <v>1.2604600679247927E-3</v>
      </c>
      <c r="M28">
        <f t="shared" si="8"/>
        <v>2.2408178985329646E-3</v>
      </c>
    </row>
    <row r="29" spans="1:13" x14ac:dyDescent="0.25">
      <c r="A29" s="1">
        <v>2007</v>
      </c>
      <c r="B29" s="1">
        <v>4</v>
      </c>
      <c r="C29" s="1">
        <v>28</v>
      </c>
      <c r="D29" s="1">
        <v>177</v>
      </c>
      <c r="E29">
        <f t="shared" si="0"/>
        <v>179.33333333333334</v>
      </c>
      <c r="F29">
        <f t="shared" si="1"/>
        <v>171</v>
      </c>
      <c r="G29">
        <f t="shared" si="2"/>
        <v>6</v>
      </c>
      <c r="H29">
        <f t="shared" si="3"/>
        <v>6</v>
      </c>
      <c r="I29">
        <f t="shared" si="4"/>
        <v>36</v>
      </c>
      <c r="J29">
        <f t="shared" si="5"/>
        <v>3.3898305084745763E-2</v>
      </c>
      <c r="K29">
        <f t="shared" si="6"/>
        <v>3.3898305084745763E-2</v>
      </c>
      <c r="L29">
        <f t="shared" si="7"/>
        <v>1.4186359106401201E-3</v>
      </c>
      <c r="M29">
        <f t="shared" si="8"/>
        <v>2.5854639471416265E-3</v>
      </c>
    </row>
    <row r="30" spans="1:13" x14ac:dyDescent="0.25">
      <c r="A30" s="1">
        <v>2007</v>
      </c>
      <c r="B30" s="1">
        <v>5</v>
      </c>
      <c r="C30" s="1">
        <v>29</v>
      </c>
      <c r="D30" s="1">
        <v>186</v>
      </c>
      <c r="E30">
        <f t="shared" si="0"/>
        <v>177.33333333333334</v>
      </c>
      <c r="F30">
        <f t="shared" si="1"/>
        <v>179.33333333333334</v>
      </c>
      <c r="G30">
        <f t="shared" si="2"/>
        <v>6.6666666666666572</v>
      </c>
      <c r="H30">
        <f t="shared" si="3"/>
        <v>6.6666666666666572</v>
      </c>
      <c r="I30">
        <f t="shared" si="4"/>
        <v>44.444444444444315</v>
      </c>
      <c r="J30">
        <f t="shared" si="5"/>
        <v>3.5842293906809986E-2</v>
      </c>
      <c r="K30">
        <f t="shared" si="6"/>
        <v>3.5842293906809986E-2</v>
      </c>
      <c r="L30">
        <f t="shared" si="7"/>
        <v>6.294883159260518E-4</v>
      </c>
      <c r="M30">
        <f t="shared" si="8"/>
        <v>4.6248121170077474E-4</v>
      </c>
    </row>
    <row r="31" spans="1:13" x14ac:dyDescent="0.25">
      <c r="A31" s="1">
        <v>2007</v>
      </c>
      <c r="B31" s="1">
        <v>6</v>
      </c>
      <c r="C31" s="1">
        <v>30</v>
      </c>
      <c r="D31" s="1">
        <v>182</v>
      </c>
      <c r="E31">
        <f t="shared" si="0"/>
        <v>181.66666666666666</v>
      </c>
      <c r="F31">
        <f t="shared" si="1"/>
        <v>177.33333333333334</v>
      </c>
      <c r="G31">
        <f t="shared" si="2"/>
        <v>4.6666666666666572</v>
      </c>
      <c r="H31">
        <f t="shared" si="3"/>
        <v>4.6666666666666572</v>
      </c>
      <c r="I31">
        <f t="shared" si="4"/>
        <v>21.77777777777769</v>
      </c>
      <c r="J31">
        <f t="shared" si="5"/>
        <v>2.5641025641025588E-2</v>
      </c>
      <c r="K31">
        <f t="shared" si="6"/>
        <v>2.5641025641025588E-2</v>
      </c>
      <c r="L31">
        <f t="shared" si="7"/>
        <v>1.3417595835177872E-5</v>
      </c>
      <c r="M31">
        <f t="shared" si="8"/>
        <v>3.0189590629151075E-5</v>
      </c>
    </row>
    <row r="32" spans="1:13" x14ac:dyDescent="0.25">
      <c r="A32" s="1">
        <v>2007</v>
      </c>
      <c r="B32" s="1">
        <v>7</v>
      </c>
      <c r="C32" s="1">
        <v>31</v>
      </c>
      <c r="D32" s="1">
        <v>181</v>
      </c>
      <c r="E32">
        <f t="shared" si="0"/>
        <v>183</v>
      </c>
      <c r="F32">
        <f t="shared" si="1"/>
        <v>181.66666666666666</v>
      </c>
      <c r="G32">
        <f t="shared" si="2"/>
        <v>-0.66666666666665719</v>
      </c>
      <c r="H32">
        <f t="shared" si="3"/>
        <v>0.66666666666665719</v>
      </c>
      <c r="I32">
        <f t="shared" si="4"/>
        <v>0.44444444444443182</v>
      </c>
      <c r="J32">
        <f t="shared" si="5"/>
        <v>-3.6832412523019734E-3</v>
      </c>
      <c r="K32">
        <f t="shared" si="6"/>
        <v>3.6832412523019734E-3</v>
      </c>
      <c r="L32">
        <f t="shared" si="7"/>
        <v>5.1585726931412347E-3</v>
      </c>
      <c r="M32">
        <f t="shared" si="8"/>
        <v>3.69341595189402E-3</v>
      </c>
    </row>
    <row r="33" spans="1:13" x14ac:dyDescent="0.25">
      <c r="A33" s="1">
        <v>2007</v>
      </c>
      <c r="B33" s="1">
        <v>8</v>
      </c>
      <c r="C33" s="1">
        <v>32</v>
      </c>
      <c r="D33" s="1">
        <v>170</v>
      </c>
      <c r="E33">
        <f t="shared" si="0"/>
        <v>177.66666666666666</v>
      </c>
      <c r="F33">
        <f t="shared" si="1"/>
        <v>183</v>
      </c>
      <c r="G33">
        <f t="shared" si="2"/>
        <v>-13</v>
      </c>
      <c r="H33">
        <f t="shared" si="3"/>
        <v>13</v>
      </c>
      <c r="I33">
        <f t="shared" si="4"/>
        <v>169</v>
      </c>
      <c r="J33">
        <f t="shared" si="5"/>
        <v>-7.6470588235294124E-2</v>
      </c>
      <c r="K33">
        <f t="shared" si="6"/>
        <v>7.6470588235294124E-2</v>
      </c>
      <c r="L33">
        <f t="shared" si="7"/>
        <v>5.7224144559784675E-2</v>
      </c>
      <c r="M33">
        <f t="shared" si="8"/>
        <v>3.7681660899653982E-2</v>
      </c>
    </row>
    <row r="34" spans="1:13" x14ac:dyDescent="0.25">
      <c r="A34" s="1">
        <v>2007</v>
      </c>
      <c r="B34" s="1">
        <v>9</v>
      </c>
      <c r="C34" s="1">
        <v>33</v>
      </c>
      <c r="D34" s="1">
        <v>137</v>
      </c>
      <c r="E34">
        <f t="shared" si="0"/>
        <v>162.66666666666666</v>
      </c>
      <c r="F34">
        <f t="shared" si="1"/>
        <v>177.66666666666666</v>
      </c>
      <c r="G34">
        <f t="shared" si="2"/>
        <v>-40.666666666666657</v>
      </c>
      <c r="H34">
        <f t="shared" si="3"/>
        <v>40.666666666666657</v>
      </c>
      <c r="I34">
        <f t="shared" si="4"/>
        <v>1653.7777777777769</v>
      </c>
      <c r="J34">
        <f t="shared" si="5"/>
        <v>-0.29683698296836974</v>
      </c>
      <c r="K34">
        <f t="shared" si="6"/>
        <v>0.29683698296836974</v>
      </c>
      <c r="L34">
        <f t="shared" si="7"/>
        <v>3.5099247577269822E-2</v>
      </c>
      <c r="M34">
        <f t="shared" si="8"/>
        <v>0</v>
      </c>
    </row>
    <row r="35" spans="1:13" x14ac:dyDescent="0.25">
      <c r="A35" s="1">
        <v>2007</v>
      </c>
      <c r="B35" s="1">
        <v>10</v>
      </c>
      <c r="C35" s="1">
        <v>34</v>
      </c>
      <c r="D35" s="1">
        <v>137</v>
      </c>
      <c r="E35">
        <f t="shared" si="0"/>
        <v>148</v>
      </c>
      <c r="F35">
        <f t="shared" si="1"/>
        <v>162.66666666666666</v>
      </c>
      <c r="G35">
        <f t="shared" si="2"/>
        <v>-25.666666666666657</v>
      </c>
      <c r="H35">
        <f t="shared" si="3"/>
        <v>25.666666666666657</v>
      </c>
      <c r="I35">
        <f t="shared" si="4"/>
        <v>658.77777777777726</v>
      </c>
      <c r="J35">
        <f t="shared" si="5"/>
        <v>-0.18734793187347926</v>
      </c>
      <c r="K35">
        <f t="shared" si="6"/>
        <v>0.18734793187347926</v>
      </c>
      <c r="L35">
        <f t="shared" si="7"/>
        <v>5.3279343598486859E-3</v>
      </c>
      <c r="M35">
        <f t="shared" si="8"/>
        <v>5.3279343598486864E-5</v>
      </c>
    </row>
    <row r="36" spans="1:13" x14ac:dyDescent="0.25">
      <c r="A36" s="1">
        <v>2007</v>
      </c>
      <c r="B36" s="1">
        <v>11</v>
      </c>
      <c r="C36" s="1">
        <v>35</v>
      </c>
      <c r="D36" s="1">
        <v>138</v>
      </c>
      <c r="E36">
        <f t="shared" si="0"/>
        <v>137.33333333333334</v>
      </c>
      <c r="F36">
        <f t="shared" si="1"/>
        <v>148</v>
      </c>
      <c r="G36">
        <f t="shared" si="2"/>
        <v>-10</v>
      </c>
      <c r="H36">
        <f t="shared" si="3"/>
        <v>10</v>
      </c>
      <c r="I36">
        <f t="shared" si="4"/>
        <v>100</v>
      </c>
      <c r="J36">
        <f t="shared" si="5"/>
        <v>-7.2463768115942032E-2</v>
      </c>
      <c r="K36">
        <f t="shared" si="6"/>
        <v>7.2463768115942032E-2</v>
      </c>
      <c r="L36">
        <f t="shared" si="7"/>
        <v>2.9411421503418959E-2</v>
      </c>
      <c r="M36">
        <f t="shared" si="8"/>
        <v>2.7777777777777776E-2</v>
      </c>
    </row>
    <row r="37" spans="1:13" x14ac:dyDescent="0.25">
      <c r="A37" s="1">
        <v>2007</v>
      </c>
      <c r="B37" s="1">
        <v>12</v>
      </c>
      <c r="C37" s="1">
        <v>36</v>
      </c>
      <c r="D37" s="1">
        <v>161</v>
      </c>
      <c r="E37">
        <f t="shared" si="0"/>
        <v>145.33333333333334</v>
      </c>
      <c r="F37">
        <f t="shared" si="1"/>
        <v>137.33333333333334</v>
      </c>
      <c r="G37">
        <f t="shared" si="2"/>
        <v>23.666666666666657</v>
      </c>
      <c r="H37">
        <f t="shared" si="3"/>
        <v>23.666666666666657</v>
      </c>
      <c r="I37">
        <f t="shared" si="4"/>
        <v>560.11111111111063</v>
      </c>
      <c r="J37">
        <f t="shared" si="5"/>
        <v>0.14699792960662519</v>
      </c>
      <c r="K37">
        <f t="shared" si="6"/>
        <v>0.14699792960662519</v>
      </c>
      <c r="L37">
        <f t="shared" si="7"/>
        <v>4.6363094702279124E-2</v>
      </c>
      <c r="M37">
        <f t="shared" si="8"/>
        <v>1.3926931831333669E-2</v>
      </c>
    </row>
    <row r="38" spans="1:13" x14ac:dyDescent="0.25">
      <c r="A38" s="1">
        <v>2008</v>
      </c>
      <c r="B38" s="1">
        <v>1</v>
      </c>
      <c r="C38" s="1">
        <v>37</v>
      </c>
      <c r="D38" s="1">
        <v>180</v>
      </c>
      <c r="E38">
        <f t="shared" si="0"/>
        <v>159.66666666666666</v>
      </c>
      <c r="F38">
        <f t="shared" si="1"/>
        <v>145.33333333333334</v>
      </c>
      <c r="G38">
        <f t="shared" si="2"/>
        <v>34.666666666666657</v>
      </c>
      <c r="H38">
        <f t="shared" si="3"/>
        <v>34.666666666666657</v>
      </c>
      <c r="I38">
        <f t="shared" si="4"/>
        <v>1201.7777777777771</v>
      </c>
      <c r="J38">
        <f t="shared" si="5"/>
        <v>0.19259259259259254</v>
      </c>
      <c r="K38">
        <f t="shared" si="6"/>
        <v>0.19259259259259254</v>
      </c>
      <c r="L38">
        <f t="shared" si="7"/>
        <v>4.5353223593964362E-2</v>
      </c>
      <c r="M38">
        <f t="shared" si="8"/>
        <v>1.0000000000000002E-2</v>
      </c>
    </row>
    <row r="39" spans="1:13" x14ac:dyDescent="0.25">
      <c r="A39" s="1">
        <v>2008</v>
      </c>
      <c r="B39" s="1">
        <v>2</v>
      </c>
      <c r="C39" s="1">
        <v>38</v>
      </c>
      <c r="D39" s="1">
        <v>198</v>
      </c>
      <c r="E39">
        <f t="shared" si="0"/>
        <v>179.66666666666666</v>
      </c>
      <c r="F39">
        <f t="shared" si="1"/>
        <v>159.66666666666666</v>
      </c>
      <c r="G39">
        <f t="shared" si="2"/>
        <v>38.333333333333343</v>
      </c>
      <c r="H39">
        <f t="shared" si="3"/>
        <v>38.333333333333343</v>
      </c>
      <c r="I39">
        <f t="shared" si="4"/>
        <v>1469.4444444444453</v>
      </c>
      <c r="J39">
        <f t="shared" si="5"/>
        <v>0.19360269360269364</v>
      </c>
      <c r="K39">
        <f t="shared" si="6"/>
        <v>0.19360269360269364</v>
      </c>
      <c r="L39">
        <f t="shared" si="7"/>
        <v>6.8048611819655682E-3</v>
      </c>
      <c r="M39">
        <f t="shared" si="8"/>
        <v>1.020304050607081E-4</v>
      </c>
    </row>
    <row r="40" spans="1:13" x14ac:dyDescent="0.25">
      <c r="A40" s="1">
        <v>2008</v>
      </c>
      <c r="B40" s="1">
        <v>3</v>
      </c>
      <c r="C40" s="1">
        <v>39</v>
      </c>
      <c r="D40" s="1">
        <v>196</v>
      </c>
      <c r="E40">
        <f t="shared" si="0"/>
        <v>191.33333333333334</v>
      </c>
      <c r="F40">
        <f t="shared" si="1"/>
        <v>179.66666666666666</v>
      </c>
      <c r="G40">
        <f t="shared" si="2"/>
        <v>16.333333333333343</v>
      </c>
      <c r="H40">
        <f t="shared" si="3"/>
        <v>16.333333333333343</v>
      </c>
      <c r="I40">
        <f t="shared" si="4"/>
        <v>266.77777777777811</v>
      </c>
      <c r="J40">
        <f t="shared" si="5"/>
        <v>8.3333333333333384E-2</v>
      </c>
      <c r="K40">
        <f t="shared" si="6"/>
        <v>8.3333333333333384E-2</v>
      </c>
      <c r="L40">
        <f t="shared" si="7"/>
        <v>1.5300337822203676E-3</v>
      </c>
      <c r="M40">
        <f t="shared" si="8"/>
        <v>2.3427738442315701E-4</v>
      </c>
    </row>
    <row r="41" spans="1:13" x14ac:dyDescent="0.25">
      <c r="A41" s="1">
        <v>2008</v>
      </c>
      <c r="B41" s="1">
        <v>4</v>
      </c>
      <c r="C41" s="1">
        <v>40</v>
      </c>
      <c r="D41" s="1">
        <v>199</v>
      </c>
      <c r="E41">
        <f t="shared" si="0"/>
        <v>197.66666666666666</v>
      </c>
      <c r="F41">
        <f t="shared" si="1"/>
        <v>191.33333333333334</v>
      </c>
      <c r="G41">
        <f t="shared" si="2"/>
        <v>7.6666666666666572</v>
      </c>
      <c r="H41">
        <f t="shared" si="3"/>
        <v>7.6666666666666572</v>
      </c>
      <c r="I41">
        <f t="shared" si="4"/>
        <v>58.777777777777629</v>
      </c>
      <c r="J41">
        <f t="shared" si="5"/>
        <v>3.8525963149078676E-2</v>
      </c>
      <c r="K41">
        <f t="shared" si="6"/>
        <v>3.8525963149078676E-2</v>
      </c>
      <c r="L41">
        <f t="shared" si="7"/>
        <v>1.1223061146042569E-5</v>
      </c>
      <c r="M41">
        <f t="shared" si="8"/>
        <v>1.01007550314386E-4</v>
      </c>
    </row>
    <row r="42" spans="1:13" x14ac:dyDescent="0.25">
      <c r="A42" s="1">
        <v>2008</v>
      </c>
      <c r="B42" s="1">
        <v>5</v>
      </c>
      <c r="C42" s="1">
        <v>41</v>
      </c>
      <c r="D42" s="1">
        <v>197</v>
      </c>
      <c r="E42">
        <f t="shared" si="0"/>
        <v>197.33333333333334</v>
      </c>
      <c r="F42">
        <f t="shared" si="1"/>
        <v>197.66666666666666</v>
      </c>
      <c r="G42">
        <f t="shared" si="2"/>
        <v>-0.66666666666665719</v>
      </c>
      <c r="H42">
        <f t="shared" si="3"/>
        <v>0.66666666666665719</v>
      </c>
      <c r="I42">
        <f t="shared" si="4"/>
        <v>0.44444444444443182</v>
      </c>
      <c r="J42">
        <f t="shared" si="5"/>
        <v>-3.384094754653082E-3</v>
      </c>
      <c r="K42">
        <f t="shared" si="6"/>
        <v>3.384094754653082E-3</v>
      </c>
      <c r="L42">
        <f t="shared" si="7"/>
        <v>1.6536828513431891E-2</v>
      </c>
      <c r="M42">
        <f t="shared" si="8"/>
        <v>1.6104511840037104E-2</v>
      </c>
    </row>
    <row r="43" spans="1:13" x14ac:dyDescent="0.25">
      <c r="A43" s="1">
        <v>2008</v>
      </c>
      <c r="B43" s="1">
        <v>6</v>
      </c>
      <c r="C43" s="1">
        <v>42</v>
      </c>
      <c r="D43" s="1">
        <v>172</v>
      </c>
      <c r="E43">
        <f t="shared" si="0"/>
        <v>189.33333333333334</v>
      </c>
      <c r="F43">
        <f t="shared" si="1"/>
        <v>197.33333333333334</v>
      </c>
      <c r="G43">
        <f t="shared" si="2"/>
        <v>-25.333333333333343</v>
      </c>
      <c r="H43">
        <f t="shared" si="3"/>
        <v>25.333333333333343</v>
      </c>
      <c r="I43">
        <f t="shared" si="4"/>
        <v>641.77777777777828</v>
      </c>
      <c r="J43">
        <f t="shared" si="5"/>
        <v>-0.14728682170542642</v>
      </c>
      <c r="K43">
        <f t="shared" si="6"/>
        <v>0.14728682170542642</v>
      </c>
      <c r="L43">
        <f t="shared" si="7"/>
        <v>1.0155639685115089E-2</v>
      </c>
      <c r="M43">
        <f t="shared" si="8"/>
        <v>0</v>
      </c>
    </row>
    <row r="44" spans="1:13" x14ac:dyDescent="0.25">
      <c r="A44" s="1">
        <v>2008</v>
      </c>
      <c r="B44" s="1">
        <v>7</v>
      </c>
      <c r="C44" s="1">
        <v>43</v>
      </c>
      <c r="D44" s="1">
        <v>172</v>
      </c>
      <c r="E44">
        <f t="shared" si="0"/>
        <v>180.33333333333334</v>
      </c>
      <c r="F44">
        <f t="shared" si="1"/>
        <v>189.33333333333334</v>
      </c>
      <c r="G44">
        <f t="shared" si="2"/>
        <v>-17.333333333333343</v>
      </c>
      <c r="H44">
        <f t="shared" si="3"/>
        <v>17.333333333333343</v>
      </c>
      <c r="I44">
        <f t="shared" si="4"/>
        <v>300.4444444444448</v>
      </c>
      <c r="J44">
        <f t="shared" si="5"/>
        <v>-0.10077519379844967</v>
      </c>
      <c r="K44">
        <f t="shared" si="6"/>
        <v>0.10077519379844967</v>
      </c>
      <c r="L44">
        <f t="shared" si="7"/>
        <v>1.3558379905053825E-3</v>
      </c>
      <c r="M44">
        <f t="shared" si="8"/>
        <v>1.352082206598161E-4</v>
      </c>
    </row>
    <row r="45" spans="1:13" x14ac:dyDescent="0.25">
      <c r="A45" s="1">
        <v>2008</v>
      </c>
      <c r="B45" s="1">
        <v>8</v>
      </c>
      <c r="C45" s="1">
        <v>44</v>
      </c>
      <c r="D45" s="1">
        <v>174</v>
      </c>
      <c r="E45">
        <f t="shared" si="0"/>
        <v>172.66666666666666</v>
      </c>
      <c r="F45">
        <f t="shared" si="1"/>
        <v>180.33333333333334</v>
      </c>
      <c r="G45">
        <f t="shared" si="2"/>
        <v>-6.3333333333333428</v>
      </c>
      <c r="H45">
        <f t="shared" si="3"/>
        <v>6.3333333333333428</v>
      </c>
      <c r="I45">
        <f t="shared" si="4"/>
        <v>40.111111111111228</v>
      </c>
      <c r="J45">
        <f t="shared" si="5"/>
        <v>-3.6398467432950249E-2</v>
      </c>
      <c r="K45">
        <f t="shared" si="6"/>
        <v>3.6398467432950249E-2</v>
      </c>
      <c r="L45">
        <f t="shared" si="7"/>
        <v>3.1062374304546298E-2</v>
      </c>
      <c r="M45">
        <f t="shared" si="8"/>
        <v>3.3822169375082575E-2</v>
      </c>
    </row>
    <row r="46" spans="1:13" x14ac:dyDescent="0.25">
      <c r="A46" s="1">
        <v>2008</v>
      </c>
      <c r="B46" s="1">
        <v>9</v>
      </c>
      <c r="C46" s="1">
        <v>45</v>
      </c>
      <c r="D46" s="1">
        <v>142</v>
      </c>
      <c r="E46">
        <f t="shared" si="0"/>
        <v>162.66666666666666</v>
      </c>
      <c r="F46">
        <f t="shared" si="1"/>
        <v>172.66666666666666</v>
      </c>
      <c r="G46">
        <f t="shared" si="2"/>
        <v>-30.666666666666657</v>
      </c>
      <c r="H46">
        <f t="shared" si="3"/>
        <v>30.666666666666657</v>
      </c>
      <c r="I46">
        <f t="shared" si="4"/>
        <v>940.44444444444389</v>
      </c>
      <c r="J46">
        <f t="shared" si="5"/>
        <v>-0.21596244131455392</v>
      </c>
      <c r="K46">
        <f t="shared" si="6"/>
        <v>0.21596244131455392</v>
      </c>
      <c r="L46">
        <f t="shared" si="7"/>
        <v>6.3088232052723181E-2</v>
      </c>
      <c r="M46">
        <f t="shared" si="8"/>
        <v>1.1158500297560008E-2</v>
      </c>
    </row>
    <row r="47" spans="1:13" x14ac:dyDescent="0.25">
      <c r="A47" s="1">
        <v>2008</v>
      </c>
      <c r="B47" s="1">
        <v>10</v>
      </c>
      <c r="C47" s="1">
        <v>46</v>
      </c>
      <c r="D47" s="1">
        <v>127</v>
      </c>
      <c r="E47">
        <f t="shared" si="0"/>
        <v>147.66666666666666</v>
      </c>
      <c r="F47">
        <f t="shared" si="1"/>
        <v>162.66666666666666</v>
      </c>
      <c r="G47">
        <f t="shared" si="2"/>
        <v>-35.666666666666657</v>
      </c>
      <c r="H47">
        <f t="shared" si="3"/>
        <v>35.666666666666657</v>
      </c>
      <c r="I47">
        <f t="shared" si="4"/>
        <v>1272.1111111111104</v>
      </c>
      <c r="J47">
        <f t="shared" si="5"/>
        <v>-0.28083989501312329</v>
      </c>
      <c r="K47">
        <f t="shared" si="6"/>
        <v>0.28083989501312329</v>
      </c>
      <c r="L47">
        <f t="shared" si="7"/>
        <v>1.521758599072752E-2</v>
      </c>
      <c r="M47">
        <f t="shared" si="8"/>
        <v>1.5500031000062E-3</v>
      </c>
    </row>
    <row r="48" spans="1:13" x14ac:dyDescent="0.25">
      <c r="A48" s="1">
        <v>2008</v>
      </c>
      <c r="B48" s="1">
        <v>11</v>
      </c>
      <c r="C48" s="1">
        <v>47</v>
      </c>
      <c r="D48" s="1">
        <v>132</v>
      </c>
      <c r="E48">
        <f t="shared" si="0"/>
        <v>133.66666666666666</v>
      </c>
      <c r="F48">
        <f t="shared" si="1"/>
        <v>147.66666666666666</v>
      </c>
      <c r="G48">
        <f t="shared" si="2"/>
        <v>-15.666666666666657</v>
      </c>
      <c r="H48">
        <f t="shared" si="3"/>
        <v>15.666666666666657</v>
      </c>
      <c r="I48">
        <f t="shared" si="4"/>
        <v>245.44444444444414</v>
      </c>
      <c r="J48">
        <f t="shared" si="5"/>
        <v>-0.11868686868686862</v>
      </c>
      <c r="K48">
        <f t="shared" si="6"/>
        <v>0.11868686868686862</v>
      </c>
      <c r="L48">
        <f t="shared" si="7"/>
        <v>3.6832976226915649E-2</v>
      </c>
      <c r="M48">
        <f t="shared" si="8"/>
        <v>4.1838842975206618E-2</v>
      </c>
    </row>
    <row r="49" spans="1:13" x14ac:dyDescent="0.25">
      <c r="A49" s="1">
        <v>2008</v>
      </c>
      <c r="B49" s="1">
        <v>12</v>
      </c>
      <c r="C49" s="1">
        <v>48</v>
      </c>
      <c r="D49" s="1">
        <v>159</v>
      </c>
      <c r="E49">
        <f t="shared" si="0"/>
        <v>139.33333333333334</v>
      </c>
      <c r="F49">
        <f t="shared" si="1"/>
        <v>133.66666666666666</v>
      </c>
      <c r="G49">
        <f t="shared" si="2"/>
        <v>25.333333333333343</v>
      </c>
      <c r="H49">
        <f t="shared" si="3"/>
        <v>25.333333333333343</v>
      </c>
      <c r="I49">
        <f t="shared" si="4"/>
        <v>641.77777777777828</v>
      </c>
      <c r="J49">
        <f t="shared" si="5"/>
        <v>0.15932914046121599</v>
      </c>
      <c r="K49">
        <f t="shared" si="6"/>
        <v>0.15932914046121599</v>
      </c>
      <c r="L49">
        <f t="shared" si="7"/>
        <v>2.605821675478728E-2</v>
      </c>
      <c r="M49">
        <f t="shared" si="8"/>
        <v>1.4239943040227838E-3</v>
      </c>
    </row>
    <row r="50" spans="1:13" x14ac:dyDescent="0.25">
      <c r="A50" s="1">
        <v>2009</v>
      </c>
      <c r="B50" s="1">
        <v>1</v>
      </c>
      <c r="C50" s="1">
        <v>49</v>
      </c>
      <c r="D50" s="1">
        <v>165</v>
      </c>
      <c r="E50">
        <f t="shared" si="0"/>
        <v>152</v>
      </c>
      <c r="F50">
        <f t="shared" si="1"/>
        <v>139.33333333333334</v>
      </c>
      <c r="G50">
        <f t="shared" si="2"/>
        <v>25.666666666666657</v>
      </c>
      <c r="H50">
        <f t="shared" si="3"/>
        <v>25.666666666666657</v>
      </c>
      <c r="I50">
        <f t="shared" si="4"/>
        <v>658.77777777777726</v>
      </c>
      <c r="J50">
        <f t="shared" si="5"/>
        <v>0.1555555555555555</v>
      </c>
      <c r="K50">
        <f t="shared" si="6"/>
        <v>0.1555555555555555</v>
      </c>
      <c r="L50">
        <f t="shared" si="7"/>
        <v>6.1744719926538107E-2</v>
      </c>
      <c r="M50">
        <f t="shared" si="8"/>
        <v>2.8797061524334255E-2</v>
      </c>
    </row>
    <row r="51" spans="1:13" x14ac:dyDescent="0.25">
      <c r="A51" s="1">
        <v>2009</v>
      </c>
      <c r="B51" s="1">
        <v>2</v>
      </c>
      <c r="C51" s="1">
        <v>50</v>
      </c>
      <c r="D51" s="1">
        <v>193</v>
      </c>
      <c r="E51">
        <f t="shared" si="0"/>
        <v>172.33333333333334</v>
      </c>
      <c r="F51">
        <f t="shared" si="1"/>
        <v>152</v>
      </c>
      <c r="G51">
        <f t="shared" si="2"/>
        <v>41</v>
      </c>
      <c r="H51">
        <f t="shared" si="3"/>
        <v>41</v>
      </c>
      <c r="I51">
        <f t="shared" si="4"/>
        <v>1681</v>
      </c>
      <c r="J51">
        <f t="shared" si="5"/>
        <v>0.21243523316062177</v>
      </c>
      <c r="K51">
        <f t="shared" si="6"/>
        <v>0.21243523316062177</v>
      </c>
      <c r="L51">
        <f t="shared" si="7"/>
        <v>3.4482655761079398E-3</v>
      </c>
      <c r="M51">
        <f t="shared" si="8"/>
        <v>2.7490670890493705E-2</v>
      </c>
    </row>
    <row r="52" spans="1:13" x14ac:dyDescent="0.25">
      <c r="A52" s="1">
        <v>2009</v>
      </c>
      <c r="B52" s="1">
        <v>3</v>
      </c>
      <c r="C52" s="1">
        <v>51</v>
      </c>
      <c r="D52" s="1">
        <v>161</v>
      </c>
      <c r="E52">
        <f t="shared" si="0"/>
        <v>173</v>
      </c>
      <c r="F52">
        <f t="shared" si="1"/>
        <v>172.33333333333334</v>
      </c>
      <c r="G52">
        <f t="shared" si="2"/>
        <v>-11.333333333333343</v>
      </c>
      <c r="H52">
        <f t="shared" si="3"/>
        <v>11.333333333333343</v>
      </c>
      <c r="I52">
        <f t="shared" si="4"/>
        <v>128.44444444444466</v>
      </c>
      <c r="J52">
        <f t="shared" si="5"/>
        <v>-7.0393374741200887E-2</v>
      </c>
      <c r="K52">
        <f t="shared" si="6"/>
        <v>7.0393374741200887E-2</v>
      </c>
      <c r="L52">
        <f t="shared" si="7"/>
        <v>1.8903591682419658E-3</v>
      </c>
      <c r="M52">
        <f t="shared" si="8"/>
        <v>1.3926931831333669E-2</v>
      </c>
    </row>
    <row r="53" spans="1:13" x14ac:dyDescent="0.25">
      <c r="A53" s="1">
        <v>2009</v>
      </c>
      <c r="B53" s="1">
        <v>4</v>
      </c>
      <c r="C53" s="1">
        <v>52</v>
      </c>
      <c r="D53" s="1">
        <v>180</v>
      </c>
      <c r="E53">
        <f t="shared" si="0"/>
        <v>178</v>
      </c>
      <c r="F53">
        <f t="shared" si="1"/>
        <v>173</v>
      </c>
      <c r="G53">
        <f t="shared" si="2"/>
        <v>7</v>
      </c>
      <c r="H53">
        <f t="shared" si="3"/>
        <v>7</v>
      </c>
      <c r="I53">
        <f t="shared" si="4"/>
        <v>49</v>
      </c>
      <c r="J53">
        <f t="shared" si="5"/>
        <v>3.888888888888889E-2</v>
      </c>
      <c r="K53">
        <f t="shared" si="6"/>
        <v>3.888888888888889E-2</v>
      </c>
      <c r="L53">
        <f t="shared" si="7"/>
        <v>0</v>
      </c>
      <c r="M53">
        <f t="shared" si="8"/>
        <v>1.2345679012345679E-4</v>
      </c>
    </row>
    <row r="54" spans="1:13" x14ac:dyDescent="0.25">
      <c r="A54" s="1">
        <v>2009</v>
      </c>
      <c r="B54" s="1">
        <v>5</v>
      </c>
      <c r="C54" s="1">
        <v>53</v>
      </c>
      <c r="D54" s="1">
        <v>178</v>
      </c>
      <c r="E54">
        <f t="shared" si="0"/>
        <v>173</v>
      </c>
      <c r="F54">
        <f t="shared" si="1"/>
        <v>178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5.3339224845347808E-3</v>
      </c>
      <c r="M54">
        <f t="shared" si="8"/>
        <v>1.0225981567983839E-2</v>
      </c>
    </row>
    <row r="55" spans="1:13" x14ac:dyDescent="0.25">
      <c r="A55" s="1">
        <v>2009</v>
      </c>
      <c r="B55" s="1">
        <v>6</v>
      </c>
      <c r="C55" s="1">
        <v>54</v>
      </c>
      <c r="D55" s="1">
        <v>160</v>
      </c>
      <c r="E55">
        <f t="shared" si="0"/>
        <v>172.66666666666666</v>
      </c>
      <c r="F55">
        <f t="shared" si="1"/>
        <v>173</v>
      </c>
      <c r="G55">
        <f t="shared" si="2"/>
        <v>-13</v>
      </c>
      <c r="H55">
        <f t="shared" si="3"/>
        <v>13</v>
      </c>
      <c r="I55">
        <f t="shared" si="4"/>
        <v>169</v>
      </c>
      <c r="J55">
        <f t="shared" si="5"/>
        <v>-8.1250000000000003E-2</v>
      </c>
      <c r="K55">
        <f t="shared" si="6"/>
        <v>8.1250000000000003E-2</v>
      </c>
      <c r="L55">
        <f t="shared" si="7"/>
        <v>1.0850694444444321E-4</v>
      </c>
      <c r="M55">
        <f t="shared" si="8"/>
        <v>4.7265625000000007E-3</v>
      </c>
    </row>
    <row r="56" spans="1:13" x14ac:dyDescent="0.25">
      <c r="A56" s="1">
        <v>2009</v>
      </c>
      <c r="B56" s="1">
        <v>7</v>
      </c>
      <c r="C56" s="1">
        <v>55</v>
      </c>
      <c r="D56" s="1">
        <v>171</v>
      </c>
      <c r="E56">
        <f t="shared" si="0"/>
        <v>169.66666666666666</v>
      </c>
      <c r="F56">
        <f t="shared" si="1"/>
        <v>172.66666666666666</v>
      </c>
      <c r="G56">
        <f t="shared" si="2"/>
        <v>-1.6666666666666572</v>
      </c>
      <c r="H56">
        <f t="shared" si="3"/>
        <v>1.6666666666666572</v>
      </c>
      <c r="I56">
        <f t="shared" si="4"/>
        <v>2.7777777777777461</v>
      </c>
      <c r="J56">
        <f t="shared" si="5"/>
        <v>-9.746588693957059E-3</v>
      </c>
      <c r="K56">
        <f t="shared" si="6"/>
        <v>9.746588693957059E-3</v>
      </c>
      <c r="L56">
        <f t="shared" si="7"/>
        <v>6.4217290030360997E-4</v>
      </c>
      <c r="M56">
        <f t="shared" si="8"/>
        <v>3.0778701138811941E-4</v>
      </c>
    </row>
    <row r="57" spans="1:13" x14ac:dyDescent="0.25">
      <c r="A57" s="1">
        <v>2009</v>
      </c>
      <c r="B57" s="1">
        <v>8</v>
      </c>
      <c r="C57" s="1">
        <v>56</v>
      </c>
      <c r="D57" s="1">
        <v>174</v>
      </c>
      <c r="E57">
        <f t="shared" si="0"/>
        <v>168.33333333333334</v>
      </c>
      <c r="F57">
        <f t="shared" si="1"/>
        <v>169.66666666666666</v>
      </c>
      <c r="G57">
        <f t="shared" si="2"/>
        <v>4.3333333333333428</v>
      </c>
      <c r="H57">
        <f t="shared" si="3"/>
        <v>4.3333333333333428</v>
      </c>
      <c r="I57">
        <f t="shared" si="4"/>
        <v>18.77777777777786</v>
      </c>
      <c r="J57">
        <f t="shared" si="5"/>
        <v>2.4904214559387027E-2</v>
      </c>
      <c r="K57">
        <f t="shared" si="6"/>
        <v>2.4904214559387027E-2</v>
      </c>
      <c r="L57">
        <f t="shared" si="7"/>
        <v>3.4530467843983517E-2</v>
      </c>
      <c r="M57">
        <f t="shared" si="8"/>
        <v>4.7694543532831292E-2</v>
      </c>
    </row>
    <row r="58" spans="1:13" x14ac:dyDescent="0.25">
      <c r="A58" s="1">
        <v>2009</v>
      </c>
      <c r="B58" s="1">
        <v>9</v>
      </c>
      <c r="C58" s="1">
        <v>57</v>
      </c>
      <c r="D58" s="1">
        <v>136</v>
      </c>
      <c r="E58">
        <f t="shared" si="0"/>
        <v>160.33333333333334</v>
      </c>
      <c r="F58">
        <f t="shared" si="1"/>
        <v>168.33333333333334</v>
      </c>
      <c r="G58">
        <f t="shared" si="2"/>
        <v>-32.333333333333343</v>
      </c>
      <c r="H58">
        <f t="shared" si="3"/>
        <v>32.333333333333343</v>
      </c>
      <c r="I58">
        <f t="shared" si="4"/>
        <v>1045.444444444445</v>
      </c>
      <c r="J58">
        <f t="shared" si="5"/>
        <v>-0.23774509803921576</v>
      </c>
      <c r="K58">
        <f t="shared" si="6"/>
        <v>0.23774509803921576</v>
      </c>
      <c r="L58">
        <f t="shared" si="7"/>
        <v>3.4698193002691294E-2</v>
      </c>
      <c r="M58">
        <f t="shared" si="8"/>
        <v>5.406574394463668E-5</v>
      </c>
    </row>
    <row r="59" spans="1:13" x14ac:dyDescent="0.25">
      <c r="A59" s="1">
        <v>2009</v>
      </c>
      <c r="B59" s="1">
        <v>10</v>
      </c>
      <c r="C59" s="1">
        <v>58</v>
      </c>
      <c r="D59" s="1">
        <v>135</v>
      </c>
      <c r="E59">
        <f t="shared" si="0"/>
        <v>148.33333333333334</v>
      </c>
      <c r="F59">
        <f t="shared" si="1"/>
        <v>160.33333333333334</v>
      </c>
      <c r="G59">
        <f t="shared" si="2"/>
        <v>-25.333333333333343</v>
      </c>
      <c r="H59">
        <f t="shared" si="3"/>
        <v>25.333333333333343</v>
      </c>
      <c r="I59">
        <f t="shared" si="4"/>
        <v>641.77777777777828</v>
      </c>
      <c r="J59">
        <f t="shared" si="5"/>
        <v>-0.18765432098765439</v>
      </c>
      <c r="K59">
        <f t="shared" si="6"/>
        <v>0.18765432098765439</v>
      </c>
      <c r="L59">
        <f t="shared" si="7"/>
        <v>8.3462886755067949E-3</v>
      </c>
      <c r="M59">
        <f t="shared" si="8"/>
        <v>5.4869684499314136E-5</v>
      </c>
    </row>
    <row r="60" spans="1:13" x14ac:dyDescent="0.25">
      <c r="A60" s="1">
        <v>2009</v>
      </c>
      <c r="B60" s="1">
        <v>11</v>
      </c>
      <c r="C60" s="1">
        <v>59</v>
      </c>
      <c r="D60" s="1">
        <v>136</v>
      </c>
      <c r="E60">
        <f t="shared" si="0"/>
        <v>135.66666666666666</v>
      </c>
      <c r="F60">
        <f t="shared" si="1"/>
        <v>148.33333333333334</v>
      </c>
      <c r="G60">
        <f t="shared" si="2"/>
        <v>-12.333333333333343</v>
      </c>
      <c r="H60">
        <f t="shared" si="3"/>
        <v>12.333333333333343</v>
      </c>
      <c r="I60">
        <f t="shared" si="4"/>
        <v>152.11111111111134</v>
      </c>
      <c r="J60">
        <f t="shared" si="5"/>
        <v>-9.0686274509803988E-2</v>
      </c>
      <c r="K60">
        <f t="shared" si="6"/>
        <v>9.0686274509803988E-2</v>
      </c>
      <c r="L60">
        <f t="shared" si="7"/>
        <v>6.0073048827374124E-2</v>
      </c>
      <c r="M60">
        <f t="shared" si="8"/>
        <v>5.8877595155709339E-2</v>
      </c>
    </row>
    <row r="61" spans="1:13" x14ac:dyDescent="0.25">
      <c r="A61" s="1">
        <v>2009</v>
      </c>
      <c r="B61" s="1">
        <v>12</v>
      </c>
      <c r="C61" s="1">
        <v>60</v>
      </c>
      <c r="D61" s="1">
        <v>169</v>
      </c>
      <c r="E61">
        <f t="shared" si="0"/>
        <v>146.66666666666666</v>
      </c>
      <c r="F61">
        <f t="shared" si="1"/>
        <v>135.66666666666666</v>
      </c>
      <c r="G61">
        <f t="shared" si="2"/>
        <v>33.333333333333343</v>
      </c>
      <c r="H61">
        <f t="shared" si="3"/>
        <v>33.333333333333343</v>
      </c>
      <c r="I61">
        <f t="shared" si="4"/>
        <v>1111.1111111111118</v>
      </c>
      <c r="J61">
        <f t="shared" si="5"/>
        <v>0.19723865877712038</v>
      </c>
      <c r="K61">
        <f t="shared" si="6"/>
        <v>0.19723865877712038</v>
      </c>
      <c r="L61">
        <f t="shared" si="7"/>
        <v>2.8107481452952568E-2</v>
      </c>
      <c r="M61">
        <f t="shared" si="8"/>
        <v>1.2604600679247927E-3</v>
      </c>
    </row>
    <row r="62" spans="1:13" x14ac:dyDescent="0.25">
      <c r="A62" s="1">
        <v>2010</v>
      </c>
      <c r="B62" s="1">
        <v>1</v>
      </c>
      <c r="C62" s="1">
        <v>61</v>
      </c>
      <c r="D62" s="1">
        <v>175</v>
      </c>
      <c r="E62">
        <f t="shared" si="0"/>
        <v>160</v>
      </c>
      <c r="F62">
        <f t="shared" si="1"/>
        <v>146.66666666666666</v>
      </c>
      <c r="G62">
        <f t="shared" si="2"/>
        <v>28.333333333333343</v>
      </c>
      <c r="H62">
        <f t="shared" si="3"/>
        <v>28.333333333333343</v>
      </c>
      <c r="I62">
        <f t="shared" si="4"/>
        <v>802.77777777777828</v>
      </c>
      <c r="J62">
        <f t="shared" si="5"/>
        <v>0.16190476190476197</v>
      </c>
      <c r="K62">
        <f t="shared" si="6"/>
        <v>0.16190476190476197</v>
      </c>
      <c r="L62">
        <f t="shared" si="7"/>
        <v>6.9093877551020408E-2</v>
      </c>
      <c r="M62">
        <f t="shared" si="8"/>
        <v>3.1379591836734687E-2</v>
      </c>
    </row>
    <row r="63" spans="1:13" x14ac:dyDescent="0.25">
      <c r="A63" s="1">
        <v>2010</v>
      </c>
      <c r="B63" s="1">
        <v>2</v>
      </c>
      <c r="C63" s="1">
        <v>62</v>
      </c>
      <c r="D63" s="1">
        <v>206</v>
      </c>
      <c r="E63">
        <f t="shared" si="0"/>
        <v>183.33333333333334</v>
      </c>
      <c r="F63">
        <f t="shared" si="1"/>
        <v>160</v>
      </c>
      <c r="G63">
        <f t="shared" si="2"/>
        <v>46</v>
      </c>
      <c r="H63">
        <f t="shared" si="3"/>
        <v>46</v>
      </c>
      <c r="I63">
        <f t="shared" si="4"/>
        <v>2116</v>
      </c>
      <c r="J63">
        <f t="shared" si="5"/>
        <v>0.22330097087378642</v>
      </c>
      <c r="K63">
        <f t="shared" si="6"/>
        <v>0.22330097087378642</v>
      </c>
      <c r="L63">
        <f t="shared" si="7"/>
        <v>2.6183219698159996E-4</v>
      </c>
      <c r="M63">
        <f t="shared" si="8"/>
        <v>1.592987086436045E-2</v>
      </c>
    </row>
    <row r="64" spans="1:13" x14ac:dyDescent="0.25">
      <c r="A64" s="1">
        <v>2010</v>
      </c>
      <c r="B64" s="1">
        <v>3</v>
      </c>
      <c r="C64" s="1">
        <v>63</v>
      </c>
      <c r="D64" s="1">
        <v>180</v>
      </c>
      <c r="E64">
        <f t="shared" si="0"/>
        <v>187</v>
      </c>
      <c r="F64">
        <f t="shared" si="1"/>
        <v>183.33333333333334</v>
      </c>
      <c r="G64">
        <f t="shared" si="2"/>
        <v>-3.3333333333333428</v>
      </c>
      <c r="H64">
        <f t="shared" si="3"/>
        <v>3.3333333333333428</v>
      </c>
      <c r="I64">
        <f t="shared" si="4"/>
        <v>11.111111111111175</v>
      </c>
      <c r="J64">
        <f t="shared" si="5"/>
        <v>-1.851851851851857E-2</v>
      </c>
      <c r="K64">
        <f t="shared" si="6"/>
        <v>1.851851851851857E-2</v>
      </c>
      <c r="L64">
        <f t="shared" si="7"/>
        <v>1.5123456790123457E-3</v>
      </c>
      <c r="M64">
        <f t="shared" si="8"/>
        <v>6.0493827160493828E-3</v>
      </c>
    </row>
    <row r="65" spans="1:13" x14ac:dyDescent="0.25">
      <c r="A65" s="1">
        <v>2010</v>
      </c>
      <c r="B65" s="1">
        <v>4</v>
      </c>
      <c r="C65" s="1">
        <v>64</v>
      </c>
      <c r="D65" s="1">
        <v>194</v>
      </c>
      <c r="E65">
        <f t="shared" si="0"/>
        <v>193.33333333333334</v>
      </c>
      <c r="F65">
        <f t="shared" si="1"/>
        <v>187</v>
      </c>
      <c r="G65">
        <f t="shared" si="2"/>
        <v>7</v>
      </c>
      <c r="H65">
        <f t="shared" si="3"/>
        <v>7</v>
      </c>
      <c r="I65">
        <f t="shared" si="4"/>
        <v>49</v>
      </c>
      <c r="J65">
        <f t="shared" si="5"/>
        <v>3.608247422680412E-2</v>
      </c>
      <c r="K65">
        <f t="shared" si="6"/>
        <v>3.608247422680412E-2</v>
      </c>
      <c r="L65">
        <f t="shared" si="7"/>
        <v>3.5722298980881003E-4</v>
      </c>
      <c r="M65">
        <f t="shared" si="8"/>
        <v>2.3913274524391541E-4</v>
      </c>
    </row>
    <row r="66" spans="1:13" x14ac:dyDescent="0.25">
      <c r="A66" s="1">
        <v>2010</v>
      </c>
      <c r="B66" s="1">
        <v>5</v>
      </c>
      <c r="C66" s="1">
        <v>65</v>
      </c>
      <c r="D66" s="1">
        <v>197</v>
      </c>
      <c r="E66">
        <f t="shared" si="0"/>
        <v>190.33333333333334</v>
      </c>
      <c r="F66">
        <f t="shared" si="1"/>
        <v>193.33333333333334</v>
      </c>
      <c r="G66">
        <f t="shared" si="2"/>
        <v>3.6666666666666572</v>
      </c>
      <c r="H66">
        <f t="shared" si="3"/>
        <v>3.6666666666666572</v>
      </c>
      <c r="I66">
        <f t="shared" si="4"/>
        <v>13.444444444444375</v>
      </c>
      <c r="J66">
        <f t="shared" si="5"/>
        <v>1.8612521150592167E-2</v>
      </c>
      <c r="K66">
        <f t="shared" si="6"/>
        <v>1.8612521150592167E-2</v>
      </c>
      <c r="L66">
        <f t="shared" si="7"/>
        <v>6.0581594761810759E-3</v>
      </c>
      <c r="M66">
        <f t="shared" si="8"/>
        <v>1.2471333968924735E-2</v>
      </c>
    </row>
    <row r="67" spans="1:13" x14ac:dyDescent="0.25">
      <c r="A67" s="1">
        <v>2010</v>
      </c>
      <c r="B67" s="1">
        <v>6</v>
      </c>
      <c r="C67" s="1">
        <v>66</v>
      </c>
      <c r="D67" s="1">
        <v>175</v>
      </c>
      <c r="E67">
        <f t="shared" si="0"/>
        <v>188.66666666666666</v>
      </c>
      <c r="F67">
        <f t="shared" si="1"/>
        <v>190.33333333333334</v>
      </c>
      <c r="G67">
        <f t="shared" si="2"/>
        <v>-15.333333333333343</v>
      </c>
      <c r="H67">
        <f t="shared" si="3"/>
        <v>15.333333333333343</v>
      </c>
      <c r="I67">
        <f t="shared" si="4"/>
        <v>235.1111111111114</v>
      </c>
      <c r="J67">
        <f t="shared" si="5"/>
        <v>-8.761904761904768E-2</v>
      </c>
      <c r="K67">
        <f t="shared" si="6"/>
        <v>8.761904761904768E-2</v>
      </c>
      <c r="L67">
        <f t="shared" si="7"/>
        <v>2.8444444444444498E-3</v>
      </c>
      <c r="M67">
        <f t="shared" si="8"/>
        <v>1.7273469387755102E-2</v>
      </c>
    </row>
    <row r="68" spans="1:13" x14ac:dyDescent="0.25">
      <c r="A68" s="1">
        <v>2010</v>
      </c>
      <c r="B68" s="1">
        <v>7</v>
      </c>
      <c r="C68" s="1">
        <v>67</v>
      </c>
      <c r="D68" s="1">
        <v>198</v>
      </c>
      <c r="E68">
        <f t="shared" si="0"/>
        <v>190</v>
      </c>
      <c r="F68">
        <f t="shared" si="1"/>
        <v>188.66666666666666</v>
      </c>
      <c r="G68">
        <f t="shared" si="2"/>
        <v>9.3333333333333428</v>
      </c>
      <c r="H68">
        <f t="shared" si="3"/>
        <v>9.3333333333333428</v>
      </c>
      <c r="I68">
        <f t="shared" si="4"/>
        <v>87.111111111111285</v>
      </c>
      <c r="J68">
        <f t="shared" si="5"/>
        <v>4.7138047138047187E-2</v>
      </c>
      <c r="K68">
        <f t="shared" si="6"/>
        <v>4.7138047138047187E-2</v>
      </c>
      <c r="L68">
        <f t="shared" si="7"/>
        <v>2.5507601265177026E-5</v>
      </c>
      <c r="M68">
        <f t="shared" si="8"/>
        <v>2.0661157024793389E-3</v>
      </c>
    </row>
    <row r="69" spans="1:13" x14ac:dyDescent="0.25">
      <c r="A69" s="1">
        <v>2010</v>
      </c>
      <c r="B69" s="1">
        <v>8</v>
      </c>
      <c r="C69" s="1">
        <v>68</v>
      </c>
      <c r="D69" s="1">
        <v>189</v>
      </c>
      <c r="E69">
        <f t="shared" ref="E69:E132" si="9">AVERAGE(D67:D69)</f>
        <v>187.33333333333334</v>
      </c>
      <c r="F69">
        <f t="shared" si="1"/>
        <v>190</v>
      </c>
      <c r="G69">
        <f t="shared" si="2"/>
        <v>-1</v>
      </c>
      <c r="H69">
        <f t="shared" si="3"/>
        <v>1</v>
      </c>
      <c r="I69">
        <f t="shared" si="4"/>
        <v>1</v>
      </c>
      <c r="J69">
        <f t="shared" si="5"/>
        <v>-5.2910052910052907E-3</v>
      </c>
      <c r="K69">
        <f t="shared" si="6"/>
        <v>5.2910052910052907E-3</v>
      </c>
      <c r="L69">
        <f t="shared" si="7"/>
        <v>5.0169679211419384E-2</v>
      </c>
      <c r="M69">
        <f t="shared" si="8"/>
        <v>5.4197810811567416E-2</v>
      </c>
    </row>
    <row r="70" spans="1:13" x14ac:dyDescent="0.25">
      <c r="A70" s="1">
        <v>2010</v>
      </c>
      <c r="B70" s="1">
        <v>9</v>
      </c>
      <c r="C70" s="1">
        <v>69</v>
      </c>
      <c r="D70" s="1">
        <v>145</v>
      </c>
      <c r="E70">
        <f t="shared" si="9"/>
        <v>177.33333333333334</v>
      </c>
      <c r="F70">
        <f t="shared" ref="F70:F122" si="10">E69</f>
        <v>187.33333333333334</v>
      </c>
      <c r="G70">
        <f t="shared" ref="G70:G135" si="11">D70-F70</f>
        <v>-42.333333333333343</v>
      </c>
      <c r="H70">
        <f t="shared" ref="H70:H135" si="12">ABS(G70)</f>
        <v>42.333333333333343</v>
      </c>
      <c r="I70">
        <f t="shared" ref="I70:I135" si="13">G70^2</f>
        <v>1792.111111111112</v>
      </c>
      <c r="J70">
        <f t="shared" ref="J70:J135" si="14">G70/D70</f>
        <v>-0.29195402298850581</v>
      </c>
      <c r="K70">
        <f t="shared" ref="K70:K132" si="15">ABS(J70)</f>
        <v>0.29195402298850581</v>
      </c>
      <c r="L70">
        <f t="shared" ref="L70:L132" si="16">((F71-D71)/D70)^2</f>
        <v>4.6695732593473399E-2</v>
      </c>
      <c r="M70">
        <f t="shared" ref="M70:M132" si="17">((D71-D70)/D70)^2</f>
        <v>4.7562425683709869E-5</v>
      </c>
    </row>
    <row r="71" spans="1:13" x14ac:dyDescent="0.25">
      <c r="A71" s="1">
        <v>2010</v>
      </c>
      <c r="B71" s="1">
        <v>10</v>
      </c>
      <c r="C71" s="1">
        <v>70</v>
      </c>
      <c r="D71" s="1">
        <v>146</v>
      </c>
      <c r="E71">
        <f t="shared" si="9"/>
        <v>160</v>
      </c>
      <c r="F71">
        <f t="shared" si="10"/>
        <v>177.33333333333334</v>
      </c>
      <c r="G71">
        <f t="shared" si="11"/>
        <v>-31.333333333333343</v>
      </c>
      <c r="H71">
        <f t="shared" si="12"/>
        <v>31.333333333333343</v>
      </c>
      <c r="I71">
        <f t="shared" si="13"/>
        <v>981.7777777777784</v>
      </c>
      <c r="J71">
        <f t="shared" si="14"/>
        <v>-0.21461187214611879</v>
      </c>
      <c r="K71">
        <f t="shared" si="15"/>
        <v>0.21461187214611879</v>
      </c>
      <c r="L71">
        <f t="shared" si="16"/>
        <v>5.6764871458059663E-3</v>
      </c>
      <c r="M71">
        <f t="shared" si="17"/>
        <v>4.2221805216738595E-4</v>
      </c>
    </row>
    <row r="72" spans="1:13" x14ac:dyDescent="0.25">
      <c r="A72" s="1">
        <v>2010</v>
      </c>
      <c r="B72" s="1">
        <v>11</v>
      </c>
      <c r="C72" s="1">
        <v>71</v>
      </c>
      <c r="D72" s="1">
        <v>149</v>
      </c>
      <c r="E72">
        <f t="shared" si="9"/>
        <v>146.66666666666666</v>
      </c>
      <c r="F72">
        <f t="shared" si="10"/>
        <v>160</v>
      </c>
      <c r="G72">
        <f t="shared" si="11"/>
        <v>-11</v>
      </c>
      <c r="H72">
        <f t="shared" si="12"/>
        <v>11</v>
      </c>
      <c r="I72">
        <f t="shared" si="13"/>
        <v>121</v>
      </c>
      <c r="J72">
        <f t="shared" si="14"/>
        <v>-7.3825503355704702E-2</v>
      </c>
      <c r="K72">
        <f t="shared" si="15"/>
        <v>7.3825503355704702E-2</v>
      </c>
      <c r="L72">
        <f t="shared" si="16"/>
        <v>5.9461786005635418E-2</v>
      </c>
      <c r="M72">
        <f t="shared" si="17"/>
        <v>5.2069726588892397E-2</v>
      </c>
    </row>
    <row r="73" spans="1:13" x14ac:dyDescent="0.25">
      <c r="A73" s="1">
        <v>2010</v>
      </c>
      <c r="B73" s="1">
        <v>12</v>
      </c>
      <c r="C73" s="1">
        <v>72</v>
      </c>
      <c r="D73" s="1">
        <v>183</v>
      </c>
      <c r="E73">
        <f t="shared" si="9"/>
        <v>159.33333333333334</v>
      </c>
      <c r="F73">
        <f t="shared" si="10"/>
        <v>146.66666666666666</v>
      </c>
      <c r="G73">
        <f t="shared" si="11"/>
        <v>36.333333333333343</v>
      </c>
      <c r="H73">
        <f t="shared" si="12"/>
        <v>36.333333333333343</v>
      </c>
      <c r="I73">
        <f t="shared" si="13"/>
        <v>1320.1111111111118</v>
      </c>
      <c r="J73">
        <f t="shared" si="14"/>
        <v>0.19854280510018221</v>
      </c>
      <c r="K73">
        <f t="shared" si="15"/>
        <v>0.19854280510018221</v>
      </c>
      <c r="L73">
        <f t="shared" si="16"/>
        <v>4.6983918434245389E-2</v>
      </c>
      <c r="M73">
        <f t="shared" si="17"/>
        <v>7.6443011137985609E-3</v>
      </c>
    </row>
    <row r="74" spans="1:13" x14ac:dyDescent="0.25">
      <c r="A74" s="1">
        <v>2011</v>
      </c>
      <c r="B74" s="1">
        <v>1</v>
      </c>
      <c r="C74" s="1">
        <v>73</v>
      </c>
      <c r="D74" s="1">
        <v>199</v>
      </c>
      <c r="E74">
        <f t="shared" si="9"/>
        <v>177</v>
      </c>
      <c r="F74">
        <f t="shared" si="10"/>
        <v>159.33333333333334</v>
      </c>
      <c r="G74">
        <f t="shared" si="11"/>
        <v>39.666666666666657</v>
      </c>
      <c r="H74">
        <f t="shared" si="12"/>
        <v>39.666666666666657</v>
      </c>
      <c r="I74">
        <f t="shared" si="13"/>
        <v>1573.4444444444437</v>
      </c>
      <c r="J74">
        <f t="shared" si="14"/>
        <v>0.19932998324958121</v>
      </c>
      <c r="K74">
        <f t="shared" si="15"/>
        <v>0.19932998324958121</v>
      </c>
      <c r="L74">
        <f t="shared" si="16"/>
        <v>4.2448423019620721E-2</v>
      </c>
      <c r="M74">
        <f t="shared" si="17"/>
        <v>9.1159314158733365E-3</v>
      </c>
    </row>
    <row r="75" spans="1:13" x14ac:dyDescent="0.25">
      <c r="A75" s="1">
        <v>2011</v>
      </c>
      <c r="B75" s="1">
        <v>2</v>
      </c>
      <c r="C75" s="1">
        <v>74</v>
      </c>
      <c r="D75" s="1">
        <v>218</v>
      </c>
      <c r="E75">
        <f t="shared" si="9"/>
        <v>200</v>
      </c>
      <c r="F75">
        <f t="shared" si="10"/>
        <v>177</v>
      </c>
      <c r="G75">
        <f t="shared" si="11"/>
        <v>41</v>
      </c>
      <c r="H75">
        <f t="shared" si="12"/>
        <v>41</v>
      </c>
      <c r="I75">
        <f t="shared" si="13"/>
        <v>1681</v>
      </c>
      <c r="J75">
        <f t="shared" si="14"/>
        <v>0.18807339449541285</v>
      </c>
      <c r="K75">
        <f t="shared" si="15"/>
        <v>0.18807339449541285</v>
      </c>
      <c r="L75">
        <f t="shared" si="16"/>
        <v>2.1041999831664005E-3</v>
      </c>
      <c r="M75">
        <f t="shared" si="17"/>
        <v>1.6496927868024577E-2</v>
      </c>
    </row>
    <row r="76" spans="1:13" x14ac:dyDescent="0.25">
      <c r="A76" s="1">
        <v>2011</v>
      </c>
      <c r="B76" s="1">
        <v>3</v>
      </c>
      <c r="C76" s="1">
        <v>75</v>
      </c>
      <c r="D76" s="1">
        <v>190</v>
      </c>
      <c r="E76">
        <f t="shared" si="9"/>
        <v>202.33333333333334</v>
      </c>
      <c r="F76">
        <f t="shared" si="10"/>
        <v>200</v>
      </c>
      <c r="G76">
        <f t="shared" si="11"/>
        <v>-10</v>
      </c>
      <c r="H76">
        <f t="shared" si="12"/>
        <v>10</v>
      </c>
      <c r="I76">
        <f t="shared" si="13"/>
        <v>100</v>
      </c>
      <c r="J76">
        <f t="shared" si="14"/>
        <v>-5.2631578947368418E-2</v>
      </c>
      <c r="K76">
        <f t="shared" si="15"/>
        <v>5.2631578947368418E-2</v>
      </c>
      <c r="L76">
        <f t="shared" si="16"/>
        <v>2.4379809172052926E-2</v>
      </c>
      <c r="M76">
        <f t="shared" si="17"/>
        <v>4.8864265927977837E-2</v>
      </c>
    </row>
    <row r="77" spans="1:13" x14ac:dyDescent="0.25">
      <c r="A77" s="1">
        <v>2011</v>
      </c>
      <c r="B77" s="1">
        <v>4</v>
      </c>
      <c r="C77" s="1">
        <v>76</v>
      </c>
      <c r="D77" s="1">
        <v>232</v>
      </c>
      <c r="E77">
        <f t="shared" si="9"/>
        <v>213.33333333333334</v>
      </c>
      <c r="F77">
        <f t="shared" si="10"/>
        <v>202.33333333333334</v>
      </c>
      <c r="G77">
        <f t="shared" si="11"/>
        <v>29.666666666666657</v>
      </c>
      <c r="H77">
        <f t="shared" si="12"/>
        <v>29.666666666666657</v>
      </c>
      <c r="I77">
        <f t="shared" si="13"/>
        <v>880.11111111111052</v>
      </c>
      <c r="J77">
        <f t="shared" si="14"/>
        <v>0.12787356321839077</v>
      </c>
      <c r="K77">
        <f t="shared" si="15"/>
        <v>0.12787356321839077</v>
      </c>
      <c r="L77">
        <f t="shared" si="16"/>
        <v>6.4737746069493916E-3</v>
      </c>
      <c r="M77">
        <f t="shared" si="17"/>
        <v>0</v>
      </c>
    </row>
    <row r="78" spans="1:13" x14ac:dyDescent="0.25">
      <c r="A78" s="1">
        <v>2011</v>
      </c>
      <c r="B78" s="1">
        <v>5</v>
      </c>
      <c r="C78" s="1">
        <v>77</v>
      </c>
      <c r="D78" s="1">
        <v>232</v>
      </c>
      <c r="E78">
        <f t="shared" si="9"/>
        <v>218</v>
      </c>
      <c r="F78">
        <f t="shared" si="10"/>
        <v>213.33333333333334</v>
      </c>
      <c r="G78">
        <f t="shared" si="11"/>
        <v>18.666666666666657</v>
      </c>
      <c r="H78">
        <f t="shared" si="12"/>
        <v>18.666666666666657</v>
      </c>
      <c r="I78">
        <f t="shared" si="13"/>
        <v>348.44444444444412</v>
      </c>
      <c r="J78">
        <f t="shared" si="14"/>
        <v>8.0459770114942486E-2</v>
      </c>
      <c r="K78">
        <f t="shared" si="15"/>
        <v>8.0459770114942486E-2</v>
      </c>
      <c r="L78">
        <f t="shared" si="16"/>
        <v>7.4316290130796664E-5</v>
      </c>
      <c r="M78">
        <f t="shared" si="17"/>
        <v>4.7562425683709865E-3</v>
      </c>
    </row>
    <row r="79" spans="1:13" x14ac:dyDescent="0.25">
      <c r="A79" s="1">
        <v>2011</v>
      </c>
      <c r="B79" s="1">
        <v>6</v>
      </c>
      <c r="C79" s="1">
        <v>78</v>
      </c>
      <c r="D79" s="1">
        <v>216</v>
      </c>
      <c r="E79">
        <f t="shared" si="9"/>
        <v>226.66666666666666</v>
      </c>
      <c r="F79">
        <f t="shared" si="10"/>
        <v>218</v>
      </c>
      <c r="G79">
        <f t="shared" si="11"/>
        <v>-2</v>
      </c>
      <c r="H79">
        <f t="shared" si="12"/>
        <v>2</v>
      </c>
      <c r="I79">
        <f t="shared" si="13"/>
        <v>4</v>
      </c>
      <c r="J79">
        <f t="shared" si="14"/>
        <v>-9.2592592592592587E-3</v>
      </c>
      <c r="K79">
        <f t="shared" si="15"/>
        <v>9.2592592592592587E-3</v>
      </c>
      <c r="L79">
        <f t="shared" si="16"/>
        <v>5.0392470659960421E-3</v>
      </c>
      <c r="M79">
        <f t="shared" si="17"/>
        <v>1.4489026063100135E-2</v>
      </c>
    </row>
    <row r="80" spans="1:13" x14ac:dyDescent="0.25">
      <c r="A80" s="1">
        <v>2011</v>
      </c>
      <c r="B80" s="1">
        <v>7</v>
      </c>
      <c r="C80" s="1">
        <v>79</v>
      </c>
      <c r="D80" s="1">
        <v>242</v>
      </c>
      <c r="E80">
        <f t="shared" si="9"/>
        <v>230</v>
      </c>
      <c r="F80">
        <f t="shared" si="10"/>
        <v>226.66666666666666</v>
      </c>
      <c r="G80">
        <f t="shared" si="11"/>
        <v>15.333333333333343</v>
      </c>
      <c r="H80">
        <f t="shared" si="12"/>
        <v>15.333333333333343</v>
      </c>
      <c r="I80">
        <f t="shared" si="13"/>
        <v>235.1111111111114</v>
      </c>
      <c r="J80">
        <f t="shared" si="14"/>
        <v>6.3360881542699768E-2</v>
      </c>
      <c r="K80">
        <f t="shared" si="15"/>
        <v>6.3360881542699768E-2</v>
      </c>
      <c r="L80">
        <f t="shared" si="16"/>
        <v>6.1471210982856368E-4</v>
      </c>
      <c r="M80">
        <f t="shared" si="17"/>
        <v>5.5324089884570731E-3</v>
      </c>
    </row>
    <row r="81" spans="1:13" x14ac:dyDescent="0.25">
      <c r="A81" s="1">
        <v>2011</v>
      </c>
      <c r="B81" s="1">
        <v>8</v>
      </c>
      <c r="C81" s="1">
        <v>80</v>
      </c>
      <c r="D81" s="1">
        <v>224</v>
      </c>
      <c r="E81">
        <f t="shared" si="9"/>
        <v>227.33333333333334</v>
      </c>
      <c r="F81">
        <f t="shared" si="10"/>
        <v>230</v>
      </c>
      <c r="G81">
        <f t="shared" si="11"/>
        <v>-6</v>
      </c>
      <c r="H81">
        <f t="shared" si="12"/>
        <v>6</v>
      </c>
      <c r="I81">
        <f t="shared" si="13"/>
        <v>36</v>
      </c>
      <c r="J81">
        <f t="shared" si="14"/>
        <v>-2.6785714285714284E-2</v>
      </c>
      <c r="K81">
        <f t="shared" si="15"/>
        <v>2.6785714285714284E-2</v>
      </c>
      <c r="L81">
        <f t="shared" si="16"/>
        <v>7.2546857284580518E-2</v>
      </c>
      <c r="M81">
        <f t="shared" si="17"/>
        <v>6.475207270408162E-2</v>
      </c>
    </row>
    <row r="82" spans="1:13" x14ac:dyDescent="0.25">
      <c r="A82" s="1">
        <v>2011</v>
      </c>
      <c r="B82" s="1">
        <v>9</v>
      </c>
      <c r="C82" s="1">
        <v>81</v>
      </c>
      <c r="D82" s="1">
        <v>167</v>
      </c>
      <c r="E82">
        <f t="shared" si="9"/>
        <v>211</v>
      </c>
      <c r="F82">
        <f t="shared" si="10"/>
        <v>227.33333333333334</v>
      </c>
      <c r="G82">
        <f t="shared" si="11"/>
        <v>-60.333333333333343</v>
      </c>
      <c r="H82">
        <f t="shared" si="12"/>
        <v>60.333333333333343</v>
      </c>
      <c r="I82">
        <f t="shared" si="13"/>
        <v>3640.1111111111122</v>
      </c>
      <c r="J82">
        <f t="shared" si="14"/>
        <v>-0.36127744510978049</v>
      </c>
      <c r="K82">
        <f t="shared" si="15"/>
        <v>0.36127744510978049</v>
      </c>
      <c r="L82">
        <f t="shared" si="16"/>
        <v>7.2609272473018044E-2</v>
      </c>
      <c r="M82">
        <f t="shared" si="17"/>
        <v>3.585643085087311E-5</v>
      </c>
    </row>
    <row r="83" spans="1:13" x14ac:dyDescent="0.25">
      <c r="A83" s="1">
        <v>2011</v>
      </c>
      <c r="B83" s="1">
        <v>10</v>
      </c>
      <c r="C83" s="1">
        <v>82</v>
      </c>
      <c r="D83" s="1">
        <v>166</v>
      </c>
      <c r="E83">
        <f t="shared" si="9"/>
        <v>185.66666666666666</v>
      </c>
      <c r="F83">
        <f t="shared" si="10"/>
        <v>211</v>
      </c>
      <c r="G83">
        <f t="shared" si="11"/>
        <v>-45</v>
      </c>
      <c r="H83">
        <f t="shared" si="12"/>
        <v>45</v>
      </c>
      <c r="I83">
        <f t="shared" si="13"/>
        <v>2025</v>
      </c>
      <c r="J83">
        <f t="shared" si="14"/>
        <v>-0.27108433734939757</v>
      </c>
      <c r="K83">
        <f t="shared" si="15"/>
        <v>0.27108433734939757</v>
      </c>
      <c r="L83">
        <f t="shared" si="16"/>
        <v>7.806325704424113E-3</v>
      </c>
      <c r="M83">
        <f t="shared" si="17"/>
        <v>9.0724343155755549E-4</v>
      </c>
    </row>
    <row r="84" spans="1:13" x14ac:dyDescent="0.25">
      <c r="A84" s="1">
        <v>2011</v>
      </c>
      <c r="B84" s="1">
        <v>11</v>
      </c>
      <c r="C84" s="1">
        <v>83</v>
      </c>
      <c r="D84" s="1">
        <v>171</v>
      </c>
      <c r="E84">
        <f t="shared" si="9"/>
        <v>168</v>
      </c>
      <c r="F84">
        <f t="shared" si="10"/>
        <v>185.66666666666666</v>
      </c>
      <c r="G84">
        <f t="shared" si="11"/>
        <v>-14.666666666666657</v>
      </c>
      <c r="H84">
        <f t="shared" si="12"/>
        <v>14.666666666666657</v>
      </c>
      <c r="I84">
        <f t="shared" si="13"/>
        <v>215.11111111111083</v>
      </c>
      <c r="J84">
        <f t="shared" si="14"/>
        <v>-8.5769980506822552E-2</v>
      </c>
      <c r="K84">
        <f t="shared" si="15"/>
        <v>8.5769980506822552E-2</v>
      </c>
      <c r="L84">
        <f t="shared" si="16"/>
        <v>6.6208406005266576E-2</v>
      </c>
      <c r="M84">
        <f t="shared" si="17"/>
        <v>5.7487774015936521E-2</v>
      </c>
    </row>
    <row r="85" spans="1:13" x14ac:dyDescent="0.25">
      <c r="A85" s="1">
        <v>2011</v>
      </c>
      <c r="B85" s="1">
        <v>12</v>
      </c>
      <c r="C85" s="1">
        <v>84</v>
      </c>
      <c r="D85" s="1">
        <v>212</v>
      </c>
      <c r="E85">
        <f t="shared" si="9"/>
        <v>183</v>
      </c>
      <c r="F85">
        <f t="shared" si="10"/>
        <v>168</v>
      </c>
      <c r="G85">
        <f t="shared" si="11"/>
        <v>44</v>
      </c>
      <c r="H85">
        <f t="shared" si="12"/>
        <v>44</v>
      </c>
      <c r="I85">
        <f t="shared" si="13"/>
        <v>1936</v>
      </c>
      <c r="J85">
        <f t="shared" si="14"/>
        <v>0.20754716981132076</v>
      </c>
      <c r="K85">
        <f t="shared" si="15"/>
        <v>0.20754716981132076</v>
      </c>
      <c r="L85">
        <f t="shared" si="16"/>
        <v>3.0460128159487357E-2</v>
      </c>
      <c r="M85">
        <f t="shared" si="17"/>
        <v>1.4239943040227838E-3</v>
      </c>
    </row>
    <row r="86" spans="1:13" x14ac:dyDescent="0.25">
      <c r="A86" s="1">
        <v>2012</v>
      </c>
      <c r="B86" s="1">
        <v>1</v>
      </c>
      <c r="C86" s="1">
        <v>85</v>
      </c>
      <c r="D86" s="1">
        <v>220</v>
      </c>
      <c r="E86">
        <f t="shared" si="9"/>
        <v>201</v>
      </c>
      <c r="F86">
        <f t="shared" si="10"/>
        <v>183</v>
      </c>
      <c r="G86">
        <f t="shared" si="11"/>
        <v>37</v>
      </c>
      <c r="H86">
        <f t="shared" si="12"/>
        <v>37</v>
      </c>
      <c r="I86">
        <f t="shared" si="13"/>
        <v>1369</v>
      </c>
      <c r="J86">
        <f t="shared" si="14"/>
        <v>0.16818181818181818</v>
      </c>
      <c r="K86">
        <f t="shared" si="15"/>
        <v>0.16818181818181818</v>
      </c>
      <c r="L86">
        <f t="shared" si="16"/>
        <v>4.9607438016528921E-2</v>
      </c>
      <c r="M86">
        <f t="shared" si="17"/>
        <v>1.8595041322314047E-2</v>
      </c>
    </row>
    <row r="87" spans="1:13" x14ac:dyDescent="0.25">
      <c r="A87" s="1">
        <v>2012</v>
      </c>
      <c r="B87" s="1">
        <v>2</v>
      </c>
      <c r="C87" s="1">
        <v>86</v>
      </c>
      <c r="D87" s="1">
        <v>250</v>
      </c>
      <c r="E87">
        <f t="shared" si="9"/>
        <v>227.33333333333334</v>
      </c>
      <c r="F87">
        <f t="shared" si="10"/>
        <v>201</v>
      </c>
      <c r="G87">
        <f t="shared" si="11"/>
        <v>49</v>
      </c>
      <c r="H87">
        <f t="shared" si="12"/>
        <v>49</v>
      </c>
      <c r="I87">
        <f t="shared" si="13"/>
        <v>2401</v>
      </c>
      <c r="J87">
        <f t="shared" si="14"/>
        <v>0.19600000000000001</v>
      </c>
      <c r="K87">
        <f t="shared" si="15"/>
        <v>0.19600000000000001</v>
      </c>
      <c r="L87">
        <f t="shared" si="16"/>
        <v>1.1377777777777696E-4</v>
      </c>
      <c r="M87">
        <f t="shared" si="17"/>
        <v>6.4000000000000003E-3</v>
      </c>
    </row>
    <row r="88" spans="1:13" x14ac:dyDescent="0.25">
      <c r="A88" s="1">
        <v>2012</v>
      </c>
      <c r="B88" s="1">
        <v>3</v>
      </c>
      <c r="C88" s="1">
        <v>87</v>
      </c>
      <c r="D88" s="1">
        <v>230</v>
      </c>
      <c r="E88">
        <f t="shared" si="9"/>
        <v>233.33333333333334</v>
      </c>
      <c r="F88">
        <f t="shared" si="10"/>
        <v>227.33333333333334</v>
      </c>
      <c r="G88">
        <f t="shared" si="11"/>
        <v>2.6666666666666572</v>
      </c>
      <c r="H88">
        <f t="shared" si="12"/>
        <v>2.6666666666666572</v>
      </c>
      <c r="I88">
        <f t="shared" si="13"/>
        <v>7.111111111111061</v>
      </c>
      <c r="J88">
        <f t="shared" si="14"/>
        <v>1.1594202898550683E-2</v>
      </c>
      <c r="K88">
        <f t="shared" si="15"/>
        <v>1.1594202898550683E-2</v>
      </c>
      <c r="L88">
        <f t="shared" si="16"/>
        <v>1.4469649233354328E-2</v>
      </c>
      <c r="M88">
        <f t="shared" si="17"/>
        <v>1.8166351606805294E-2</v>
      </c>
    </row>
    <row r="89" spans="1:13" x14ac:dyDescent="0.25">
      <c r="A89" s="1">
        <v>2012</v>
      </c>
      <c r="B89" s="1">
        <v>4</v>
      </c>
      <c r="C89" s="1">
        <v>88</v>
      </c>
      <c r="D89" s="1">
        <v>261</v>
      </c>
      <c r="E89">
        <f t="shared" si="9"/>
        <v>247</v>
      </c>
      <c r="F89">
        <f t="shared" si="10"/>
        <v>233.33333333333334</v>
      </c>
      <c r="G89">
        <f t="shared" si="11"/>
        <v>27.666666666666657</v>
      </c>
      <c r="H89">
        <f t="shared" si="12"/>
        <v>27.666666666666657</v>
      </c>
      <c r="I89">
        <f t="shared" si="13"/>
        <v>765.44444444444389</v>
      </c>
      <c r="J89">
        <f t="shared" si="14"/>
        <v>0.10600255427841632</v>
      </c>
      <c r="K89">
        <f t="shared" si="15"/>
        <v>0.10600255427841632</v>
      </c>
      <c r="L89">
        <f t="shared" si="16"/>
        <v>3.6699402533726743E-4</v>
      </c>
      <c r="M89">
        <f t="shared" si="17"/>
        <v>1.1890606420927466E-3</v>
      </c>
    </row>
    <row r="90" spans="1:13" x14ac:dyDescent="0.25">
      <c r="A90" s="1">
        <v>2012</v>
      </c>
      <c r="B90" s="1">
        <v>5</v>
      </c>
      <c r="C90" s="1">
        <v>89</v>
      </c>
      <c r="D90" s="1">
        <v>252</v>
      </c>
      <c r="E90">
        <f t="shared" si="9"/>
        <v>247.66666666666666</v>
      </c>
      <c r="F90">
        <f t="shared" si="10"/>
        <v>247</v>
      </c>
      <c r="G90">
        <f t="shared" si="11"/>
        <v>5</v>
      </c>
      <c r="H90">
        <f t="shared" si="12"/>
        <v>5</v>
      </c>
      <c r="I90">
        <f t="shared" si="13"/>
        <v>25</v>
      </c>
      <c r="J90">
        <f t="shared" si="14"/>
        <v>1.984126984126984E-2</v>
      </c>
      <c r="K90">
        <f t="shared" si="15"/>
        <v>1.984126984126984E-2</v>
      </c>
      <c r="L90">
        <f t="shared" si="16"/>
        <v>6.0906049662663372E-3</v>
      </c>
      <c r="M90">
        <f t="shared" si="17"/>
        <v>9.0702947845804974E-3</v>
      </c>
    </row>
    <row r="91" spans="1:13" x14ac:dyDescent="0.25">
      <c r="A91" s="1">
        <v>2012</v>
      </c>
      <c r="B91" s="1">
        <v>6</v>
      </c>
      <c r="C91" s="1">
        <v>90</v>
      </c>
      <c r="D91" s="1">
        <v>228</v>
      </c>
      <c r="E91">
        <f t="shared" si="9"/>
        <v>247</v>
      </c>
      <c r="F91">
        <f t="shared" si="10"/>
        <v>247.66666666666666</v>
      </c>
      <c r="G91">
        <f t="shared" si="11"/>
        <v>-19.666666666666657</v>
      </c>
      <c r="H91">
        <f t="shared" si="12"/>
        <v>19.666666666666657</v>
      </c>
      <c r="I91">
        <f t="shared" si="13"/>
        <v>386.77777777777743</v>
      </c>
      <c r="J91">
        <f t="shared" si="14"/>
        <v>-8.6257309941520421E-2</v>
      </c>
      <c r="K91">
        <f t="shared" si="15"/>
        <v>8.6257309941520421E-2</v>
      </c>
      <c r="L91">
        <f t="shared" si="16"/>
        <v>4.9245921822099106E-3</v>
      </c>
      <c r="M91">
        <f t="shared" si="17"/>
        <v>2.3564943059402894E-2</v>
      </c>
    </row>
    <row r="92" spans="1:13" x14ac:dyDescent="0.25">
      <c r="A92" s="1">
        <v>2012</v>
      </c>
      <c r="B92" s="1">
        <v>7</v>
      </c>
      <c r="C92" s="1">
        <v>91</v>
      </c>
      <c r="D92" s="1">
        <v>263</v>
      </c>
      <c r="E92">
        <f t="shared" si="9"/>
        <v>247.66666666666666</v>
      </c>
      <c r="F92">
        <f t="shared" si="10"/>
        <v>247</v>
      </c>
      <c r="G92">
        <f t="shared" si="11"/>
        <v>16</v>
      </c>
      <c r="H92">
        <f t="shared" si="12"/>
        <v>16</v>
      </c>
      <c r="I92">
        <f t="shared" si="13"/>
        <v>256</v>
      </c>
      <c r="J92">
        <f t="shared" si="14"/>
        <v>6.0836501901140684E-2</v>
      </c>
      <c r="K92">
        <f t="shared" si="15"/>
        <v>6.0836501901140684E-2</v>
      </c>
      <c r="L92">
        <f t="shared" si="16"/>
        <v>6.4254860478600498E-6</v>
      </c>
      <c r="M92">
        <f t="shared" si="17"/>
        <v>3.7010799635674939E-3</v>
      </c>
    </row>
    <row r="93" spans="1:13" x14ac:dyDescent="0.25">
      <c r="A93" s="1">
        <v>2012</v>
      </c>
      <c r="B93" s="1">
        <v>8</v>
      </c>
      <c r="C93" s="1">
        <v>92</v>
      </c>
      <c r="D93" s="1">
        <v>247</v>
      </c>
      <c r="E93">
        <f t="shared" si="9"/>
        <v>246</v>
      </c>
      <c r="F93">
        <f t="shared" si="10"/>
        <v>247.66666666666666</v>
      </c>
      <c r="G93">
        <f t="shared" si="11"/>
        <v>-0.66666666666665719</v>
      </c>
      <c r="H93">
        <f t="shared" si="12"/>
        <v>0.66666666666665719</v>
      </c>
      <c r="I93">
        <f t="shared" si="13"/>
        <v>0.44444444444443182</v>
      </c>
      <c r="J93">
        <f t="shared" si="14"/>
        <v>-2.6990553306342397E-3</v>
      </c>
      <c r="K93">
        <f t="shared" si="15"/>
        <v>2.6990553306342397E-3</v>
      </c>
      <c r="L93">
        <f t="shared" si="16"/>
        <v>4.432132963988919E-2</v>
      </c>
      <c r="M93">
        <f t="shared" si="17"/>
        <v>4.6042387188775423E-2</v>
      </c>
    </row>
    <row r="94" spans="1:13" x14ac:dyDescent="0.25">
      <c r="A94" s="1">
        <v>2012</v>
      </c>
      <c r="B94" s="1">
        <v>9</v>
      </c>
      <c r="C94" s="1">
        <v>93</v>
      </c>
      <c r="D94" s="1">
        <v>194</v>
      </c>
      <c r="E94">
        <f t="shared" si="9"/>
        <v>234.66666666666666</v>
      </c>
      <c r="F94">
        <f t="shared" si="10"/>
        <v>246</v>
      </c>
      <c r="G94">
        <f t="shared" si="11"/>
        <v>-52</v>
      </c>
      <c r="H94">
        <f t="shared" si="12"/>
        <v>52</v>
      </c>
      <c r="I94">
        <f t="shared" si="13"/>
        <v>2704</v>
      </c>
      <c r="J94">
        <f t="shared" si="14"/>
        <v>-0.26804123711340205</v>
      </c>
      <c r="K94">
        <f t="shared" si="15"/>
        <v>0.26804123711340205</v>
      </c>
      <c r="L94">
        <f t="shared" si="16"/>
        <v>4.8369764173781575E-2</v>
      </c>
      <c r="M94">
        <f t="shared" si="17"/>
        <v>1.0628122010840684E-4</v>
      </c>
    </row>
    <row r="95" spans="1:13" x14ac:dyDescent="0.25">
      <c r="A95" s="1">
        <v>2012</v>
      </c>
      <c r="B95" s="1">
        <v>10</v>
      </c>
      <c r="C95" s="1">
        <v>94</v>
      </c>
      <c r="D95" s="1">
        <v>192</v>
      </c>
      <c r="E95">
        <f t="shared" si="9"/>
        <v>211</v>
      </c>
      <c r="F95">
        <f t="shared" si="10"/>
        <v>234.66666666666666</v>
      </c>
      <c r="G95">
        <f t="shared" si="11"/>
        <v>-42.666666666666657</v>
      </c>
      <c r="H95">
        <f t="shared" si="12"/>
        <v>42.666666666666657</v>
      </c>
      <c r="I95">
        <f t="shared" si="13"/>
        <v>1820.4444444444437</v>
      </c>
      <c r="J95">
        <f t="shared" si="14"/>
        <v>-0.22222222222222218</v>
      </c>
      <c r="K95">
        <f t="shared" si="15"/>
        <v>0.22222222222222218</v>
      </c>
      <c r="L95">
        <f t="shared" si="16"/>
        <v>6.103515625E-3</v>
      </c>
      <c r="M95">
        <f t="shared" si="17"/>
        <v>4.3402777777777775E-4</v>
      </c>
    </row>
    <row r="96" spans="1:13" x14ac:dyDescent="0.25">
      <c r="A96" s="1">
        <v>2012</v>
      </c>
      <c r="B96" s="1">
        <v>11</v>
      </c>
      <c r="C96" s="1">
        <v>95</v>
      </c>
      <c r="D96" s="1">
        <v>196</v>
      </c>
      <c r="E96">
        <f t="shared" si="9"/>
        <v>194</v>
      </c>
      <c r="F96">
        <f t="shared" si="10"/>
        <v>211</v>
      </c>
      <c r="G96">
        <f t="shared" si="11"/>
        <v>-15</v>
      </c>
      <c r="H96">
        <f t="shared" si="12"/>
        <v>15</v>
      </c>
      <c r="I96">
        <f t="shared" si="13"/>
        <v>225</v>
      </c>
      <c r="J96">
        <f t="shared" si="14"/>
        <v>-7.6530612244897961E-2</v>
      </c>
      <c r="K96">
        <f t="shared" si="15"/>
        <v>7.6530612244897961E-2</v>
      </c>
      <c r="L96">
        <f t="shared" si="16"/>
        <v>3.5636193252811324E-2</v>
      </c>
      <c r="M96">
        <f t="shared" si="17"/>
        <v>3.1887755102040817E-2</v>
      </c>
    </row>
    <row r="97" spans="1:13" x14ac:dyDescent="0.25">
      <c r="A97" s="1">
        <v>2012</v>
      </c>
      <c r="B97" s="1">
        <v>12</v>
      </c>
      <c r="C97" s="1">
        <v>96</v>
      </c>
      <c r="D97" s="1">
        <v>231</v>
      </c>
      <c r="E97">
        <f t="shared" si="9"/>
        <v>206.33333333333334</v>
      </c>
      <c r="F97">
        <f t="shared" si="10"/>
        <v>194</v>
      </c>
      <c r="G97">
        <f t="shared" si="11"/>
        <v>37</v>
      </c>
      <c r="H97">
        <f t="shared" si="12"/>
        <v>37</v>
      </c>
      <c r="I97">
        <f t="shared" si="13"/>
        <v>1369</v>
      </c>
      <c r="J97">
        <f t="shared" si="14"/>
        <v>0.16017316017316016</v>
      </c>
      <c r="K97">
        <f t="shared" si="15"/>
        <v>0.16017316017316016</v>
      </c>
      <c r="L97">
        <f t="shared" si="16"/>
        <v>2.9486787062544626E-2</v>
      </c>
      <c r="M97">
        <f t="shared" si="17"/>
        <v>4.2165626581210985E-3</v>
      </c>
    </row>
    <row r="98" spans="1:13" x14ac:dyDescent="0.25">
      <c r="A98" s="1">
        <v>2013</v>
      </c>
      <c r="B98" s="1">
        <v>1</v>
      </c>
      <c r="C98" s="1">
        <v>97</v>
      </c>
      <c r="D98" s="1">
        <v>246</v>
      </c>
      <c r="E98">
        <f t="shared" si="9"/>
        <v>224.33333333333334</v>
      </c>
      <c r="F98">
        <f t="shared" si="10"/>
        <v>206.33333333333334</v>
      </c>
      <c r="G98">
        <f t="shared" si="11"/>
        <v>39.666666666666657</v>
      </c>
      <c r="H98">
        <f t="shared" si="12"/>
        <v>39.666666666666657</v>
      </c>
      <c r="I98">
        <f t="shared" si="13"/>
        <v>1573.4444444444437</v>
      </c>
      <c r="J98">
        <f t="shared" si="14"/>
        <v>0.16124661246612462</v>
      </c>
      <c r="K98">
        <f t="shared" si="15"/>
        <v>0.16124661246612462</v>
      </c>
      <c r="L98">
        <f t="shared" si="16"/>
        <v>8.9675090517842823E-2</v>
      </c>
      <c r="M98">
        <f t="shared" si="17"/>
        <v>4.4682398043492638E-2</v>
      </c>
    </row>
    <row r="99" spans="1:13" x14ac:dyDescent="0.25">
      <c r="A99" s="1">
        <v>2013</v>
      </c>
      <c r="B99" s="1">
        <v>2</v>
      </c>
      <c r="C99" s="1">
        <v>98</v>
      </c>
      <c r="D99" s="1">
        <v>298</v>
      </c>
      <c r="E99">
        <f t="shared" si="9"/>
        <v>258.33333333333331</v>
      </c>
      <c r="F99">
        <f t="shared" si="10"/>
        <v>224.33333333333334</v>
      </c>
      <c r="G99">
        <f t="shared" si="11"/>
        <v>73.666666666666657</v>
      </c>
      <c r="H99">
        <f t="shared" si="12"/>
        <v>73.666666666666657</v>
      </c>
      <c r="I99">
        <f t="shared" si="13"/>
        <v>5426.7777777777765</v>
      </c>
      <c r="J99">
        <f t="shared" si="14"/>
        <v>0.24720357941834448</v>
      </c>
      <c r="K99">
        <f t="shared" si="15"/>
        <v>0.24720357941834448</v>
      </c>
      <c r="L99">
        <f t="shared" si="16"/>
        <v>1.2812235685079295E-3</v>
      </c>
      <c r="M99">
        <f t="shared" si="17"/>
        <v>9.4702941308950038E-3</v>
      </c>
    </row>
    <row r="100" spans="1:13" x14ac:dyDescent="0.25">
      <c r="A100" s="1">
        <v>2013</v>
      </c>
      <c r="B100" s="1">
        <v>3</v>
      </c>
      <c r="C100" s="1">
        <v>99</v>
      </c>
      <c r="D100" s="1">
        <v>269</v>
      </c>
      <c r="E100">
        <f t="shared" si="9"/>
        <v>271</v>
      </c>
      <c r="F100">
        <f t="shared" si="10"/>
        <v>258.33333333333331</v>
      </c>
      <c r="G100">
        <f t="shared" si="11"/>
        <v>10.666666666666686</v>
      </c>
      <c r="H100">
        <f t="shared" si="12"/>
        <v>10.666666666666686</v>
      </c>
      <c r="I100">
        <f t="shared" si="13"/>
        <v>113.77777777777818</v>
      </c>
      <c r="J100">
        <f t="shared" si="14"/>
        <v>3.9653035935563886E-2</v>
      </c>
      <c r="K100">
        <f t="shared" si="15"/>
        <v>3.9653035935563886E-2</v>
      </c>
      <c r="L100">
        <f t="shared" si="16"/>
        <v>2.335512223435276E-3</v>
      </c>
      <c r="M100">
        <f t="shared" si="17"/>
        <v>3.1094097649286218E-3</v>
      </c>
    </row>
    <row r="101" spans="1:13" x14ac:dyDescent="0.25">
      <c r="A101" s="1">
        <v>2013</v>
      </c>
      <c r="B101" s="1">
        <v>4</v>
      </c>
      <c r="C101" s="1">
        <v>100</v>
      </c>
      <c r="D101" s="1">
        <v>284</v>
      </c>
      <c r="E101">
        <f t="shared" si="9"/>
        <v>283.66666666666669</v>
      </c>
      <c r="F101">
        <f t="shared" si="10"/>
        <v>271</v>
      </c>
      <c r="G101">
        <f t="shared" si="11"/>
        <v>13</v>
      </c>
      <c r="H101">
        <f t="shared" si="12"/>
        <v>13</v>
      </c>
      <c r="I101">
        <f t="shared" si="13"/>
        <v>169</v>
      </c>
      <c r="J101">
        <f t="shared" si="14"/>
        <v>4.5774647887323945E-2</v>
      </c>
      <c r="K101">
        <f t="shared" si="15"/>
        <v>4.5774647887323945E-2</v>
      </c>
      <c r="L101">
        <f t="shared" si="16"/>
        <v>2.7000815534836782E-4</v>
      </c>
      <c r="M101">
        <f t="shared" si="17"/>
        <v>3.0995834159888914E-4</v>
      </c>
    </row>
    <row r="102" spans="1:13" x14ac:dyDescent="0.25">
      <c r="A102" s="1">
        <v>2013</v>
      </c>
      <c r="B102" s="1">
        <v>5</v>
      </c>
      <c r="C102" s="1">
        <v>101</v>
      </c>
      <c r="D102" s="1">
        <v>279</v>
      </c>
      <c r="E102">
        <f t="shared" si="9"/>
        <v>277.33333333333331</v>
      </c>
      <c r="F102">
        <f t="shared" si="10"/>
        <v>283.66666666666669</v>
      </c>
      <c r="G102">
        <f t="shared" si="11"/>
        <v>-4.6666666666666856</v>
      </c>
      <c r="H102">
        <f t="shared" si="12"/>
        <v>4.6666666666666856</v>
      </c>
      <c r="I102">
        <f t="shared" si="13"/>
        <v>21.777777777777956</v>
      </c>
      <c r="J102">
        <f t="shared" si="14"/>
        <v>-1.6726403823178086E-2</v>
      </c>
      <c r="K102">
        <f t="shared" si="15"/>
        <v>1.6726403823178086E-2</v>
      </c>
      <c r="L102">
        <f t="shared" si="16"/>
        <v>1.4616690147580089E-3</v>
      </c>
      <c r="M102">
        <f t="shared" si="17"/>
        <v>1.0405827263267429E-3</v>
      </c>
    </row>
    <row r="103" spans="1:13" x14ac:dyDescent="0.25">
      <c r="A103" s="1">
        <v>2013</v>
      </c>
      <c r="B103" s="1">
        <v>6</v>
      </c>
      <c r="C103" s="1">
        <v>102</v>
      </c>
      <c r="D103" s="1">
        <v>288</v>
      </c>
      <c r="E103">
        <f t="shared" si="9"/>
        <v>283.66666666666669</v>
      </c>
      <c r="F103">
        <f t="shared" si="10"/>
        <v>277.33333333333331</v>
      </c>
      <c r="G103">
        <f t="shared" si="11"/>
        <v>10.666666666666686</v>
      </c>
      <c r="H103">
        <f t="shared" si="12"/>
        <v>10.666666666666686</v>
      </c>
      <c r="I103">
        <f t="shared" si="13"/>
        <v>113.77777777777818</v>
      </c>
      <c r="J103">
        <f t="shared" si="14"/>
        <v>3.7037037037037104E-2</v>
      </c>
      <c r="K103">
        <f t="shared" si="15"/>
        <v>3.7037037037037104E-2</v>
      </c>
      <c r="L103">
        <f t="shared" si="16"/>
        <v>4.052265517832639E-3</v>
      </c>
      <c r="M103">
        <f t="shared" si="17"/>
        <v>2.3630401234567902E-3</v>
      </c>
    </row>
    <row r="104" spans="1:13" x14ac:dyDescent="0.25">
      <c r="A104" s="1">
        <v>2013</v>
      </c>
      <c r="B104" s="1">
        <v>7</v>
      </c>
      <c r="C104" s="1">
        <v>103</v>
      </c>
      <c r="D104" s="1">
        <v>302</v>
      </c>
      <c r="E104">
        <f t="shared" si="9"/>
        <v>289.66666666666669</v>
      </c>
      <c r="F104">
        <f t="shared" si="10"/>
        <v>283.66666666666669</v>
      </c>
      <c r="G104">
        <f t="shared" si="11"/>
        <v>18.333333333333314</v>
      </c>
      <c r="H104">
        <f t="shared" si="12"/>
        <v>18.333333333333314</v>
      </c>
      <c r="I104">
        <f t="shared" si="13"/>
        <v>336.1111111111104</v>
      </c>
      <c r="J104">
        <f t="shared" si="14"/>
        <v>6.070640176600435E-2</v>
      </c>
      <c r="K104">
        <f t="shared" si="15"/>
        <v>6.070640176600435E-2</v>
      </c>
      <c r="L104">
        <f t="shared" si="16"/>
        <v>1.4741068861502327E-4</v>
      </c>
      <c r="M104">
        <f t="shared" si="17"/>
        <v>2.8068944344546293E-3</v>
      </c>
    </row>
    <row r="105" spans="1:13" x14ac:dyDescent="0.25">
      <c r="A105" s="1">
        <v>2013</v>
      </c>
      <c r="B105" s="1">
        <v>8</v>
      </c>
      <c r="C105" s="1">
        <v>104</v>
      </c>
      <c r="D105" s="1">
        <v>286</v>
      </c>
      <c r="E105">
        <f t="shared" si="9"/>
        <v>292</v>
      </c>
      <c r="F105">
        <f t="shared" si="10"/>
        <v>289.66666666666669</v>
      </c>
      <c r="G105">
        <f t="shared" si="11"/>
        <v>-3.6666666666666856</v>
      </c>
      <c r="H105">
        <f t="shared" si="12"/>
        <v>3.6666666666666856</v>
      </c>
      <c r="I105">
        <f t="shared" si="13"/>
        <v>13.444444444444583</v>
      </c>
      <c r="J105">
        <f t="shared" si="14"/>
        <v>-1.2820512820512886E-2</v>
      </c>
      <c r="K105">
        <f t="shared" si="15"/>
        <v>1.2820512820512886E-2</v>
      </c>
      <c r="L105">
        <f t="shared" si="16"/>
        <v>8.0211746295662384E-2</v>
      </c>
      <c r="M105">
        <f t="shared" si="17"/>
        <v>6.8768643943469113E-2</v>
      </c>
    </row>
    <row r="106" spans="1:13" x14ac:dyDescent="0.25">
      <c r="A106" s="1">
        <v>2013</v>
      </c>
      <c r="B106" s="1">
        <v>9</v>
      </c>
      <c r="C106" s="1">
        <v>105</v>
      </c>
      <c r="D106" s="1">
        <v>211</v>
      </c>
      <c r="E106">
        <f t="shared" si="9"/>
        <v>266.33333333333331</v>
      </c>
      <c r="F106">
        <f t="shared" si="10"/>
        <v>292</v>
      </c>
      <c r="G106">
        <f t="shared" si="11"/>
        <v>-81</v>
      </c>
      <c r="H106">
        <f t="shared" si="12"/>
        <v>81</v>
      </c>
      <c r="I106">
        <f t="shared" si="13"/>
        <v>6561</v>
      </c>
      <c r="J106">
        <f t="shared" si="14"/>
        <v>-0.38388625592417064</v>
      </c>
      <c r="K106">
        <f t="shared" si="15"/>
        <v>0.38388625592417064</v>
      </c>
      <c r="L106">
        <f t="shared" si="16"/>
        <v>5.6904482029703794E-2</v>
      </c>
      <c r="M106">
        <f t="shared" si="17"/>
        <v>5.6153275982120791E-4</v>
      </c>
    </row>
    <row r="107" spans="1:13" x14ac:dyDescent="0.25">
      <c r="A107" s="1">
        <v>2013</v>
      </c>
      <c r="B107" s="1">
        <v>10</v>
      </c>
      <c r="C107" s="1">
        <v>106</v>
      </c>
      <c r="D107" s="1">
        <v>216</v>
      </c>
      <c r="E107">
        <f t="shared" si="9"/>
        <v>237.66666666666666</v>
      </c>
      <c r="F107">
        <f t="shared" si="10"/>
        <v>266.33333333333331</v>
      </c>
      <c r="G107">
        <f t="shared" si="11"/>
        <v>-50.333333333333314</v>
      </c>
      <c r="H107">
        <f t="shared" si="12"/>
        <v>50.333333333333314</v>
      </c>
      <c r="I107">
        <f t="shared" si="13"/>
        <v>2533.4444444444425</v>
      </c>
      <c r="J107">
        <f t="shared" si="14"/>
        <v>-0.23302469135802462</v>
      </c>
      <c r="K107">
        <f t="shared" si="15"/>
        <v>0.23302469135802462</v>
      </c>
      <c r="L107">
        <f t="shared" si="16"/>
        <v>7.4683737235177487E-3</v>
      </c>
      <c r="M107">
        <f t="shared" si="17"/>
        <v>1.9290123456790122E-4</v>
      </c>
    </row>
    <row r="108" spans="1:13" x14ac:dyDescent="0.25">
      <c r="A108" s="1">
        <v>2013</v>
      </c>
      <c r="B108" s="1">
        <v>11</v>
      </c>
      <c r="C108" s="1">
        <v>107</v>
      </c>
      <c r="D108" s="1">
        <v>219</v>
      </c>
      <c r="E108">
        <f t="shared" si="9"/>
        <v>215.33333333333334</v>
      </c>
      <c r="F108">
        <f t="shared" si="10"/>
        <v>237.66666666666666</v>
      </c>
      <c r="G108">
        <f t="shared" si="11"/>
        <v>-18.666666666666657</v>
      </c>
      <c r="H108">
        <f t="shared" si="12"/>
        <v>18.666666666666657</v>
      </c>
      <c r="I108">
        <f t="shared" si="13"/>
        <v>348.44444444444412</v>
      </c>
      <c r="J108">
        <f t="shared" si="14"/>
        <v>-8.5235920852359162E-2</v>
      </c>
      <c r="K108">
        <f t="shared" si="15"/>
        <v>8.5235920852359162E-2</v>
      </c>
      <c r="L108">
        <f t="shared" si="16"/>
        <v>3.79567657981369E-2</v>
      </c>
      <c r="M108">
        <f t="shared" si="17"/>
        <v>3.1713267029461437E-2</v>
      </c>
    </row>
    <row r="109" spans="1:13" x14ac:dyDescent="0.25">
      <c r="A109" s="1">
        <v>2013</v>
      </c>
      <c r="B109" s="1">
        <v>12</v>
      </c>
      <c r="C109" s="1">
        <v>108</v>
      </c>
      <c r="D109" s="1">
        <v>258</v>
      </c>
      <c r="E109">
        <f t="shared" si="9"/>
        <v>231</v>
      </c>
      <c r="F109">
        <f t="shared" si="10"/>
        <v>215.33333333333334</v>
      </c>
      <c r="G109">
        <f t="shared" si="11"/>
        <v>42.666666666666657</v>
      </c>
      <c r="H109">
        <f t="shared" si="12"/>
        <v>42.666666666666657</v>
      </c>
      <c r="I109">
        <f t="shared" si="13"/>
        <v>1820.4444444444437</v>
      </c>
      <c r="J109">
        <f t="shared" si="14"/>
        <v>0.16537467700258393</v>
      </c>
      <c r="K109">
        <f t="shared" si="15"/>
        <v>0.16537467700258393</v>
      </c>
      <c r="L109">
        <f t="shared" si="16"/>
        <v>4.5444985277327078E-2</v>
      </c>
      <c r="M109">
        <f t="shared" si="17"/>
        <v>1.1778138333032871E-2</v>
      </c>
    </row>
    <row r="110" spans="1:13" x14ac:dyDescent="0.25">
      <c r="A110" s="1">
        <v>2014</v>
      </c>
      <c r="B110" s="1">
        <v>1</v>
      </c>
      <c r="C110" s="1">
        <v>109</v>
      </c>
      <c r="D110" s="1">
        <v>286</v>
      </c>
      <c r="E110">
        <f t="shared" si="9"/>
        <v>254.33333333333334</v>
      </c>
      <c r="F110">
        <f t="shared" si="10"/>
        <v>231</v>
      </c>
      <c r="G110">
        <f t="shared" si="11"/>
        <v>55</v>
      </c>
      <c r="H110">
        <f t="shared" si="12"/>
        <v>55</v>
      </c>
      <c r="I110">
        <f t="shared" si="13"/>
        <v>3025</v>
      </c>
      <c r="J110">
        <f t="shared" si="14"/>
        <v>0.19230769230769232</v>
      </c>
      <c r="K110">
        <f t="shared" si="15"/>
        <v>0.19230769230769232</v>
      </c>
      <c r="L110">
        <f t="shared" si="16"/>
        <v>6.4556267353470129E-2</v>
      </c>
      <c r="M110">
        <f t="shared" si="17"/>
        <v>2.0551127194483838E-2</v>
      </c>
    </row>
    <row r="111" spans="1:13" x14ac:dyDescent="0.25">
      <c r="A111" s="1">
        <v>2014</v>
      </c>
      <c r="B111" s="1">
        <v>2</v>
      </c>
      <c r="C111" s="1">
        <v>110</v>
      </c>
      <c r="D111" s="1">
        <v>327</v>
      </c>
      <c r="E111">
        <f t="shared" si="9"/>
        <v>290.33333333333331</v>
      </c>
      <c r="F111">
        <f t="shared" si="10"/>
        <v>254.33333333333334</v>
      </c>
      <c r="G111">
        <f t="shared" si="11"/>
        <v>72.666666666666657</v>
      </c>
      <c r="H111">
        <f t="shared" si="12"/>
        <v>72.666666666666657</v>
      </c>
      <c r="I111">
        <f t="shared" si="13"/>
        <v>5280.4444444444434</v>
      </c>
      <c r="J111">
        <f t="shared" si="14"/>
        <v>0.22222222222222218</v>
      </c>
      <c r="K111">
        <f t="shared" si="15"/>
        <v>0.22222222222222218</v>
      </c>
      <c r="L111">
        <f t="shared" si="16"/>
        <v>1.0391111027982103E-4</v>
      </c>
      <c r="M111">
        <f t="shared" si="17"/>
        <v>1.49631998802944E-2</v>
      </c>
    </row>
    <row r="112" spans="1:13" x14ac:dyDescent="0.25">
      <c r="A112" s="1">
        <v>2014</v>
      </c>
      <c r="B112" s="1">
        <v>3</v>
      </c>
      <c r="C112" s="1">
        <v>111</v>
      </c>
      <c r="D112" s="1">
        <v>287</v>
      </c>
      <c r="E112">
        <f t="shared" si="9"/>
        <v>300</v>
      </c>
      <c r="F112">
        <f t="shared" si="10"/>
        <v>290.33333333333331</v>
      </c>
      <c r="G112">
        <f t="shared" si="11"/>
        <v>-3.3333333333333144</v>
      </c>
      <c r="H112">
        <f t="shared" si="12"/>
        <v>3.3333333333333144</v>
      </c>
      <c r="I112">
        <f t="shared" si="13"/>
        <v>11.111111111110985</v>
      </c>
      <c r="J112">
        <f t="shared" si="14"/>
        <v>-1.1614401858304231E-2</v>
      </c>
      <c r="K112">
        <f t="shared" si="15"/>
        <v>1.1614401858304231E-2</v>
      </c>
      <c r="L112">
        <f t="shared" si="16"/>
        <v>8.8504170258228224E-3</v>
      </c>
      <c r="M112">
        <f t="shared" si="17"/>
        <v>1.942478359577025E-2</v>
      </c>
    </row>
    <row r="113" spans="1:13" x14ac:dyDescent="0.25">
      <c r="A113" s="1">
        <v>2014</v>
      </c>
      <c r="B113" s="1">
        <v>4</v>
      </c>
      <c r="C113" s="1">
        <v>112</v>
      </c>
      <c r="D113" s="1">
        <v>327</v>
      </c>
      <c r="E113">
        <f t="shared" si="9"/>
        <v>313.66666666666669</v>
      </c>
      <c r="F113">
        <f t="shared" si="10"/>
        <v>300</v>
      </c>
      <c r="G113">
        <f t="shared" si="11"/>
        <v>27</v>
      </c>
      <c r="H113">
        <f t="shared" si="12"/>
        <v>27</v>
      </c>
      <c r="I113">
        <f t="shared" si="13"/>
        <v>729</v>
      </c>
      <c r="J113">
        <f t="shared" si="14"/>
        <v>8.2568807339449546E-2</v>
      </c>
      <c r="K113">
        <f t="shared" si="15"/>
        <v>8.2568807339449546E-2</v>
      </c>
      <c r="L113">
        <f t="shared" si="16"/>
        <v>6.4944443924888607E-4</v>
      </c>
      <c r="M113">
        <f t="shared" si="17"/>
        <v>2.337999981296E-4</v>
      </c>
    </row>
    <row r="114" spans="1:13" x14ac:dyDescent="0.25">
      <c r="A114" s="1">
        <v>2014</v>
      </c>
      <c r="B114" s="1">
        <v>5</v>
      </c>
      <c r="C114" s="1">
        <v>113</v>
      </c>
      <c r="D114" s="1">
        <v>322</v>
      </c>
      <c r="E114">
        <f t="shared" si="9"/>
        <v>312</v>
      </c>
      <c r="F114">
        <f t="shared" si="10"/>
        <v>313.66666666666669</v>
      </c>
      <c r="G114">
        <f t="shared" si="11"/>
        <v>8.3333333333333144</v>
      </c>
      <c r="H114">
        <f t="shared" si="12"/>
        <v>8.3333333333333144</v>
      </c>
      <c r="I114">
        <f t="shared" si="13"/>
        <v>69.44444444444413</v>
      </c>
      <c r="J114">
        <f t="shared" si="14"/>
        <v>2.5879917184264953E-2</v>
      </c>
      <c r="K114">
        <f t="shared" si="15"/>
        <v>2.5879917184264953E-2</v>
      </c>
      <c r="L114">
        <f t="shared" si="16"/>
        <v>7.8121986034489417E-4</v>
      </c>
      <c r="M114">
        <f t="shared" si="17"/>
        <v>3.4817329578334172E-3</v>
      </c>
    </row>
    <row r="115" spans="1:13" x14ac:dyDescent="0.25">
      <c r="A115" s="1">
        <v>2014</v>
      </c>
      <c r="B115" s="1">
        <v>6</v>
      </c>
      <c r="C115" s="1">
        <v>114</v>
      </c>
      <c r="D115" s="1">
        <v>303</v>
      </c>
      <c r="E115">
        <f t="shared" si="9"/>
        <v>317.33333333333331</v>
      </c>
      <c r="F115">
        <f t="shared" si="10"/>
        <v>312</v>
      </c>
      <c r="G115">
        <f t="shared" si="11"/>
        <v>-9</v>
      </c>
      <c r="H115">
        <f t="shared" si="12"/>
        <v>9</v>
      </c>
      <c r="I115">
        <f t="shared" si="13"/>
        <v>81</v>
      </c>
      <c r="J115">
        <f t="shared" si="14"/>
        <v>-2.9702970297029702E-2</v>
      </c>
      <c r="K115">
        <f t="shared" si="15"/>
        <v>2.9702970297029702E-2</v>
      </c>
      <c r="L115">
        <f t="shared" si="16"/>
        <v>1.239287845176161E-3</v>
      </c>
      <c r="M115">
        <f t="shared" si="17"/>
        <v>6.8076114542147282E-3</v>
      </c>
    </row>
    <row r="116" spans="1:13" x14ac:dyDescent="0.25">
      <c r="A116" s="1">
        <v>2014</v>
      </c>
      <c r="B116" s="1">
        <v>7</v>
      </c>
      <c r="C116" s="1">
        <v>115</v>
      </c>
      <c r="D116" s="1">
        <v>328</v>
      </c>
      <c r="E116">
        <f t="shared" si="9"/>
        <v>317.66666666666669</v>
      </c>
      <c r="F116">
        <f t="shared" si="10"/>
        <v>317.33333333333331</v>
      </c>
      <c r="G116">
        <f t="shared" si="11"/>
        <v>10.666666666666686</v>
      </c>
      <c r="H116">
        <f t="shared" si="12"/>
        <v>10.666666666666686</v>
      </c>
      <c r="I116">
        <f t="shared" si="13"/>
        <v>113.77777777777818</v>
      </c>
      <c r="J116">
        <f t="shared" si="14"/>
        <v>3.2520325203252091E-2</v>
      </c>
      <c r="K116">
        <f t="shared" si="15"/>
        <v>3.2520325203252091E-2</v>
      </c>
      <c r="L116">
        <f t="shared" si="16"/>
        <v>1.0327847180910716E-4</v>
      </c>
      <c r="M116">
        <f t="shared" si="17"/>
        <v>4.5545806067816784E-4</v>
      </c>
    </row>
    <row r="117" spans="1:13" x14ac:dyDescent="0.25">
      <c r="A117" s="1">
        <v>2014</v>
      </c>
      <c r="B117" s="1">
        <v>8</v>
      </c>
      <c r="C117" s="1">
        <v>116</v>
      </c>
      <c r="D117" s="1">
        <v>321</v>
      </c>
      <c r="E117">
        <f t="shared" si="9"/>
        <v>317.33333333333331</v>
      </c>
      <c r="F117">
        <f t="shared" si="10"/>
        <v>317.66666666666669</v>
      </c>
      <c r="G117">
        <f t="shared" si="11"/>
        <v>3.3333333333333144</v>
      </c>
      <c r="H117">
        <f t="shared" si="12"/>
        <v>3.3333333333333144</v>
      </c>
      <c r="I117">
        <f t="shared" si="13"/>
        <v>11.111111111110985</v>
      </c>
      <c r="J117">
        <f t="shared" si="14"/>
        <v>1.0384215991692569E-2</v>
      </c>
      <c r="K117">
        <f t="shared" si="15"/>
        <v>1.0384215991692569E-2</v>
      </c>
      <c r="L117">
        <f t="shared" si="16"/>
        <v>8.0955908597332857E-2</v>
      </c>
      <c r="M117">
        <f t="shared" si="17"/>
        <v>8.7586494696285933E-2</v>
      </c>
    </row>
    <row r="118" spans="1:13" x14ac:dyDescent="0.25">
      <c r="A118" s="1">
        <v>2014</v>
      </c>
      <c r="B118" s="1">
        <v>9</v>
      </c>
      <c r="C118" s="1">
        <v>117</v>
      </c>
      <c r="D118" s="1">
        <v>226</v>
      </c>
      <c r="E118">
        <f t="shared" si="9"/>
        <v>291.66666666666669</v>
      </c>
      <c r="F118">
        <f t="shared" si="10"/>
        <v>317.33333333333331</v>
      </c>
      <c r="G118">
        <f t="shared" si="11"/>
        <v>-91.333333333333314</v>
      </c>
      <c r="H118">
        <f t="shared" si="12"/>
        <v>91.333333333333314</v>
      </c>
      <c r="I118">
        <f t="shared" si="13"/>
        <v>8341.7777777777737</v>
      </c>
      <c r="J118">
        <f t="shared" si="14"/>
        <v>-0.40412979351032441</v>
      </c>
      <c r="K118">
        <f t="shared" si="15"/>
        <v>0.40412979351032441</v>
      </c>
      <c r="L118">
        <f t="shared" si="16"/>
        <v>0.1062490754518322</v>
      </c>
      <c r="M118">
        <f t="shared" si="17"/>
        <v>1.2530346933980734E-3</v>
      </c>
    </row>
    <row r="119" spans="1:13" x14ac:dyDescent="0.25">
      <c r="A119" s="1">
        <v>2014</v>
      </c>
      <c r="B119" s="1">
        <v>10</v>
      </c>
      <c r="C119" s="1">
        <v>118</v>
      </c>
      <c r="D119" s="1">
        <v>218</v>
      </c>
      <c r="E119">
        <f t="shared" si="9"/>
        <v>255</v>
      </c>
      <c r="F119">
        <f t="shared" si="10"/>
        <v>291.66666666666669</v>
      </c>
      <c r="G119">
        <f t="shared" si="11"/>
        <v>-73.666666666666686</v>
      </c>
      <c r="H119">
        <f t="shared" si="12"/>
        <v>73.666666666666686</v>
      </c>
      <c r="I119">
        <f t="shared" si="13"/>
        <v>5426.777777777781</v>
      </c>
      <c r="J119">
        <f t="shared" si="14"/>
        <v>-0.33792048929663615</v>
      </c>
      <c r="K119">
        <f t="shared" si="15"/>
        <v>0.33792048929663615</v>
      </c>
      <c r="L119">
        <f t="shared" si="16"/>
        <v>2.0221361838229108E-2</v>
      </c>
      <c r="M119">
        <f t="shared" si="17"/>
        <v>7.5751199393990411E-4</v>
      </c>
    </row>
    <row r="120" spans="1:13" x14ac:dyDescent="0.25">
      <c r="A120" s="1">
        <v>2014</v>
      </c>
      <c r="B120" s="1">
        <v>11</v>
      </c>
      <c r="C120" s="1">
        <v>119</v>
      </c>
      <c r="D120" s="1">
        <v>224</v>
      </c>
      <c r="E120">
        <f t="shared" si="9"/>
        <v>222.66666666666666</v>
      </c>
      <c r="F120">
        <f t="shared" si="10"/>
        <v>255</v>
      </c>
      <c r="G120">
        <f t="shared" si="11"/>
        <v>-31</v>
      </c>
      <c r="H120">
        <f t="shared" si="12"/>
        <v>31</v>
      </c>
      <c r="I120">
        <f t="shared" si="13"/>
        <v>961</v>
      </c>
      <c r="J120">
        <f t="shared" si="14"/>
        <v>-0.13839285714285715</v>
      </c>
      <c r="K120">
        <f t="shared" si="15"/>
        <v>0.13839285714285715</v>
      </c>
      <c r="L120">
        <f t="shared" si="16"/>
        <v>1.8337673611111122E-2</v>
      </c>
      <c r="M120">
        <f t="shared" si="17"/>
        <v>1.6761001275510206E-2</v>
      </c>
    </row>
    <row r="121" spans="1:13" x14ac:dyDescent="0.25">
      <c r="A121" s="1">
        <v>2014</v>
      </c>
      <c r="B121" s="1">
        <v>12</v>
      </c>
      <c r="C121" s="1">
        <v>120</v>
      </c>
      <c r="D121" s="1">
        <v>253</v>
      </c>
      <c r="E121">
        <f t="shared" si="9"/>
        <v>231.66666666666666</v>
      </c>
      <c r="F121">
        <f t="shared" si="10"/>
        <v>222.66666666666666</v>
      </c>
      <c r="G121">
        <f t="shared" si="11"/>
        <v>30.333333333333343</v>
      </c>
      <c r="H121">
        <f t="shared" si="12"/>
        <v>30.333333333333343</v>
      </c>
      <c r="I121">
        <f t="shared" si="13"/>
        <v>920.11111111111165</v>
      </c>
      <c r="J121">
        <f t="shared" si="14"/>
        <v>0.11989459815546775</v>
      </c>
      <c r="K121">
        <f t="shared" si="15"/>
        <v>0.11989459815546775</v>
      </c>
      <c r="L121">
        <f t="shared" si="16"/>
        <v>2.2956841138659329E-2</v>
      </c>
      <c r="M121">
        <f t="shared" si="17"/>
        <v>4.5149900795200676E-3</v>
      </c>
    </row>
    <row r="122" spans="1:13" x14ac:dyDescent="0.25">
      <c r="A122" s="1">
        <v>2015</v>
      </c>
      <c r="B122" s="1">
        <v>1</v>
      </c>
      <c r="C122" s="1">
        <v>121</v>
      </c>
      <c r="D122" s="1">
        <v>270</v>
      </c>
      <c r="E122">
        <f t="shared" si="9"/>
        <v>249</v>
      </c>
      <c r="F122">
        <f t="shared" si="10"/>
        <v>231.66666666666666</v>
      </c>
      <c r="G122">
        <f t="shared" si="11"/>
        <v>38.333333333333343</v>
      </c>
      <c r="H122">
        <f t="shared" si="12"/>
        <v>38.333333333333343</v>
      </c>
      <c r="I122">
        <f t="shared" si="13"/>
        <v>1469.4444444444453</v>
      </c>
      <c r="J122">
        <f t="shared" si="14"/>
        <v>0.14197530864197536</v>
      </c>
      <c r="K122">
        <f t="shared" si="15"/>
        <v>0.14197530864197536</v>
      </c>
      <c r="L122">
        <f t="shared" si="16"/>
        <v>0.15509983234263072</v>
      </c>
      <c r="M122">
        <f t="shared" si="17"/>
        <v>5.7956104252400539E-2</v>
      </c>
    </row>
    <row r="123" spans="1:13" x14ac:dyDescent="0.25">
      <c r="A123" s="1">
        <v>2015</v>
      </c>
      <c r="B123" s="1">
        <v>2</v>
      </c>
      <c r="C123" s="1">
        <v>122</v>
      </c>
      <c r="D123" s="1">
        <v>335</v>
      </c>
      <c r="E123">
        <f t="shared" si="9"/>
        <v>286</v>
      </c>
      <c r="F123">
        <f>AVERAGE(E120:E121,F122)</f>
        <v>228.66666666666666</v>
      </c>
      <c r="G123">
        <f t="shared" si="11"/>
        <v>106.33333333333334</v>
      </c>
      <c r="H123">
        <f t="shared" si="12"/>
        <v>106.33333333333334</v>
      </c>
      <c r="I123">
        <f t="shared" si="13"/>
        <v>11306.777777777779</v>
      </c>
      <c r="J123">
        <f t="shared" si="14"/>
        <v>0.31741293532338311</v>
      </c>
      <c r="K123">
        <f t="shared" si="15"/>
        <v>0.31741293532338311</v>
      </c>
      <c r="L123">
        <f t="shared" si="16"/>
        <v>1.5223385559763379E-2</v>
      </c>
      <c r="M123">
        <f t="shared" si="17"/>
        <v>3.5366451325462241E-2</v>
      </c>
    </row>
    <row r="124" spans="1:13" x14ac:dyDescent="0.25">
      <c r="A124" s="1">
        <v>2015</v>
      </c>
      <c r="B124" s="1">
        <v>3</v>
      </c>
      <c r="C124" s="1">
        <v>123</v>
      </c>
      <c r="D124" s="1">
        <v>272</v>
      </c>
      <c r="E124">
        <f t="shared" si="9"/>
        <v>292.33333333333331</v>
      </c>
      <c r="F124">
        <f>AVERAGE(E121,F122:F123)</f>
        <v>230.66666666666666</v>
      </c>
      <c r="G124">
        <f t="shared" si="11"/>
        <v>41.333333333333343</v>
      </c>
      <c r="H124">
        <f t="shared" si="12"/>
        <v>41.333333333333343</v>
      </c>
      <c r="I124">
        <f t="shared" si="13"/>
        <v>1708.4444444444453</v>
      </c>
      <c r="J124">
        <f t="shared" si="14"/>
        <v>0.15196078431372553</v>
      </c>
      <c r="K124">
        <f t="shared" si="15"/>
        <v>0.15196078431372553</v>
      </c>
      <c r="L124">
        <f t="shared" si="16"/>
        <v>0.1211312956555171</v>
      </c>
      <c r="M124">
        <f t="shared" si="17"/>
        <v>3.7967668685121109E-2</v>
      </c>
    </row>
    <row r="125" spans="1:13" x14ac:dyDescent="0.25">
      <c r="A125" s="1">
        <v>2015</v>
      </c>
      <c r="B125" s="1">
        <v>4</v>
      </c>
      <c r="C125" s="1">
        <v>124</v>
      </c>
      <c r="D125" s="1">
        <v>325</v>
      </c>
      <c r="E125">
        <f t="shared" si="9"/>
        <v>310.66666666666669</v>
      </c>
      <c r="F125">
        <f>AVERAGE(F122:F124)</f>
        <v>230.33333333333334</v>
      </c>
      <c r="G125">
        <f t="shared" si="11"/>
        <v>94.666666666666657</v>
      </c>
      <c r="H125">
        <f t="shared" si="12"/>
        <v>94.666666666666657</v>
      </c>
      <c r="I125">
        <f t="shared" si="13"/>
        <v>8961.7777777777756</v>
      </c>
      <c r="J125">
        <f t="shared" si="14"/>
        <v>0.29128205128205126</v>
      </c>
      <c r="K125">
        <f t="shared" si="15"/>
        <v>0.29128205128205126</v>
      </c>
      <c r="L125">
        <f t="shared" si="16"/>
        <v>7.1842325955146474E-2</v>
      </c>
      <c r="M125">
        <f t="shared" si="17"/>
        <v>6.0591715976331356E-4</v>
      </c>
    </row>
    <row r="126" spans="1:13" x14ac:dyDescent="0.25">
      <c r="A126" s="1">
        <v>2015</v>
      </c>
      <c r="B126" s="1">
        <v>5</v>
      </c>
      <c r="C126" s="1">
        <v>125</v>
      </c>
      <c r="D126" s="1">
        <v>317</v>
      </c>
      <c r="E126">
        <f t="shared" si="9"/>
        <v>304.66666666666669</v>
      </c>
      <c r="F126">
        <f>AVERAGE(F123:F125)</f>
        <v>229.88888888888889</v>
      </c>
      <c r="G126">
        <f t="shared" si="11"/>
        <v>87.111111111111114</v>
      </c>
      <c r="H126">
        <f t="shared" si="12"/>
        <v>87.111111111111114</v>
      </c>
      <c r="I126">
        <f t="shared" si="13"/>
        <v>7588.3456790123464</v>
      </c>
      <c r="J126">
        <f t="shared" si="14"/>
        <v>0.27479845776375744</v>
      </c>
      <c r="K126">
        <f t="shared" si="15"/>
        <v>0.27479845776375744</v>
      </c>
      <c r="L126">
        <f t="shared" si="16"/>
        <v>5.4058015699662107E-2</v>
      </c>
      <c r="M126">
        <f t="shared" si="17"/>
        <v>1.6817761147986349E-3</v>
      </c>
    </row>
    <row r="127" spans="1:13" x14ac:dyDescent="0.25">
      <c r="A127" s="1">
        <v>2015</v>
      </c>
      <c r="B127" s="1">
        <v>6</v>
      </c>
      <c r="C127" s="1">
        <v>126</v>
      </c>
      <c r="D127" s="1">
        <v>304</v>
      </c>
      <c r="E127">
        <f t="shared" si="9"/>
        <v>315.33333333333331</v>
      </c>
      <c r="F127">
        <f t="shared" ref="F127:F133" si="18">AVERAGE(F124:F126)</f>
        <v>230.2962962962963</v>
      </c>
      <c r="G127">
        <f t="shared" si="11"/>
        <v>73.703703703703695</v>
      </c>
      <c r="H127">
        <f t="shared" si="12"/>
        <v>73.703703703703695</v>
      </c>
      <c r="I127">
        <f t="shared" si="13"/>
        <v>5432.2359396433458</v>
      </c>
      <c r="J127">
        <f t="shared" si="14"/>
        <v>0.24244639376218322</v>
      </c>
      <c r="K127">
        <f t="shared" si="15"/>
        <v>0.24244639376218322</v>
      </c>
      <c r="L127">
        <f t="shared" si="16"/>
        <v>6.5541323045056415E-2</v>
      </c>
      <c r="M127">
        <f t="shared" si="17"/>
        <v>1.7313019390581715E-4</v>
      </c>
    </row>
    <row r="128" spans="1:13" x14ac:dyDescent="0.25">
      <c r="A128" s="1">
        <v>2015</v>
      </c>
      <c r="B128" s="1">
        <v>7</v>
      </c>
      <c r="C128" s="1">
        <v>127</v>
      </c>
      <c r="D128" s="1">
        <v>308</v>
      </c>
      <c r="E128">
        <f t="shared" si="9"/>
        <v>309.66666666666669</v>
      </c>
      <c r="F128">
        <f t="shared" si="18"/>
        <v>230.17283950617283</v>
      </c>
      <c r="G128">
        <f t="shared" si="11"/>
        <v>77.827160493827165</v>
      </c>
      <c r="H128">
        <f t="shared" si="12"/>
        <v>77.827160493827165</v>
      </c>
      <c r="I128">
        <f t="shared" si="13"/>
        <v>6057.0669105319321</v>
      </c>
      <c r="J128">
        <f t="shared" si="14"/>
        <v>0.25268558601891938</v>
      </c>
      <c r="K128">
        <f t="shared" si="15"/>
        <v>0.25268558601891938</v>
      </c>
      <c r="L128">
        <f t="shared" si="16"/>
        <v>4.1680481588081957E-2</v>
      </c>
      <c r="M128">
        <f t="shared" si="17"/>
        <v>2.3718164951931188E-3</v>
      </c>
    </row>
    <row r="129" spans="1:13" x14ac:dyDescent="0.25">
      <c r="A129" s="1">
        <v>2015</v>
      </c>
      <c r="B129" s="1">
        <v>8</v>
      </c>
      <c r="C129" s="1">
        <v>128</v>
      </c>
      <c r="D129" s="1">
        <v>293</v>
      </c>
      <c r="E129">
        <f t="shared" si="9"/>
        <v>301.66666666666669</v>
      </c>
      <c r="F129">
        <f t="shared" si="18"/>
        <v>230.11934156378604</v>
      </c>
      <c r="G129">
        <f t="shared" si="11"/>
        <v>62.880658436213963</v>
      </c>
      <c r="H129">
        <f t="shared" si="12"/>
        <v>62.880658436213963</v>
      </c>
      <c r="I129">
        <f t="shared" si="13"/>
        <v>3953.9772053718061</v>
      </c>
      <c r="J129">
        <f t="shared" si="14"/>
        <v>0.21460975575499647</v>
      </c>
      <c r="K129">
        <f t="shared" si="15"/>
        <v>0.21460975575499647</v>
      </c>
      <c r="L129">
        <f t="shared" si="16"/>
        <v>4.751189219263827E-3</v>
      </c>
      <c r="M129">
        <f t="shared" si="17"/>
        <v>8.0245547414646651E-2</v>
      </c>
    </row>
    <row r="130" spans="1:13" x14ac:dyDescent="0.25">
      <c r="A130" s="1">
        <v>2015</v>
      </c>
      <c r="B130" s="1">
        <v>9</v>
      </c>
      <c r="C130" s="1">
        <v>129</v>
      </c>
      <c r="D130" s="1">
        <v>210</v>
      </c>
      <c r="E130">
        <f t="shared" si="9"/>
        <v>270.33333333333331</v>
      </c>
      <c r="F130">
        <f t="shared" si="18"/>
        <v>230.19615912208508</v>
      </c>
      <c r="G130">
        <f t="shared" si="11"/>
        <v>-20.196159122085078</v>
      </c>
      <c r="H130">
        <f t="shared" si="12"/>
        <v>20.196159122085078</v>
      </c>
      <c r="I130">
        <f t="shared" si="13"/>
        <v>407.88484328458031</v>
      </c>
      <c r="J130">
        <f t="shared" si="14"/>
        <v>-9.6172186295643225E-2</v>
      </c>
      <c r="K130">
        <f t="shared" si="15"/>
        <v>9.6172186295643225E-2</v>
      </c>
      <c r="L130">
        <f t="shared" si="16"/>
        <v>6.6793881978625697E-3</v>
      </c>
      <c r="M130">
        <f t="shared" si="17"/>
        <v>2.040816326530612E-4</v>
      </c>
    </row>
    <row r="131" spans="1:13" x14ac:dyDescent="0.25">
      <c r="A131" s="1">
        <v>2015</v>
      </c>
      <c r="B131" s="1">
        <v>10</v>
      </c>
      <c r="C131" s="1">
        <v>130</v>
      </c>
      <c r="D131" s="1">
        <v>213</v>
      </c>
      <c r="E131">
        <f t="shared" si="9"/>
        <v>238.66666666666666</v>
      </c>
      <c r="F131">
        <f t="shared" si="18"/>
        <v>230.16278006401467</v>
      </c>
      <c r="G131">
        <f t="shared" si="11"/>
        <v>-17.162780064014669</v>
      </c>
      <c r="H131">
        <f t="shared" si="12"/>
        <v>17.162780064014669</v>
      </c>
      <c r="I131">
        <f t="shared" si="13"/>
        <v>294.56101952573937</v>
      </c>
      <c r="J131">
        <f t="shared" si="14"/>
        <v>-8.0576432225420977E-2</v>
      </c>
      <c r="K131">
        <f t="shared" si="15"/>
        <v>8.0576432225420977E-2</v>
      </c>
      <c r="L131">
        <f t="shared" si="16"/>
        <v>8.9577132757365126E-3</v>
      </c>
      <c r="M131">
        <f t="shared" si="17"/>
        <v>1.9837333862328903E-4</v>
      </c>
    </row>
    <row r="132" spans="1:13" x14ac:dyDescent="0.25">
      <c r="A132" s="1">
        <v>2015</v>
      </c>
      <c r="B132" s="1">
        <v>11</v>
      </c>
      <c r="C132" s="1">
        <v>131</v>
      </c>
      <c r="D132" s="1">
        <v>210</v>
      </c>
      <c r="E132">
        <f t="shared" si="9"/>
        <v>211</v>
      </c>
      <c r="F132">
        <f t="shared" si="18"/>
        <v>230.1594269166286</v>
      </c>
      <c r="G132">
        <f t="shared" si="11"/>
        <v>-20.159426916628604</v>
      </c>
      <c r="H132">
        <f t="shared" si="12"/>
        <v>20.159426916628604</v>
      </c>
      <c r="I132">
        <f t="shared" si="13"/>
        <v>406.40249360688989</v>
      </c>
      <c r="J132">
        <f t="shared" si="14"/>
        <v>-9.5997271031564788E-2</v>
      </c>
      <c r="K132">
        <f t="shared" si="15"/>
        <v>9.5997271031564788E-2</v>
      </c>
      <c r="L132">
        <f t="shared" si="16"/>
        <v>3.7310056623926589E-3</v>
      </c>
      <c r="M132">
        <f t="shared" si="17"/>
        <v>2.4693877551020406E-2</v>
      </c>
    </row>
    <row r="133" spans="1:13" ht="16.5" thickBot="1" x14ac:dyDescent="0.3">
      <c r="A133" s="4">
        <v>2015</v>
      </c>
      <c r="B133" s="4">
        <v>12</v>
      </c>
      <c r="C133" s="4">
        <v>132</v>
      </c>
      <c r="D133" s="4">
        <v>243</v>
      </c>
      <c r="E133" s="5">
        <f t="shared" ref="E133:E145" si="19">AVERAGE(D131:D133)</f>
        <v>222</v>
      </c>
      <c r="F133" s="5">
        <f t="shared" si="18"/>
        <v>230.17278870090945</v>
      </c>
      <c r="G133" s="5">
        <f t="shared" si="11"/>
        <v>12.82721129909055</v>
      </c>
      <c r="H133" s="5">
        <f t="shared" si="12"/>
        <v>12.82721129909055</v>
      </c>
      <c r="I133" s="5">
        <f t="shared" si="13"/>
        <v>164.53734971151627</v>
      </c>
      <c r="J133" s="5">
        <f t="shared" si="14"/>
        <v>5.2786877774035186E-2</v>
      </c>
      <c r="K133" s="5">
        <f>ABS(J133)</f>
        <v>5.2786877774035186E-2</v>
      </c>
      <c r="L133" s="5"/>
      <c r="M133" s="5"/>
    </row>
    <row r="134" spans="1:13" x14ac:dyDescent="0.25">
      <c r="A134" s="1">
        <v>2016</v>
      </c>
      <c r="B134" s="1">
        <v>1</v>
      </c>
      <c r="C134" s="1">
        <v>133</v>
      </c>
      <c r="D134" s="1">
        <v>253</v>
      </c>
      <c r="E134">
        <f t="shared" si="19"/>
        <v>235.33333333333334</v>
      </c>
      <c r="F134">
        <f>E133</f>
        <v>222</v>
      </c>
      <c r="G134">
        <f t="shared" si="11"/>
        <v>31</v>
      </c>
      <c r="H134">
        <f t="shared" si="12"/>
        <v>31</v>
      </c>
      <c r="I134">
        <f t="shared" si="13"/>
        <v>961</v>
      </c>
      <c r="J134">
        <f t="shared" si="14"/>
        <v>0.1225296442687747</v>
      </c>
      <c r="K134">
        <f>ABS(J134)</f>
        <v>0.1225296442687747</v>
      </c>
      <c r="L134">
        <f t="shared" ref="L134:L156" si="20">((F135-D135)/D134)^2</f>
        <v>9.2627599243856343E-2</v>
      </c>
      <c r="M134">
        <f t="shared" ref="M134:M156" si="21">((D135-D134)/D134)^2</f>
        <v>3.7510350107016199E-2</v>
      </c>
    </row>
    <row r="135" spans="1:13" x14ac:dyDescent="0.25">
      <c r="A135" s="1">
        <v>2016</v>
      </c>
      <c r="B135" s="1">
        <v>2</v>
      </c>
      <c r="C135" s="1">
        <v>134</v>
      </c>
      <c r="D135" s="1">
        <v>302</v>
      </c>
      <c r="E135">
        <f t="shared" si="19"/>
        <v>266</v>
      </c>
      <c r="F135">
        <f>AVERAGE(D132:D133,F134)</f>
        <v>225</v>
      </c>
      <c r="G135">
        <f t="shared" si="11"/>
        <v>77</v>
      </c>
      <c r="H135">
        <f t="shared" si="12"/>
        <v>77</v>
      </c>
      <c r="I135">
        <f t="shared" si="13"/>
        <v>5929</v>
      </c>
      <c r="J135">
        <f t="shared" si="14"/>
        <v>0.25496688741721857</v>
      </c>
      <c r="K135">
        <f>ABS(J135)</f>
        <v>0.25496688741721857</v>
      </c>
      <c r="L135">
        <f t="shared" si="20"/>
        <v>1.0536818560589448E-2</v>
      </c>
      <c r="M135">
        <f t="shared" si="21"/>
        <v>1.8431209157493092E-2</v>
      </c>
    </row>
    <row r="136" spans="1:13" x14ac:dyDescent="0.25">
      <c r="A136" s="1">
        <v>2016</v>
      </c>
      <c r="B136" s="1">
        <v>3</v>
      </c>
      <c r="C136" s="1">
        <v>135</v>
      </c>
      <c r="D136" s="1">
        <v>261</v>
      </c>
      <c r="E136">
        <f t="shared" si="19"/>
        <v>272</v>
      </c>
      <c r="F136">
        <f>AVERAGE(F134:F135,D133)</f>
        <v>230</v>
      </c>
      <c r="G136">
        <f t="shared" ref="G136:G157" si="22">D136-F136</f>
        <v>31</v>
      </c>
      <c r="H136">
        <f t="shared" ref="H136:H157" si="23">ABS(G136)</f>
        <v>31</v>
      </c>
      <c r="I136">
        <f t="shared" ref="I136:I157" si="24">G136^2</f>
        <v>961</v>
      </c>
      <c r="J136">
        <f t="shared" ref="J136:J157" si="25">G136/D136</f>
        <v>0.11877394636015326</v>
      </c>
      <c r="K136">
        <f t="shared" ref="K136:K157" si="26">ABS(J136)</f>
        <v>0.11877394636015326</v>
      </c>
      <c r="L136">
        <f t="shared" si="20"/>
        <v>7.0567242276406886E-2</v>
      </c>
      <c r="M136">
        <f t="shared" si="21"/>
        <v>1.6969803731595248E-2</v>
      </c>
    </row>
    <row r="137" spans="1:13" x14ac:dyDescent="0.25">
      <c r="A137" s="1">
        <v>2016</v>
      </c>
      <c r="B137" s="1">
        <v>4</v>
      </c>
      <c r="C137" s="1">
        <v>136</v>
      </c>
      <c r="D137" s="1">
        <v>295</v>
      </c>
      <c r="E137">
        <f t="shared" si="19"/>
        <v>286</v>
      </c>
      <c r="F137">
        <f>AVERAGE(F134:F136)</f>
        <v>225.66666666666666</v>
      </c>
      <c r="G137">
        <f t="shared" si="22"/>
        <v>69.333333333333343</v>
      </c>
      <c r="H137">
        <f t="shared" si="23"/>
        <v>69.333333333333343</v>
      </c>
      <c r="I137">
        <f t="shared" si="24"/>
        <v>4807.1111111111122</v>
      </c>
      <c r="J137">
        <f t="shared" si="25"/>
        <v>0.23502824858757065</v>
      </c>
      <c r="K137">
        <f t="shared" si="26"/>
        <v>0.23502824858757065</v>
      </c>
      <c r="L137">
        <f t="shared" si="20"/>
        <v>4.432967679927366E-2</v>
      </c>
      <c r="M137">
        <f t="shared" si="21"/>
        <v>4.136742315426601E-4</v>
      </c>
    </row>
    <row r="138" spans="1:13" x14ac:dyDescent="0.25">
      <c r="A138" s="1">
        <v>2016</v>
      </c>
      <c r="B138" s="1">
        <v>5</v>
      </c>
      <c r="C138" s="1">
        <v>137</v>
      </c>
      <c r="D138" s="1">
        <v>289</v>
      </c>
      <c r="E138">
        <f t="shared" si="19"/>
        <v>281.66666666666669</v>
      </c>
      <c r="F138">
        <f t="shared" ref="F138:F157" si="27">AVERAGE(F135:F137)</f>
        <v>226.88888888888889</v>
      </c>
      <c r="G138">
        <f t="shared" si="22"/>
        <v>62.111111111111114</v>
      </c>
      <c r="H138">
        <f t="shared" si="23"/>
        <v>62.111111111111114</v>
      </c>
      <c r="I138">
        <f t="shared" si="24"/>
        <v>3857.7901234567903</v>
      </c>
      <c r="J138">
        <f t="shared" si="25"/>
        <v>0.21491733948481354</v>
      </c>
      <c r="K138">
        <f t="shared" si="26"/>
        <v>0.21491733948481354</v>
      </c>
      <c r="L138">
        <f t="shared" si="20"/>
        <v>4.2361162333207532E-2</v>
      </c>
      <c r="M138">
        <f t="shared" si="21"/>
        <v>4.7892146885214497E-5</v>
      </c>
    </row>
    <row r="139" spans="1:13" x14ac:dyDescent="0.25">
      <c r="A139" s="1">
        <v>2016</v>
      </c>
      <c r="B139" s="1">
        <v>6</v>
      </c>
      <c r="C139" s="1">
        <v>138</v>
      </c>
      <c r="D139" s="1">
        <v>287</v>
      </c>
      <c r="E139">
        <f t="shared" si="19"/>
        <v>290.33333333333331</v>
      </c>
      <c r="F139">
        <f t="shared" si="27"/>
        <v>227.5185185185185</v>
      </c>
      <c r="G139">
        <f t="shared" si="22"/>
        <v>59.481481481481495</v>
      </c>
      <c r="H139">
        <f t="shared" si="23"/>
        <v>59.481481481481495</v>
      </c>
      <c r="I139">
        <f t="shared" si="24"/>
        <v>3538.0466392318262</v>
      </c>
      <c r="J139">
        <f t="shared" si="25"/>
        <v>0.20725254871596341</v>
      </c>
      <c r="K139">
        <f t="shared" si="26"/>
        <v>0.20725254871596341</v>
      </c>
      <c r="L139">
        <f t="shared" si="20"/>
        <v>7.8299821242437187E-2</v>
      </c>
      <c r="M139">
        <f t="shared" si="21"/>
        <v>4.8561958989425625E-3</v>
      </c>
    </row>
    <row r="140" spans="1:13" x14ac:dyDescent="0.25">
      <c r="A140" s="1">
        <v>2016</v>
      </c>
      <c r="B140" s="1">
        <v>7</v>
      </c>
      <c r="C140" s="1">
        <v>139</v>
      </c>
      <c r="D140" s="1">
        <v>307</v>
      </c>
      <c r="E140">
        <f t="shared" si="19"/>
        <v>294.33333333333331</v>
      </c>
      <c r="F140">
        <f t="shared" si="27"/>
        <v>226.69135802469134</v>
      </c>
      <c r="G140">
        <f t="shared" si="22"/>
        <v>80.30864197530866</v>
      </c>
      <c r="H140">
        <f t="shared" si="23"/>
        <v>80.30864197530866</v>
      </c>
      <c r="I140">
        <f t="shared" si="24"/>
        <v>6449.4779759183084</v>
      </c>
      <c r="J140">
        <f t="shared" si="25"/>
        <v>0.26159166767201519</v>
      </c>
      <c r="K140">
        <f t="shared" si="26"/>
        <v>0.26159166767201519</v>
      </c>
      <c r="L140">
        <f t="shared" si="20"/>
        <v>2.1454212998362397E-2</v>
      </c>
      <c r="M140">
        <f t="shared" si="21"/>
        <v>1.2997485384460312E-2</v>
      </c>
    </row>
    <row r="141" spans="1:13" x14ac:dyDescent="0.25">
      <c r="A141" s="1">
        <v>2016</v>
      </c>
      <c r="B141" s="1">
        <v>8</v>
      </c>
      <c r="C141" s="1">
        <v>140</v>
      </c>
      <c r="D141" s="1">
        <v>272</v>
      </c>
      <c r="E141">
        <f t="shared" si="19"/>
        <v>288.66666666666669</v>
      </c>
      <c r="F141">
        <f t="shared" si="27"/>
        <v>227.03292181069958</v>
      </c>
      <c r="G141">
        <f t="shared" si="22"/>
        <v>44.967078189300423</v>
      </c>
      <c r="H141">
        <f t="shared" si="23"/>
        <v>44.967078189300423</v>
      </c>
      <c r="I141">
        <f t="shared" si="24"/>
        <v>2022.0381208826577</v>
      </c>
      <c r="J141">
        <f t="shared" si="25"/>
        <v>0.16532014040183979</v>
      </c>
      <c r="K141">
        <f t="shared" si="26"/>
        <v>0.16532014040183979</v>
      </c>
      <c r="L141">
        <f t="shared" si="20"/>
        <v>2.6799398259819726E-3</v>
      </c>
      <c r="M141">
        <f t="shared" si="21"/>
        <v>4.7050713667820071E-2</v>
      </c>
    </row>
    <row r="142" spans="1:13" x14ac:dyDescent="0.25">
      <c r="A142" s="1">
        <v>2016</v>
      </c>
      <c r="B142" s="1">
        <v>9</v>
      </c>
      <c r="C142" s="1">
        <v>141</v>
      </c>
      <c r="D142" s="1">
        <v>213</v>
      </c>
      <c r="E142">
        <f t="shared" si="19"/>
        <v>264</v>
      </c>
      <c r="F142">
        <f t="shared" si="27"/>
        <v>227.08093278463647</v>
      </c>
      <c r="G142">
        <f t="shared" si="22"/>
        <v>-14.080932784636474</v>
      </c>
      <c r="H142">
        <f t="shared" si="23"/>
        <v>14.080932784636474</v>
      </c>
      <c r="I142">
        <f t="shared" si="24"/>
        <v>198.27266808545028</v>
      </c>
      <c r="J142">
        <f t="shared" si="25"/>
        <v>-6.6107665655570302E-2</v>
      </c>
      <c r="K142">
        <f t="shared" si="26"/>
        <v>6.6107665655570302E-2</v>
      </c>
      <c r="L142">
        <f t="shared" si="20"/>
        <v>7.0900122822151225E-3</v>
      </c>
      <c r="M142">
        <f t="shared" si="21"/>
        <v>3.5266371310806942E-4</v>
      </c>
    </row>
    <row r="143" spans="1:13" x14ac:dyDescent="0.25">
      <c r="A143" s="1">
        <v>2016</v>
      </c>
      <c r="B143" s="1">
        <v>10</v>
      </c>
      <c r="C143" s="1">
        <v>142</v>
      </c>
      <c r="D143" s="1">
        <v>209</v>
      </c>
      <c r="E143">
        <f t="shared" si="19"/>
        <v>231.33333333333334</v>
      </c>
      <c r="F143">
        <f t="shared" si="27"/>
        <v>226.93507087334248</v>
      </c>
      <c r="G143">
        <f t="shared" si="22"/>
        <v>-17.935070873342482</v>
      </c>
      <c r="H143">
        <f t="shared" si="23"/>
        <v>17.935070873342482</v>
      </c>
      <c r="I143">
        <f t="shared" si="24"/>
        <v>321.66676723181786</v>
      </c>
      <c r="J143">
        <f t="shared" si="25"/>
        <v>-8.5813736236088428E-2</v>
      </c>
      <c r="K143">
        <f t="shared" si="26"/>
        <v>8.5813736236088428E-2</v>
      </c>
      <c r="L143">
        <f t="shared" si="20"/>
        <v>9.1722397735677415E-3</v>
      </c>
      <c r="M143">
        <f t="shared" si="21"/>
        <v>9.1572995123738007E-5</v>
      </c>
    </row>
    <row r="144" spans="1:13" x14ac:dyDescent="0.25">
      <c r="A144" s="1">
        <v>2016</v>
      </c>
      <c r="B144" s="1">
        <v>11</v>
      </c>
      <c r="C144" s="1">
        <v>143</v>
      </c>
      <c r="D144" s="1">
        <v>207</v>
      </c>
      <c r="E144">
        <f t="shared" si="19"/>
        <v>209.66666666666666</v>
      </c>
      <c r="F144">
        <f t="shared" si="27"/>
        <v>227.01630848955952</v>
      </c>
      <c r="G144">
        <f t="shared" si="22"/>
        <v>-20.01630848955952</v>
      </c>
      <c r="H144">
        <f t="shared" si="23"/>
        <v>20.01630848955952</v>
      </c>
      <c r="I144">
        <f t="shared" si="24"/>
        <v>400.65260554921252</v>
      </c>
      <c r="J144">
        <f t="shared" si="25"/>
        <v>-9.6697142461640198E-2</v>
      </c>
      <c r="K144">
        <f t="shared" si="26"/>
        <v>9.6697142461640198E-2</v>
      </c>
      <c r="L144">
        <f t="shared" si="20"/>
        <v>2.2412012687013861E-2</v>
      </c>
      <c r="M144">
        <f t="shared" si="21"/>
        <v>6.0701533291325355E-2</v>
      </c>
    </row>
    <row r="145" spans="1:13" x14ac:dyDescent="0.25">
      <c r="A145" s="1">
        <v>2016</v>
      </c>
      <c r="B145" s="1">
        <v>12</v>
      </c>
      <c r="C145" s="1">
        <v>144</v>
      </c>
      <c r="D145" s="1">
        <v>258</v>
      </c>
      <c r="E145">
        <f t="shared" si="19"/>
        <v>224.66666666666666</v>
      </c>
      <c r="F145">
        <f t="shared" si="27"/>
        <v>227.01077071584618</v>
      </c>
      <c r="G145">
        <f t="shared" si="22"/>
        <v>30.989229284153822</v>
      </c>
      <c r="H145">
        <f t="shared" si="23"/>
        <v>30.989229284153822</v>
      </c>
      <c r="I145">
        <f t="shared" si="24"/>
        <v>960.3323316258568</v>
      </c>
      <c r="J145">
        <f t="shared" si="25"/>
        <v>0.12011329179904583</v>
      </c>
      <c r="K145">
        <f t="shared" si="26"/>
        <v>0.12011329179904583</v>
      </c>
      <c r="L145">
        <f t="shared" si="20"/>
        <v>1.8416611441752658E-2</v>
      </c>
      <c r="M145">
        <f t="shared" si="21"/>
        <v>2.4037017006189532E-4</v>
      </c>
    </row>
    <row r="146" spans="1:13" x14ac:dyDescent="0.25">
      <c r="A146" s="1">
        <v>2017</v>
      </c>
      <c r="B146" s="1">
        <v>1</v>
      </c>
      <c r="C146" s="1">
        <v>145</v>
      </c>
      <c r="D146" s="1">
        <v>262</v>
      </c>
      <c r="E146">
        <f>AVERAGE(D144:D146)</f>
        <v>242.33333333333334</v>
      </c>
      <c r="F146">
        <f t="shared" si="27"/>
        <v>226.98738335958274</v>
      </c>
      <c r="G146">
        <f t="shared" si="22"/>
        <v>35.012616640417264</v>
      </c>
      <c r="H146">
        <f t="shared" si="23"/>
        <v>35.012616640417264</v>
      </c>
      <c r="I146">
        <f t="shared" si="24"/>
        <v>1225.8833240088238</v>
      </c>
      <c r="J146">
        <f t="shared" si="25"/>
        <v>0.13363594137563842</v>
      </c>
      <c r="K146">
        <f t="shared" si="26"/>
        <v>0.13363594137563842</v>
      </c>
      <c r="L146">
        <f t="shared" si="20"/>
        <v>7.9763512276400148E-2</v>
      </c>
      <c r="M146">
        <f t="shared" si="21"/>
        <v>2.2157799662024358E-2</v>
      </c>
    </row>
    <row r="147" spans="1:13" x14ac:dyDescent="0.25">
      <c r="A147" s="1">
        <v>2017</v>
      </c>
      <c r="B147" s="1">
        <v>2</v>
      </c>
      <c r="C147" s="1">
        <v>146</v>
      </c>
      <c r="D147" s="1">
        <v>301</v>
      </c>
      <c r="E147">
        <f t="shared" ref="E147:E157" si="28">AVERAGE(D145:D147)</f>
        <v>273.66666666666669</v>
      </c>
      <c r="F147">
        <f t="shared" si="27"/>
        <v>227.00482085499615</v>
      </c>
      <c r="G147">
        <f t="shared" si="22"/>
        <v>73.995179145003846</v>
      </c>
      <c r="H147">
        <f t="shared" si="23"/>
        <v>73.995179145003846</v>
      </c>
      <c r="I147">
        <f t="shared" si="24"/>
        <v>5475.2865367012118</v>
      </c>
      <c r="J147">
        <f t="shared" si="25"/>
        <v>0.2458311599501789</v>
      </c>
      <c r="K147">
        <f t="shared" si="26"/>
        <v>0.2458311599501789</v>
      </c>
      <c r="L147">
        <f t="shared" si="20"/>
        <v>8.652713203482907E-3</v>
      </c>
      <c r="M147">
        <f t="shared" si="21"/>
        <v>2.3355150605401706E-2</v>
      </c>
    </row>
    <row r="148" spans="1:13" x14ac:dyDescent="0.25">
      <c r="A148" s="1">
        <v>2017</v>
      </c>
      <c r="B148" s="1">
        <v>3</v>
      </c>
      <c r="C148" s="1">
        <v>147</v>
      </c>
      <c r="D148" s="1">
        <v>255</v>
      </c>
      <c r="E148">
        <f t="shared" si="28"/>
        <v>272.66666666666669</v>
      </c>
      <c r="F148">
        <f t="shared" si="27"/>
        <v>227.00099164347503</v>
      </c>
      <c r="G148">
        <f t="shared" si="22"/>
        <v>27.999008356524968</v>
      </c>
      <c r="H148">
        <f t="shared" si="23"/>
        <v>27.999008356524968</v>
      </c>
      <c r="I148">
        <f t="shared" si="24"/>
        <v>783.944468948755</v>
      </c>
      <c r="J148">
        <f t="shared" si="25"/>
        <v>0.10980003277068615</v>
      </c>
      <c r="K148">
        <f t="shared" si="26"/>
        <v>0.10980003277068615</v>
      </c>
      <c r="L148">
        <f t="shared" si="20"/>
        <v>9.3569455140718738E-2</v>
      </c>
      <c r="M148">
        <f t="shared" si="21"/>
        <v>3.8446751249519413E-2</v>
      </c>
    </row>
    <row r="149" spans="1:13" x14ac:dyDescent="0.25">
      <c r="A149" s="1">
        <v>2017</v>
      </c>
      <c r="B149" s="1">
        <v>4</v>
      </c>
      <c r="C149" s="1">
        <v>148</v>
      </c>
      <c r="D149" s="1">
        <v>305</v>
      </c>
      <c r="E149">
        <f t="shared" si="28"/>
        <v>287</v>
      </c>
      <c r="F149">
        <f t="shared" si="27"/>
        <v>226.99773195268463</v>
      </c>
      <c r="G149">
        <f t="shared" si="22"/>
        <v>78.002268047315368</v>
      </c>
      <c r="H149">
        <f t="shared" si="23"/>
        <v>78.002268047315368</v>
      </c>
      <c r="I149">
        <f t="shared" si="24"/>
        <v>6084.3538205252362</v>
      </c>
      <c r="J149">
        <f t="shared" si="25"/>
        <v>0.25574514113873892</v>
      </c>
      <c r="K149">
        <f t="shared" si="26"/>
        <v>0.25574514113873892</v>
      </c>
      <c r="L149">
        <f t="shared" si="20"/>
        <v>5.5725126232092727E-2</v>
      </c>
      <c r="M149">
        <f t="shared" si="21"/>
        <v>3.8699274388605221E-4</v>
      </c>
    </row>
    <row r="150" spans="1:13" x14ac:dyDescent="0.25">
      <c r="A150" s="1">
        <v>2017</v>
      </c>
      <c r="B150" s="1">
        <v>5</v>
      </c>
      <c r="C150" s="1">
        <v>149</v>
      </c>
      <c r="D150" s="1">
        <v>299</v>
      </c>
      <c r="E150">
        <f t="shared" si="28"/>
        <v>286.33333333333331</v>
      </c>
      <c r="F150">
        <f t="shared" si="27"/>
        <v>227.0011814837186</v>
      </c>
      <c r="G150">
        <f t="shared" si="22"/>
        <v>71.998818516281403</v>
      </c>
      <c r="H150">
        <f t="shared" si="23"/>
        <v>71.998818516281403</v>
      </c>
      <c r="I150">
        <f t="shared" si="24"/>
        <v>5183.8298677404255</v>
      </c>
      <c r="J150">
        <f t="shared" si="25"/>
        <v>0.24079872413472042</v>
      </c>
      <c r="K150">
        <f t="shared" si="26"/>
        <v>0.24079872413472042</v>
      </c>
      <c r="L150">
        <f t="shared" si="20"/>
        <v>2.6856557541022761E-2</v>
      </c>
      <c r="M150">
        <f t="shared" si="21"/>
        <v>5.9171597633136102E-3</v>
      </c>
    </row>
    <row r="151" spans="1:13" x14ac:dyDescent="0.25">
      <c r="A151" s="1">
        <v>2017</v>
      </c>
      <c r="B151" s="1">
        <v>6</v>
      </c>
      <c r="C151" s="1">
        <v>150</v>
      </c>
      <c r="D151" s="1">
        <v>276</v>
      </c>
      <c r="E151">
        <f t="shared" si="28"/>
        <v>293.33333333333331</v>
      </c>
      <c r="F151">
        <f t="shared" si="27"/>
        <v>226.99996835995944</v>
      </c>
      <c r="G151">
        <f t="shared" si="22"/>
        <v>49.000031640040561</v>
      </c>
      <c r="H151">
        <f t="shared" si="23"/>
        <v>49.000031640040561</v>
      </c>
      <c r="I151">
        <f t="shared" si="24"/>
        <v>2401.0031007249759</v>
      </c>
      <c r="J151">
        <f t="shared" si="25"/>
        <v>0.1775363465218861</v>
      </c>
      <c r="K151">
        <f t="shared" si="26"/>
        <v>0.1775363465218861</v>
      </c>
      <c r="L151">
        <f t="shared" si="20"/>
        <v>6.2500675245566156E-2</v>
      </c>
      <c r="M151">
        <f t="shared" si="21"/>
        <v>5.2509976895610171E-3</v>
      </c>
    </row>
    <row r="152" spans="1:13" x14ac:dyDescent="0.25">
      <c r="A152" s="1">
        <v>2017</v>
      </c>
      <c r="B152" s="1">
        <v>7</v>
      </c>
      <c r="C152" s="1">
        <v>151</v>
      </c>
      <c r="D152" s="1">
        <v>296</v>
      </c>
      <c r="E152">
        <f t="shared" si="28"/>
        <v>290.33333333333331</v>
      </c>
      <c r="F152">
        <f t="shared" si="27"/>
        <v>226.99962726545422</v>
      </c>
      <c r="G152">
        <f t="shared" si="22"/>
        <v>69.000372734545778</v>
      </c>
      <c r="H152">
        <f t="shared" si="23"/>
        <v>69.000372734545778</v>
      </c>
      <c r="I152">
        <f t="shared" si="24"/>
        <v>4761.0514375062485</v>
      </c>
      <c r="J152">
        <f t="shared" si="25"/>
        <v>0.23310936734643845</v>
      </c>
      <c r="K152">
        <f t="shared" si="26"/>
        <v>0.23310936734643845</v>
      </c>
      <c r="L152">
        <f t="shared" si="20"/>
        <v>2.2096160574163234E-2</v>
      </c>
      <c r="M152">
        <f t="shared" si="21"/>
        <v>7.1334002921840754E-3</v>
      </c>
    </row>
    <row r="153" spans="1:13" x14ac:dyDescent="0.25">
      <c r="A153" s="1">
        <v>2017</v>
      </c>
      <c r="B153" s="1">
        <v>8</v>
      </c>
      <c r="C153" s="1">
        <v>152</v>
      </c>
      <c r="D153" s="1">
        <v>271</v>
      </c>
      <c r="E153">
        <f t="shared" si="28"/>
        <v>281</v>
      </c>
      <c r="F153">
        <f t="shared" si="27"/>
        <v>227.00025903637743</v>
      </c>
      <c r="G153">
        <f t="shared" si="22"/>
        <v>43.999740963622571</v>
      </c>
      <c r="H153">
        <f t="shared" si="23"/>
        <v>43.999740963622571</v>
      </c>
      <c r="I153">
        <f t="shared" si="24"/>
        <v>1935.9772048658861</v>
      </c>
      <c r="J153">
        <f t="shared" si="25"/>
        <v>0.1623606677624449</v>
      </c>
      <c r="K153">
        <f t="shared" si="26"/>
        <v>0.1623606677624449</v>
      </c>
      <c r="L153">
        <f t="shared" si="20"/>
        <v>1.2254339300839121E-4</v>
      </c>
      <c r="M153">
        <f t="shared" si="21"/>
        <v>3.0078566468321515E-2</v>
      </c>
    </row>
    <row r="154" spans="1:13" x14ac:dyDescent="0.25">
      <c r="A154" s="1">
        <v>2017</v>
      </c>
      <c r="B154" s="1">
        <v>9</v>
      </c>
      <c r="C154" s="1">
        <v>153</v>
      </c>
      <c r="D154" s="1">
        <v>224</v>
      </c>
      <c r="E154">
        <f t="shared" si="28"/>
        <v>263.66666666666669</v>
      </c>
      <c r="F154">
        <f t="shared" si="27"/>
        <v>226.99995155393037</v>
      </c>
      <c r="G154">
        <f t="shared" si="22"/>
        <v>-2.9999515539303729</v>
      </c>
      <c r="H154">
        <f t="shared" si="23"/>
        <v>2.9999515539303729</v>
      </c>
      <c r="I154">
        <f t="shared" si="24"/>
        <v>8.9997093259292598</v>
      </c>
      <c r="J154">
        <f t="shared" si="25"/>
        <v>-1.3392640865760594E-2</v>
      </c>
      <c r="K154">
        <f t="shared" si="26"/>
        <v>1.3392640865760594E-2</v>
      </c>
      <c r="L154">
        <f t="shared" si="20"/>
        <v>4.484183246184271E-3</v>
      </c>
      <c r="M154">
        <f t="shared" si="21"/>
        <v>2.8698979591836732E-3</v>
      </c>
    </row>
    <row r="155" spans="1:13" x14ac:dyDescent="0.25">
      <c r="A155" s="1">
        <v>2017</v>
      </c>
      <c r="B155" s="1">
        <v>10</v>
      </c>
      <c r="C155" s="1">
        <v>154</v>
      </c>
      <c r="D155" s="1">
        <v>212</v>
      </c>
      <c r="E155">
        <f t="shared" si="28"/>
        <v>235.66666666666666</v>
      </c>
      <c r="F155">
        <f t="shared" si="27"/>
        <v>226.99994595192069</v>
      </c>
      <c r="G155">
        <f t="shared" si="22"/>
        <v>-14.999945951920694</v>
      </c>
      <c r="H155">
        <f t="shared" si="23"/>
        <v>14.999945951920694</v>
      </c>
      <c r="I155">
        <f t="shared" si="24"/>
        <v>224.99837856054199</v>
      </c>
      <c r="J155">
        <f t="shared" si="25"/>
        <v>-7.0754462037361757E-2</v>
      </c>
      <c r="K155">
        <f t="shared" si="26"/>
        <v>7.0754462037361757E-2</v>
      </c>
      <c r="L155">
        <f t="shared" si="20"/>
        <v>1.4240128803535129E-3</v>
      </c>
      <c r="M155">
        <f t="shared" si="21"/>
        <v>1.0902456390174439E-3</v>
      </c>
    </row>
    <row r="156" spans="1:13" x14ac:dyDescent="0.25">
      <c r="A156" s="1">
        <v>2017</v>
      </c>
      <c r="B156" s="1">
        <v>11</v>
      </c>
      <c r="C156" s="1">
        <v>155</v>
      </c>
      <c r="D156" s="1">
        <v>219</v>
      </c>
      <c r="E156">
        <f t="shared" si="28"/>
        <v>218.33333333333334</v>
      </c>
      <c r="F156">
        <f t="shared" si="27"/>
        <v>227.00005218074284</v>
      </c>
      <c r="G156">
        <f t="shared" si="22"/>
        <v>-8.0000521807428413</v>
      </c>
      <c r="H156">
        <f t="shared" si="23"/>
        <v>8.0000521807428413</v>
      </c>
      <c r="I156">
        <f t="shared" si="24"/>
        <v>64.000834894608289</v>
      </c>
      <c r="J156">
        <f t="shared" si="25"/>
        <v>-3.6529918633528953E-2</v>
      </c>
      <c r="K156">
        <f t="shared" si="26"/>
        <v>3.6529918633528953E-2</v>
      </c>
      <c r="L156">
        <f t="shared" si="20"/>
        <v>3.3360466664396286E-2</v>
      </c>
      <c r="M156">
        <f t="shared" si="21"/>
        <v>4.8039031713267025E-2</v>
      </c>
    </row>
    <row r="157" spans="1:13" ht="16.5" thickBot="1" x14ac:dyDescent="0.3">
      <c r="A157" s="4">
        <v>2017</v>
      </c>
      <c r="B157" s="4">
        <v>12</v>
      </c>
      <c r="C157" s="4">
        <v>156</v>
      </c>
      <c r="D157" s="4">
        <v>267</v>
      </c>
      <c r="E157" s="5">
        <f t="shared" si="28"/>
        <v>232.66666666666666</v>
      </c>
      <c r="F157" s="5">
        <f t="shared" si="27"/>
        <v>226.99998322886464</v>
      </c>
      <c r="G157" s="5">
        <f t="shared" si="22"/>
        <v>40.000016771135364</v>
      </c>
      <c r="H157" s="5">
        <f t="shared" si="23"/>
        <v>40.000016771135364</v>
      </c>
      <c r="I157" s="5">
        <f t="shared" si="24"/>
        <v>1600.0013416911104</v>
      </c>
      <c r="J157" s="5">
        <f t="shared" si="25"/>
        <v>0.14981279689563806</v>
      </c>
      <c r="K157" s="5">
        <f t="shared" si="26"/>
        <v>0.14981279689563806</v>
      </c>
      <c r="L157" s="5"/>
      <c r="M157" s="5"/>
    </row>
    <row r="158" spans="1:13" x14ac:dyDescent="0.25">
      <c r="A158" s="1">
        <v>2018</v>
      </c>
      <c r="B158" s="1">
        <v>1</v>
      </c>
      <c r="C158" s="1">
        <v>157</v>
      </c>
      <c r="D158" s="1"/>
      <c r="E158">
        <f>AVERAGE(D156:D157,F158)</f>
        <v>239.55555555555554</v>
      </c>
      <c r="F158">
        <f t="shared" ref="F158:F181" si="29">E157</f>
        <v>232.66666666666666</v>
      </c>
    </row>
    <row r="159" spans="1:13" x14ac:dyDescent="0.25">
      <c r="A159" s="1">
        <v>2018</v>
      </c>
      <c r="B159" s="1">
        <v>2</v>
      </c>
      <c r="C159" s="1">
        <v>158</v>
      </c>
      <c r="D159" s="1"/>
      <c r="E159">
        <f>AVERAGE(D157,F158:F159)</f>
        <v>246.40740740740739</v>
      </c>
      <c r="F159">
        <f t="shared" si="29"/>
        <v>239.55555555555554</v>
      </c>
    </row>
    <row r="160" spans="1:13" x14ac:dyDescent="0.25">
      <c r="A160" s="1">
        <v>2018</v>
      </c>
      <c r="B160" s="1">
        <v>3</v>
      </c>
      <c r="C160" s="1">
        <v>159</v>
      </c>
      <c r="D160" s="1"/>
      <c r="E160">
        <f>AVERAGE(F158:F160)</f>
        <v>239.54320987654319</v>
      </c>
      <c r="F160">
        <f t="shared" si="29"/>
        <v>246.40740740740739</v>
      </c>
    </row>
    <row r="161" spans="1:6" x14ac:dyDescent="0.25">
      <c r="A161" s="1">
        <v>2018</v>
      </c>
      <c r="B161" s="1">
        <v>4</v>
      </c>
      <c r="C161" s="1">
        <v>160</v>
      </c>
      <c r="D161" s="1"/>
      <c r="E161">
        <f t="shared" ref="E161:E180" si="30">AVERAGE(F159:F161)</f>
        <v>241.83539094650203</v>
      </c>
      <c r="F161">
        <f t="shared" si="29"/>
        <v>239.54320987654319</v>
      </c>
    </row>
    <row r="162" spans="1:6" x14ac:dyDescent="0.25">
      <c r="A162" s="1">
        <v>2018</v>
      </c>
      <c r="B162" s="1">
        <v>5</v>
      </c>
      <c r="C162" s="1">
        <v>161</v>
      </c>
      <c r="D162" s="1"/>
      <c r="E162">
        <f t="shared" si="30"/>
        <v>242.59533607681752</v>
      </c>
      <c r="F162">
        <f t="shared" si="29"/>
        <v>241.83539094650203</v>
      </c>
    </row>
    <row r="163" spans="1:6" x14ac:dyDescent="0.25">
      <c r="A163" s="1">
        <v>2018</v>
      </c>
      <c r="B163" s="1">
        <v>6</v>
      </c>
      <c r="C163" s="1">
        <v>162</v>
      </c>
      <c r="D163" s="1"/>
      <c r="E163">
        <f t="shared" si="30"/>
        <v>241.32464563328756</v>
      </c>
      <c r="F163">
        <f t="shared" si="29"/>
        <v>242.59533607681752</v>
      </c>
    </row>
    <row r="164" spans="1:6" x14ac:dyDescent="0.25">
      <c r="A164" s="1">
        <v>2018</v>
      </c>
      <c r="B164" s="1">
        <v>7</v>
      </c>
      <c r="C164" s="1">
        <v>163</v>
      </c>
      <c r="D164" s="1"/>
      <c r="E164">
        <f t="shared" si="30"/>
        <v>241.91845755220234</v>
      </c>
      <c r="F164">
        <f t="shared" si="29"/>
        <v>241.32464563328756</v>
      </c>
    </row>
    <row r="165" spans="1:6" x14ac:dyDescent="0.25">
      <c r="A165" s="1">
        <v>2018</v>
      </c>
      <c r="B165" s="1">
        <v>8</v>
      </c>
      <c r="C165" s="1">
        <v>164</v>
      </c>
      <c r="D165" s="1"/>
      <c r="E165">
        <f t="shared" si="30"/>
        <v>241.94614642076911</v>
      </c>
      <c r="F165">
        <f t="shared" si="29"/>
        <v>241.91845755220234</v>
      </c>
    </row>
    <row r="166" spans="1:6" x14ac:dyDescent="0.25">
      <c r="A166" s="1">
        <v>2018</v>
      </c>
      <c r="B166" s="1">
        <v>9</v>
      </c>
      <c r="C166" s="1">
        <v>165</v>
      </c>
      <c r="D166" s="1"/>
      <c r="E166">
        <f t="shared" si="30"/>
        <v>241.72974986875298</v>
      </c>
      <c r="F166">
        <f t="shared" si="29"/>
        <v>241.94614642076911</v>
      </c>
    </row>
    <row r="167" spans="1:6" x14ac:dyDescent="0.25">
      <c r="A167" s="1">
        <v>2018</v>
      </c>
      <c r="B167" s="1">
        <v>10</v>
      </c>
      <c r="C167" s="1">
        <v>166</v>
      </c>
      <c r="D167" s="1"/>
      <c r="E167">
        <f t="shared" si="30"/>
        <v>241.86478461390814</v>
      </c>
      <c r="F167">
        <f t="shared" si="29"/>
        <v>241.72974986875298</v>
      </c>
    </row>
    <row r="168" spans="1:6" x14ac:dyDescent="0.25">
      <c r="A168" s="1">
        <v>2018</v>
      </c>
      <c r="B168" s="1">
        <v>11</v>
      </c>
      <c r="C168" s="1">
        <v>167</v>
      </c>
      <c r="D168" s="1"/>
      <c r="E168">
        <f t="shared" si="30"/>
        <v>241.84689363447674</v>
      </c>
      <c r="F168">
        <f t="shared" si="29"/>
        <v>241.86478461390814</v>
      </c>
    </row>
    <row r="169" spans="1:6" x14ac:dyDescent="0.25">
      <c r="A169" s="1">
        <v>2018</v>
      </c>
      <c r="B169" s="1">
        <v>12</v>
      </c>
      <c r="C169" s="1">
        <v>168</v>
      </c>
      <c r="D169" s="1"/>
      <c r="E169">
        <f t="shared" si="30"/>
        <v>241.8138093723793</v>
      </c>
      <c r="F169">
        <f t="shared" si="29"/>
        <v>241.84689363447674</v>
      </c>
    </row>
    <row r="170" spans="1:6" x14ac:dyDescent="0.25">
      <c r="A170" s="1">
        <v>2019</v>
      </c>
      <c r="B170" s="1">
        <v>1</v>
      </c>
      <c r="C170" s="1">
        <v>169</v>
      </c>
      <c r="D170" s="1"/>
      <c r="E170">
        <f t="shared" si="30"/>
        <v>241.84182920692137</v>
      </c>
      <c r="F170">
        <f t="shared" si="29"/>
        <v>241.8138093723793</v>
      </c>
    </row>
    <row r="171" spans="1:6" x14ac:dyDescent="0.25">
      <c r="A171" s="1">
        <v>2019</v>
      </c>
      <c r="B171" s="1">
        <v>2</v>
      </c>
      <c r="C171" s="1">
        <v>170</v>
      </c>
      <c r="D171" s="1"/>
      <c r="E171">
        <f t="shared" si="30"/>
        <v>241.83417740459245</v>
      </c>
      <c r="F171">
        <f t="shared" si="29"/>
        <v>241.84182920692137</v>
      </c>
    </row>
    <row r="172" spans="1:6" x14ac:dyDescent="0.25">
      <c r="A172" s="1">
        <v>2019</v>
      </c>
      <c r="B172" s="1">
        <v>3</v>
      </c>
      <c r="C172" s="1">
        <v>171</v>
      </c>
      <c r="D172" s="1"/>
      <c r="E172">
        <f t="shared" si="30"/>
        <v>241.82993866129769</v>
      </c>
      <c r="F172">
        <f t="shared" si="29"/>
        <v>241.83417740459245</v>
      </c>
    </row>
    <row r="173" spans="1:6" x14ac:dyDescent="0.25">
      <c r="A173" s="1">
        <v>2019</v>
      </c>
      <c r="B173" s="1">
        <v>4</v>
      </c>
      <c r="C173" s="1">
        <v>172</v>
      </c>
      <c r="D173" s="1"/>
      <c r="E173">
        <f t="shared" si="30"/>
        <v>241.83531509093714</v>
      </c>
      <c r="F173">
        <f t="shared" si="29"/>
        <v>241.82993866129769</v>
      </c>
    </row>
    <row r="174" spans="1:6" x14ac:dyDescent="0.25">
      <c r="A174" s="1">
        <v>2019</v>
      </c>
      <c r="B174" s="1">
        <v>5</v>
      </c>
      <c r="C174" s="1">
        <v>173</v>
      </c>
      <c r="D174" s="1"/>
      <c r="E174">
        <f t="shared" si="30"/>
        <v>241.83314371894244</v>
      </c>
      <c r="F174">
        <f t="shared" si="29"/>
        <v>241.83531509093714</v>
      </c>
    </row>
    <row r="175" spans="1:6" x14ac:dyDescent="0.25">
      <c r="A175" s="1">
        <v>2019</v>
      </c>
      <c r="B175" s="1">
        <v>6</v>
      </c>
      <c r="C175" s="1">
        <v>174</v>
      </c>
      <c r="D175" s="1"/>
      <c r="E175">
        <f t="shared" si="30"/>
        <v>241.83279915705907</v>
      </c>
      <c r="F175">
        <f t="shared" si="29"/>
        <v>241.83314371894244</v>
      </c>
    </row>
    <row r="176" spans="1:6" x14ac:dyDescent="0.25">
      <c r="A176" s="1">
        <v>2019</v>
      </c>
      <c r="B176" s="1">
        <v>7</v>
      </c>
      <c r="C176" s="1">
        <v>175</v>
      </c>
      <c r="D176" s="1"/>
      <c r="E176">
        <f t="shared" si="30"/>
        <v>241.83375265564621</v>
      </c>
      <c r="F176">
        <f t="shared" si="29"/>
        <v>241.83279915705907</v>
      </c>
    </row>
    <row r="177" spans="1:6" x14ac:dyDescent="0.25">
      <c r="A177" s="1">
        <v>2019</v>
      </c>
      <c r="B177" s="1">
        <v>8</v>
      </c>
      <c r="C177" s="1">
        <v>176</v>
      </c>
      <c r="D177" s="1"/>
      <c r="E177">
        <f t="shared" si="30"/>
        <v>241.83323184388257</v>
      </c>
      <c r="F177">
        <f t="shared" si="29"/>
        <v>241.83375265564621</v>
      </c>
    </row>
    <row r="178" spans="1:6" x14ac:dyDescent="0.25">
      <c r="A178" s="1">
        <v>2019</v>
      </c>
      <c r="B178" s="1">
        <v>9</v>
      </c>
      <c r="C178" s="1">
        <v>177</v>
      </c>
      <c r="D178" s="1"/>
      <c r="E178">
        <f t="shared" si="30"/>
        <v>241.83326121886262</v>
      </c>
      <c r="F178">
        <f t="shared" si="29"/>
        <v>241.83323184388257</v>
      </c>
    </row>
    <row r="179" spans="1:6" x14ac:dyDescent="0.25">
      <c r="A179" s="1">
        <v>2019</v>
      </c>
      <c r="B179" s="1">
        <v>10</v>
      </c>
      <c r="C179" s="1">
        <v>178</v>
      </c>
      <c r="D179" s="1"/>
      <c r="E179">
        <f t="shared" si="30"/>
        <v>241.83341523946379</v>
      </c>
      <c r="F179">
        <f t="shared" si="29"/>
        <v>241.83326121886262</v>
      </c>
    </row>
    <row r="180" spans="1:6" x14ac:dyDescent="0.25">
      <c r="A180" s="1">
        <v>2019</v>
      </c>
      <c r="B180" s="1">
        <v>11</v>
      </c>
      <c r="C180" s="1">
        <v>179</v>
      </c>
      <c r="D180" s="1"/>
      <c r="E180">
        <f t="shared" si="30"/>
        <v>241.83330276740298</v>
      </c>
      <c r="F180">
        <f t="shared" si="29"/>
        <v>241.83341523946379</v>
      </c>
    </row>
    <row r="181" spans="1:6" x14ac:dyDescent="0.25">
      <c r="A181" s="1">
        <v>2019</v>
      </c>
      <c r="B181" s="1">
        <v>12</v>
      </c>
      <c r="C181" s="1">
        <v>180</v>
      </c>
      <c r="D181" s="1"/>
      <c r="F181">
        <f t="shared" si="29"/>
        <v>241.83330276740298</v>
      </c>
    </row>
  </sheetData>
  <mergeCells count="2">
    <mergeCell ref="O2:P2"/>
    <mergeCell ref="R2:S2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9B35-B09A-44F9-8864-BECF71937B4F}">
  <dimension ref="A1:S181"/>
  <sheetViews>
    <sheetView workbookViewId="0">
      <pane ySplit="1" topLeftCell="A2" activePane="bottomLeft" state="frozen"/>
      <selection activeCell="B1" sqref="B1"/>
      <selection pane="bottomLeft" activeCell="F1" activeCellId="1" sqref="D1:D1048576 F1:F1048576"/>
    </sheetView>
  </sheetViews>
  <sheetFormatPr defaultRowHeight="15.75" x14ac:dyDescent="0.25"/>
  <cols>
    <col min="5" max="9" width="11" bestFit="1" customWidth="1"/>
    <col min="11" max="11" width="12" bestFit="1" customWidth="1"/>
  </cols>
  <sheetData>
    <row r="1" spans="1:19" ht="57.75" x14ac:dyDescent="0.25">
      <c r="A1" s="10" t="s">
        <v>0</v>
      </c>
      <c r="B1" s="10" t="s">
        <v>1</v>
      </c>
      <c r="C1" s="10" t="s">
        <v>26</v>
      </c>
      <c r="D1" s="10" t="s">
        <v>2</v>
      </c>
      <c r="E1" s="6" t="s">
        <v>14</v>
      </c>
      <c r="F1" s="6" t="s">
        <v>5</v>
      </c>
      <c r="G1" s="6" t="s">
        <v>10</v>
      </c>
      <c r="H1" s="6" t="s">
        <v>12</v>
      </c>
      <c r="I1" s="6" t="s">
        <v>11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9" x14ac:dyDescent="0.25">
      <c r="A2" s="1">
        <v>2005</v>
      </c>
      <c r="B2" s="1">
        <v>1</v>
      </c>
      <c r="C2" s="1">
        <v>1</v>
      </c>
      <c r="D2" s="1">
        <v>141</v>
      </c>
      <c r="O2" s="13" t="s">
        <v>24</v>
      </c>
      <c r="P2" s="13"/>
      <c r="R2" s="13" t="s">
        <v>25</v>
      </c>
      <c r="S2" s="13"/>
    </row>
    <row r="3" spans="1:19" x14ac:dyDescent="0.25">
      <c r="A3" s="1">
        <v>2005</v>
      </c>
      <c r="B3" s="1">
        <v>2</v>
      </c>
      <c r="C3" s="1">
        <v>2</v>
      </c>
      <c r="D3" s="1">
        <v>126</v>
      </c>
      <c r="O3" t="s">
        <v>19</v>
      </c>
      <c r="P3">
        <f>SUM(I14:I121)</f>
        <v>105371.70138888889</v>
      </c>
      <c r="R3" t="s">
        <v>19</v>
      </c>
      <c r="S3">
        <f>SUM(I122:I133)</f>
        <v>20409.2164552789</v>
      </c>
    </row>
    <row r="4" spans="1:19" x14ac:dyDescent="0.25">
      <c r="A4" s="1">
        <v>2005</v>
      </c>
      <c r="B4" s="1">
        <v>3</v>
      </c>
      <c r="C4" s="1">
        <v>3</v>
      </c>
      <c r="D4" s="1">
        <v>144</v>
      </c>
      <c r="O4" t="s">
        <v>20</v>
      </c>
      <c r="P4">
        <f>AVERAGE(I14:I121)</f>
        <v>975.66390174897117</v>
      </c>
      <c r="R4" t="s">
        <v>20</v>
      </c>
      <c r="S4">
        <f>AVERAGE(I122:I133)</f>
        <v>1700.7680379399083</v>
      </c>
    </row>
    <row r="5" spans="1:19" x14ac:dyDescent="0.25">
      <c r="A5" s="1">
        <v>2005</v>
      </c>
      <c r="B5" s="1">
        <v>4</v>
      </c>
      <c r="C5" s="1">
        <v>4</v>
      </c>
      <c r="D5" s="1">
        <v>160</v>
      </c>
      <c r="O5" t="s">
        <v>21</v>
      </c>
      <c r="P5">
        <f>AVERAGE(J14:J121)</f>
        <v>2.4677551106362605E-2</v>
      </c>
      <c r="R5" t="s">
        <v>21</v>
      </c>
      <c r="S5">
        <f>AVERAGE(J122:J133)</f>
        <v>1.7701662540015022E-2</v>
      </c>
    </row>
    <row r="6" spans="1:19" x14ac:dyDescent="0.25">
      <c r="A6" s="1">
        <v>2005</v>
      </c>
      <c r="B6" s="1">
        <v>5</v>
      </c>
      <c r="C6" s="1">
        <v>5</v>
      </c>
      <c r="D6" s="1">
        <v>155</v>
      </c>
      <c r="O6" t="s">
        <v>22</v>
      </c>
      <c r="P6">
        <f>AVERAGE(K14:K121)</f>
        <v>0.13355381337682901</v>
      </c>
      <c r="R6" t="s">
        <v>22</v>
      </c>
      <c r="S6">
        <f>AVERAGE(K122:K133)</f>
        <v>0.13697666901921127</v>
      </c>
    </row>
    <row r="7" spans="1:19" x14ac:dyDescent="0.25">
      <c r="A7" s="1">
        <v>2005</v>
      </c>
      <c r="B7" s="1">
        <v>6</v>
      </c>
      <c r="C7" s="1">
        <v>6</v>
      </c>
      <c r="D7" s="1">
        <v>131</v>
      </c>
      <c r="O7" t="s">
        <v>23</v>
      </c>
      <c r="P7">
        <f>SQRT(SUM(L14:L120)/SUM(M14:M120))</f>
        <v>1.2656357743312285</v>
      </c>
      <c r="R7" t="s">
        <v>23</v>
      </c>
      <c r="S7">
        <f>SQRT(SUM(L122:L132)/SUM(M122:M132))</f>
        <v>1.0842230337904326</v>
      </c>
    </row>
    <row r="8" spans="1:19" x14ac:dyDescent="0.25">
      <c r="A8" s="1">
        <v>2005</v>
      </c>
      <c r="B8" s="1">
        <v>7</v>
      </c>
      <c r="C8" s="1">
        <v>7</v>
      </c>
      <c r="D8" s="1">
        <v>145</v>
      </c>
    </row>
    <row r="9" spans="1:19" x14ac:dyDescent="0.25">
      <c r="A9" s="1">
        <v>2005</v>
      </c>
      <c r="B9" s="1">
        <v>8</v>
      </c>
      <c r="C9" s="1">
        <v>8</v>
      </c>
      <c r="D9" s="1">
        <v>145</v>
      </c>
    </row>
    <row r="10" spans="1:19" x14ac:dyDescent="0.25">
      <c r="A10" s="1">
        <v>2005</v>
      </c>
      <c r="B10" s="1">
        <v>9</v>
      </c>
      <c r="C10" s="1">
        <v>9</v>
      </c>
      <c r="D10" s="1">
        <v>115</v>
      </c>
    </row>
    <row r="11" spans="1:19" x14ac:dyDescent="0.25">
      <c r="A11" s="1">
        <v>2005</v>
      </c>
      <c r="B11" s="1">
        <v>10</v>
      </c>
      <c r="C11" s="1">
        <v>10</v>
      </c>
      <c r="D11" s="1">
        <v>110</v>
      </c>
    </row>
    <row r="12" spans="1:19" x14ac:dyDescent="0.25">
      <c r="A12" s="1">
        <v>2005</v>
      </c>
      <c r="B12" s="1">
        <v>11</v>
      </c>
      <c r="C12" s="1">
        <v>11</v>
      </c>
      <c r="D12" s="1">
        <v>94</v>
      </c>
    </row>
    <row r="13" spans="1:19" x14ac:dyDescent="0.25">
      <c r="A13" s="1">
        <v>2005</v>
      </c>
      <c r="B13" s="1">
        <v>12</v>
      </c>
      <c r="C13" s="1">
        <v>12</v>
      </c>
      <c r="D13" s="1">
        <v>113</v>
      </c>
      <c r="E13">
        <f>AVERAGE(D2:D13)</f>
        <v>131.58333333333334</v>
      </c>
    </row>
    <row r="14" spans="1:19" x14ac:dyDescent="0.25">
      <c r="A14" s="1">
        <v>2006</v>
      </c>
      <c r="B14" s="1">
        <v>1</v>
      </c>
      <c r="C14" s="1">
        <v>13</v>
      </c>
      <c r="D14" s="1">
        <v>140</v>
      </c>
      <c r="E14">
        <f t="shared" ref="E14:E77" si="0">AVERAGE(D3:D14)</f>
        <v>131.5</v>
      </c>
      <c r="F14">
        <f>E13</f>
        <v>131.58333333333334</v>
      </c>
      <c r="G14">
        <f>D14-F14</f>
        <v>8.4166666666666572</v>
      </c>
      <c r="H14">
        <f>ABS(G14)</f>
        <v>8.4166666666666572</v>
      </c>
      <c r="I14">
        <f>G14^2</f>
        <v>70.840277777777615</v>
      </c>
      <c r="J14">
        <f>G14/D14</f>
        <v>6.0119047619047551E-2</v>
      </c>
      <c r="K14">
        <f>ABS(J14)</f>
        <v>6.0119047619047551E-2</v>
      </c>
      <c r="L14">
        <f>((F15-D15)/D14)^2</f>
        <v>3.6862244897959183E-3</v>
      </c>
      <c r="M14">
        <f>((D15-D14)/D14)^2</f>
        <v>0</v>
      </c>
    </row>
    <row r="15" spans="1:19" x14ac:dyDescent="0.25">
      <c r="A15" s="1">
        <v>2006</v>
      </c>
      <c r="B15" s="1">
        <v>2</v>
      </c>
      <c r="C15" s="1">
        <v>14</v>
      </c>
      <c r="D15" s="1">
        <v>140</v>
      </c>
      <c r="E15">
        <f t="shared" si="0"/>
        <v>132.66666666666666</v>
      </c>
      <c r="F15">
        <f t="shared" ref="F15:F78" si="1">E14</f>
        <v>131.5</v>
      </c>
      <c r="G15">
        <f t="shared" ref="G15:G78" si="2">D15-F15</f>
        <v>8.5</v>
      </c>
      <c r="H15">
        <f t="shared" ref="H15:H78" si="3">ABS(G15)</f>
        <v>8.5</v>
      </c>
      <c r="I15">
        <f t="shared" ref="I15:I78" si="4">G15^2</f>
        <v>72.25</v>
      </c>
      <c r="J15">
        <f t="shared" ref="J15:J78" si="5">G15/D15</f>
        <v>6.0714285714285714E-2</v>
      </c>
      <c r="K15">
        <f t="shared" ref="K15:K78" si="6">ABS(J15)</f>
        <v>6.0714285714285714E-2</v>
      </c>
      <c r="L15">
        <f t="shared" ref="L15:L78" si="7">((F16-D16)/D15)^2</f>
        <v>4.444444444444454E-3</v>
      </c>
      <c r="M15">
        <f t="shared" ref="M15:M78" si="8">((D16-D15)/D15)^2</f>
        <v>2.040816326530612E-4</v>
      </c>
    </row>
    <row r="16" spans="1:19" x14ac:dyDescent="0.25">
      <c r="A16" s="1">
        <v>2006</v>
      </c>
      <c r="B16" s="1">
        <v>3</v>
      </c>
      <c r="C16" s="1">
        <v>15</v>
      </c>
      <c r="D16" s="1">
        <v>142</v>
      </c>
      <c r="E16">
        <f t="shared" si="0"/>
        <v>132.5</v>
      </c>
      <c r="F16">
        <f t="shared" si="1"/>
        <v>132.66666666666666</v>
      </c>
      <c r="G16">
        <f t="shared" si="2"/>
        <v>9.3333333333333428</v>
      </c>
      <c r="H16">
        <f t="shared" si="3"/>
        <v>9.3333333333333428</v>
      </c>
      <c r="I16">
        <f t="shared" si="4"/>
        <v>87.111111111111285</v>
      </c>
      <c r="J16">
        <f t="shared" si="5"/>
        <v>6.5727699530516492E-2</v>
      </c>
      <c r="K16">
        <f t="shared" si="6"/>
        <v>6.5727699530516492E-2</v>
      </c>
      <c r="L16">
        <f t="shared" si="7"/>
        <v>3.2248065859948424E-2</v>
      </c>
      <c r="M16">
        <f t="shared" si="8"/>
        <v>1.2695893671890498E-2</v>
      </c>
    </row>
    <row r="17" spans="1:13" x14ac:dyDescent="0.25">
      <c r="A17" s="1">
        <v>2006</v>
      </c>
      <c r="B17" s="1">
        <v>4</v>
      </c>
      <c r="C17" s="1">
        <v>16</v>
      </c>
      <c r="D17" s="1">
        <v>158</v>
      </c>
      <c r="E17">
        <f t="shared" si="0"/>
        <v>132.33333333333334</v>
      </c>
      <c r="F17">
        <f t="shared" si="1"/>
        <v>132.5</v>
      </c>
      <c r="G17">
        <f t="shared" si="2"/>
        <v>25.5</v>
      </c>
      <c r="H17">
        <f t="shared" si="3"/>
        <v>25.5</v>
      </c>
      <c r="I17">
        <f t="shared" si="4"/>
        <v>650.25</v>
      </c>
      <c r="J17">
        <f t="shared" si="5"/>
        <v>0.16139240506329114</v>
      </c>
      <c r="K17">
        <f t="shared" si="6"/>
        <v>0.16139240506329114</v>
      </c>
      <c r="L17">
        <f t="shared" si="7"/>
        <v>2.0580747387348875E-2</v>
      </c>
      <c r="M17">
        <f t="shared" si="8"/>
        <v>3.6051914757250441E-4</v>
      </c>
    </row>
    <row r="18" spans="1:13" x14ac:dyDescent="0.25">
      <c r="A18" s="1">
        <v>2006</v>
      </c>
      <c r="B18" s="1">
        <v>5</v>
      </c>
      <c r="C18" s="1">
        <v>17</v>
      </c>
      <c r="D18" s="1">
        <v>155</v>
      </c>
      <c r="E18">
        <f t="shared" si="0"/>
        <v>132.33333333333334</v>
      </c>
      <c r="F18">
        <f t="shared" si="1"/>
        <v>132.33333333333334</v>
      </c>
      <c r="G18">
        <f t="shared" si="2"/>
        <v>22.666666666666657</v>
      </c>
      <c r="H18">
        <f t="shared" si="3"/>
        <v>22.666666666666657</v>
      </c>
      <c r="I18">
        <f t="shared" si="4"/>
        <v>513.77777777777737</v>
      </c>
      <c r="J18">
        <f t="shared" si="5"/>
        <v>0.14623655913978489</v>
      </c>
      <c r="K18">
        <f t="shared" si="6"/>
        <v>0.14623655913978489</v>
      </c>
      <c r="L18">
        <f t="shared" si="7"/>
        <v>1.1562030292519234E-4</v>
      </c>
      <c r="M18">
        <f t="shared" si="8"/>
        <v>1.8355879292403749E-2</v>
      </c>
    </row>
    <row r="19" spans="1:13" x14ac:dyDescent="0.25">
      <c r="A19" s="1">
        <v>2006</v>
      </c>
      <c r="B19" s="1">
        <v>6</v>
      </c>
      <c r="C19" s="1">
        <v>18</v>
      </c>
      <c r="D19" s="1">
        <v>134</v>
      </c>
      <c r="E19">
        <f t="shared" si="0"/>
        <v>132.58333333333334</v>
      </c>
      <c r="F19">
        <f t="shared" si="1"/>
        <v>132.33333333333334</v>
      </c>
      <c r="G19">
        <f t="shared" si="2"/>
        <v>1.6666666666666572</v>
      </c>
      <c r="H19">
        <f t="shared" si="3"/>
        <v>1.6666666666666572</v>
      </c>
      <c r="I19">
        <f t="shared" si="4"/>
        <v>2.7777777777777461</v>
      </c>
      <c r="J19">
        <f t="shared" si="5"/>
        <v>1.2437810945273561E-2</v>
      </c>
      <c r="K19">
        <f t="shared" si="6"/>
        <v>1.2437810945273561E-2</v>
      </c>
      <c r="L19">
        <f t="shared" si="7"/>
        <v>8.5861890794782167E-3</v>
      </c>
      <c r="M19">
        <f t="shared" si="8"/>
        <v>6.7386945867676544E-3</v>
      </c>
    </row>
    <row r="20" spans="1:13" x14ac:dyDescent="0.25">
      <c r="A20" s="1">
        <v>2006</v>
      </c>
      <c r="B20" s="1">
        <v>7</v>
      </c>
      <c r="C20" s="1">
        <v>19</v>
      </c>
      <c r="D20" s="1">
        <v>145</v>
      </c>
      <c r="E20">
        <f t="shared" si="0"/>
        <v>132.58333333333334</v>
      </c>
      <c r="F20">
        <f t="shared" si="1"/>
        <v>132.58333333333334</v>
      </c>
      <c r="G20">
        <f t="shared" si="2"/>
        <v>12.416666666666657</v>
      </c>
      <c r="H20">
        <f t="shared" si="3"/>
        <v>12.416666666666657</v>
      </c>
      <c r="I20">
        <f t="shared" si="4"/>
        <v>154.17361111111089</v>
      </c>
      <c r="J20">
        <f t="shared" si="5"/>
        <v>8.5632183908045917E-2</v>
      </c>
      <c r="K20">
        <f t="shared" si="6"/>
        <v>8.5632183908045917E-2</v>
      </c>
      <c r="L20">
        <f t="shared" si="7"/>
        <v>1.6131919672347717E-2</v>
      </c>
      <c r="M20">
        <f t="shared" si="8"/>
        <v>1.7122473246135553E-3</v>
      </c>
    </row>
    <row r="21" spans="1:13" x14ac:dyDescent="0.25">
      <c r="A21" s="1">
        <v>2006</v>
      </c>
      <c r="B21" s="1">
        <v>8</v>
      </c>
      <c r="C21" s="1">
        <v>20</v>
      </c>
      <c r="D21" s="1">
        <v>151</v>
      </c>
      <c r="E21">
        <f t="shared" si="0"/>
        <v>133.08333333333334</v>
      </c>
      <c r="F21">
        <f t="shared" si="1"/>
        <v>132.58333333333334</v>
      </c>
      <c r="G21">
        <f t="shared" si="2"/>
        <v>18.416666666666657</v>
      </c>
      <c r="H21">
        <f t="shared" si="3"/>
        <v>18.416666666666657</v>
      </c>
      <c r="I21">
        <f t="shared" si="4"/>
        <v>339.17361111111074</v>
      </c>
      <c r="J21">
        <f t="shared" si="5"/>
        <v>0.12196467991169972</v>
      </c>
      <c r="K21">
        <f t="shared" si="6"/>
        <v>0.12196467991169972</v>
      </c>
      <c r="L21">
        <f t="shared" si="7"/>
        <v>5.3874951878329028E-3</v>
      </c>
      <c r="M21">
        <f t="shared" si="8"/>
        <v>3.6884347177755364E-2</v>
      </c>
    </row>
    <row r="22" spans="1:13" x14ac:dyDescent="0.25">
      <c r="A22" s="1">
        <v>2006</v>
      </c>
      <c r="B22" s="1">
        <v>9</v>
      </c>
      <c r="C22" s="1">
        <v>21</v>
      </c>
      <c r="D22" s="1">
        <v>122</v>
      </c>
      <c r="E22">
        <f t="shared" si="0"/>
        <v>133.66666666666666</v>
      </c>
      <c r="F22">
        <f t="shared" si="1"/>
        <v>133.08333333333334</v>
      </c>
      <c r="G22">
        <f t="shared" si="2"/>
        <v>-11.083333333333343</v>
      </c>
      <c r="H22">
        <f t="shared" si="3"/>
        <v>11.083333333333343</v>
      </c>
      <c r="I22">
        <f t="shared" si="4"/>
        <v>122.84027777777798</v>
      </c>
      <c r="J22">
        <f t="shared" si="5"/>
        <v>-9.0846994535519199E-2</v>
      </c>
      <c r="K22">
        <f t="shared" si="6"/>
        <v>9.0846994535519199E-2</v>
      </c>
      <c r="L22">
        <f t="shared" si="7"/>
        <v>2.5986144704231218E-2</v>
      </c>
      <c r="M22">
        <f t="shared" si="8"/>
        <v>4.2999193765116909E-3</v>
      </c>
    </row>
    <row r="23" spans="1:13" x14ac:dyDescent="0.25">
      <c r="A23" s="1">
        <v>2006</v>
      </c>
      <c r="B23" s="1">
        <v>10</v>
      </c>
      <c r="C23" s="1">
        <v>22</v>
      </c>
      <c r="D23" s="1">
        <v>114</v>
      </c>
      <c r="E23">
        <f t="shared" si="0"/>
        <v>134</v>
      </c>
      <c r="F23">
        <f t="shared" si="1"/>
        <v>133.66666666666666</v>
      </c>
      <c r="G23">
        <f t="shared" si="2"/>
        <v>-19.666666666666657</v>
      </c>
      <c r="H23">
        <f t="shared" si="3"/>
        <v>19.666666666666657</v>
      </c>
      <c r="I23">
        <f t="shared" si="4"/>
        <v>386.77777777777743</v>
      </c>
      <c r="J23">
        <f t="shared" si="5"/>
        <v>-0.17251461988304084</v>
      </c>
      <c r="K23">
        <f t="shared" si="6"/>
        <v>0.17251461988304084</v>
      </c>
      <c r="L23">
        <f t="shared" si="7"/>
        <v>6.9252077562326861E-2</v>
      </c>
      <c r="M23">
        <f t="shared" si="8"/>
        <v>7.6946752847029849E-3</v>
      </c>
    </row>
    <row r="24" spans="1:13" x14ac:dyDescent="0.25">
      <c r="A24" s="1">
        <v>2006</v>
      </c>
      <c r="B24" s="1">
        <v>11</v>
      </c>
      <c r="C24" s="1">
        <v>23</v>
      </c>
      <c r="D24" s="1">
        <v>104</v>
      </c>
      <c r="E24">
        <f t="shared" si="0"/>
        <v>134.83333333333334</v>
      </c>
      <c r="F24">
        <f t="shared" si="1"/>
        <v>134</v>
      </c>
      <c r="G24">
        <f t="shared" si="2"/>
        <v>-30</v>
      </c>
      <c r="H24">
        <f t="shared" si="3"/>
        <v>30</v>
      </c>
      <c r="I24">
        <f t="shared" si="4"/>
        <v>900</v>
      </c>
      <c r="J24">
        <f t="shared" si="5"/>
        <v>-0.28846153846153844</v>
      </c>
      <c r="K24">
        <f t="shared" si="6"/>
        <v>0.28846153846153844</v>
      </c>
      <c r="L24">
        <f t="shared" si="7"/>
        <v>8.939944937541109E-3</v>
      </c>
      <c r="M24">
        <f t="shared" si="8"/>
        <v>4.0772928994082844E-2</v>
      </c>
    </row>
    <row r="25" spans="1:13" x14ac:dyDescent="0.25">
      <c r="A25" s="1">
        <v>2006</v>
      </c>
      <c r="B25" s="1">
        <v>12</v>
      </c>
      <c r="C25" s="1">
        <v>24</v>
      </c>
      <c r="D25" s="1">
        <v>125</v>
      </c>
      <c r="E25">
        <f t="shared" si="0"/>
        <v>135.83333333333334</v>
      </c>
      <c r="F25">
        <f t="shared" si="1"/>
        <v>134.83333333333334</v>
      </c>
      <c r="G25">
        <f t="shared" si="2"/>
        <v>-9.8333333333333428</v>
      </c>
      <c r="H25">
        <f t="shared" si="3"/>
        <v>9.8333333333333428</v>
      </c>
      <c r="I25">
        <f t="shared" si="4"/>
        <v>96.694444444444628</v>
      </c>
      <c r="J25">
        <f t="shared" si="5"/>
        <v>-7.8666666666666746E-2</v>
      </c>
      <c r="K25">
        <f t="shared" si="6"/>
        <v>7.8666666666666746E-2</v>
      </c>
      <c r="L25">
        <f t="shared" si="7"/>
        <v>1.6727111111111088E-2</v>
      </c>
      <c r="M25">
        <f t="shared" si="8"/>
        <v>4.6655999999999996E-2</v>
      </c>
    </row>
    <row r="26" spans="1:13" x14ac:dyDescent="0.25">
      <c r="A26" s="1">
        <v>2007</v>
      </c>
      <c r="B26" s="1">
        <v>1</v>
      </c>
      <c r="C26" s="1">
        <v>25</v>
      </c>
      <c r="D26" s="1">
        <v>152</v>
      </c>
      <c r="E26">
        <f t="shared" si="0"/>
        <v>136.83333333333334</v>
      </c>
      <c r="F26">
        <f t="shared" si="1"/>
        <v>135.83333333333334</v>
      </c>
      <c r="G26">
        <f t="shared" si="2"/>
        <v>16.166666666666657</v>
      </c>
      <c r="H26">
        <f t="shared" si="3"/>
        <v>16.166666666666657</v>
      </c>
      <c r="I26">
        <f t="shared" si="4"/>
        <v>261.3611111111108</v>
      </c>
      <c r="J26">
        <f t="shared" si="5"/>
        <v>0.10635964912280696</v>
      </c>
      <c r="K26">
        <f t="shared" si="6"/>
        <v>0.10635964912280696</v>
      </c>
      <c r="L26">
        <f t="shared" si="7"/>
        <v>0.13172442482302243</v>
      </c>
      <c r="M26">
        <f t="shared" si="8"/>
        <v>6.9252077562326861E-2</v>
      </c>
    </row>
    <row r="27" spans="1:13" x14ac:dyDescent="0.25">
      <c r="A27" s="1">
        <v>2007</v>
      </c>
      <c r="B27" s="1">
        <v>2</v>
      </c>
      <c r="C27" s="1">
        <v>26</v>
      </c>
      <c r="D27" s="1">
        <v>192</v>
      </c>
      <c r="E27">
        <f t="shared" si="0"/>
        <v>141.16666666666666</v>
      </c>
      <c r="F27">
        <f t="shared" si="1"/>
        <v>136.83333333333334</v>
      </c>
      <c r="G27">
        <f t="shared" si="2"/>
        <v>55.166666666666657</v>
      </c>
      <c r="H27">
        <f t="shared" si="3"/>
        <v>55.166666666666657</v>
      </c>
      <c r="I27">
        <f t="shared" si="4"/>
        <v>3043.3611111111099</v>
      </c>
      <c r="J27">
        <f t="shared" si="5"/>
        <v>0.28732638888888884</v>
      </c>
      <c r="K27">
        <f t="shared" si="6"/>
        <v>0.28732638888888884</v>
      </c>
      <c r="L27">
        <f t="shared" si="7"/>
        <v>2.1014931761188283E-2</v>
      </c>
      <c r="M27">
        <f t="shared" si="8"/>
        <v>1.435004340277778E-2</v>
      </c>
    </row>
    <row r="28" spans="1:13" x14ac:dyDescent="0.25">
      <c r="A28" s="1">
        <v>2007</v>
      </c>
      <c r="B28" s="1">
        <v>3</v>
      </c>
      <c r="C28" s="1">
        <v>27</v>
      </c>
      <c r="D28" s="1">
        <v>169</v>
      </c>
      <c r="E28">
        <f t="shared" si="0"/>
        <v>143.41666666666666</v>
      </c>
      <c r="F28">
        <f t="shared" si="1"/>
        <v>141.16666666666666</v>
      </c>
      <c r="G28">
        <f t="shared" si="2"/>
        <v>27.833333333333343</v>
      </c>
      <c r="H28">
        <f t="shared" si="3"/>
        <v>27.833333333333343</v>
      </c>
      <c r="I28">
        <f t="shared" si="4"/>
        <v>774.69444444444503</v>
      </c>
      <c r="J28">
        <f t="shared" si="5"/>
        <v>0.16469428007889553</v>
      </c>
      <c r="K28">
        <f t="shared" si="6"/>
        <v>0.16469428007889553</v>
      </c>
      <c r="L28">
        <f t="shared" si="7"/>
        <v>3.9488823142669313E-2</v>
      </c>
      <c r="M28">
        <f t="shared" si="8"/>
        <v>2.2408178985329646E-3</v>
      </c>
    </row>
    <row r="29" spans="1:13" x14ac:dyDescent="0.25">
      <c r="A29" s="1">
        <v>2007</v>
      </c>
      <c r="B29" s="1">
        <v>4</v>
      </c>
      <c r="C29" s="1">
        <v>28</v>
      </c>
      <c r="D29" s="1">
        <v>177</v>
      </c>
      <c r="E29">
        <f t="shared" si="0"/>
        <v>145</v>
      </c>
      <c r="F29">
        <f t="shared" si="1"/>
        <v>143.41666666666666</v>
      </c>
      <c r="G29">
        <f t="shared" si="2"/>
        <v>33.583333333333343</v>
      </c>
      <c r="H29">
        <f t="shared" si="3"/>
        <v>33.583333333333343</v>
      </c>
      <c r="I29">
        <f t="shared" si="4"/>
        <v>1127.8402777777785</v>
      </c>
      <c r="J29">
        <f t="shared" si="5"/>
        <v>0.1897363465160076</v>
      </c>
      <c r="K29">
        <f t="shared" si="6"/>
        <v>0.1897363465160076</v>
      </c>
      <c r="L29">
        <f t="shared" si="7"/>
        <v>5.3656356730186087E-2</v>
      </c>
      <c r="M29">
        <f t="shared" si="8"/>
        <v>2.5854639471416265E-3</v>
      </c>
    </row>
    <row r="30" spans="1:13" x14ac:dyDescent="0.25">
      <c r="A30" s="1">
        <v>2007</v>
      </c>
      <c r="B30" s="1">
        <v>5</v>
      </c>
      <c r="C30" s="1">
        <v>29</v>
      </c>
      <c r="D30" s="1">
        <v>186</v>
      </c>
      <c r="E30">
        <f t="shared" si="0"/>
        <v>147.58333333333334</v>
      </c>
      <c r="F30">
        <f t="shared" si="1"/>
        <v>145</v>
      </c>
      <c r="G30">
        <f t="shared" si="2"/>
        <v>41</v>
      </c>
      <c r="H30">
        <f t="shared" si="3"/>
        <v>41</v>
      </c>
      <c r="I30">
        <f t="shared" si="4"/>
        <v>1681</v>
      </c>
      <c r="J30">
        <f t="shared" si="5"/>
        <v>0.22043010752688172</v>
      </c>
      <c r="K30">
        <f t="shared" si="6"/>
        <v>0.22043010752688172</v>
      </c>
      <c r="L30">
        <f t="shared" si="7"/>
        <v>3.4238262933415538E-2</v>
      </c>
      <c r="M30">
        <f t="shared" si="8"/>
        <v>4.6248121170077474E-4</v>
      </c>
    </row>
    <row r="31" spans="1:13" x14ac:dyDescent="0.25">
      <c r="A31" s="1">
        <v>2007</v>
      </c>
      <c r="B31" s="1">
        <v>6</v>
      </c>
      <c r="C31" s="1">
        <v>30</v>
      </c>
      <c r="D31" s="1">
        <v>182</v>
      </c>
      <c r="E31">
        <f t="shared" si="0"/>
        <v>151.58333333333334</v>
      </c>
      <c r="F31">
        <f t="shared" si="1"/>
        <v>147.58333333333334</v>
      </c>
      <c r="G31">
        <f t="shared" si="2"/>
        <v>34.416666666666657</v>
      </c>
      <c r="H31">
        <f t="shared" si="3"/>
        <v>34.416666666666657</v>
      </c>
      <c r="I31">
        <f t="shared" si="4"/>
        <v>1184.5069444444439</v>
      </c>
      <c r="J31">
        <f t="shared" si="5"/>
        <v>0.18910256410256404</v>
      </c>
      <c r="K31">
        <f t="shared" si="6"/>
        <v>0.18910256410256404</v>
      </c>
      <c r="L31">
        <f t="shared" si="7"/>
        <v>2.6124268741026968E-2</v>
      </c>
      <c r="M31">
        <f t="shared" si="8"/>
        <v>3.0189590629151075E-5</v>
      </c>
    </row>
    <row r="32" spans="1:13" x14ac:dyDescent="0.25">
      <c r="A32" s="1">
        <v>2007</v>
      </c>
      <c r="B32" s="1">
        <v>7</v>
      </c>
      <c r="C32" s="1">
        <v>31</v>
      </c>
      <c r="D32" s="1">
        <v>181</v>
      </c>
      <c r="E32">
        <f t="shared" si="0"/>
        <v>154.58333333333334</v>
      </c>
      <c r="F32">
        <f t="shared" si="1"/>
        <v>151.58333333333334</v>
      </c>
      <c r="G32">
        <f t="shared" si="2"/>
        <v>29.416666666666657</v>
      </c>
      <c r="H32">
        <f t="shared" si="3"/>
        <v>29.416666666666657</v>
      </c>
      <c r="I32">
        <f t="shared" si="4"/>
        <v>865.34027777777726</v>
      </c>
      <c r="J32">
        <f t="shared" si="5"/>
        <v>0.16252302025782683</v>
      </c>
      <c r="K32">
        <f t="shared" si="6"/>
        <v>0.16252302025782683</v>
      </c>
      <c r="L32">
        <f t="shared" si="7"/>
        <v>7.2547727820002697E-3</v>
      </c>
      <c r="M32">
        <f t="shared" si="8"/>
        <v>3.69341595189402E-3</v>
      </c>
    </row>
    <row r="33" spans="1:13" x14ac:dyDescent="0.25">
      <c r="A33" s="1">
        <v>2007</v>
      </c>
      <c r="B33" s="1">
        <v>8</v>
      </c>
      <c r="C33" s="1">
        <v>32</v>
      </c>
      <c r="D33" s="1">
        <v>170</v>
      </c>
      <c r="E33">
        <f t="shared" si="0"/>
        <v>156.16666666666666</v>
      </c>
      <c r="F33">
        <f t="shared" si="1"/>
        <v>154.58333333333334</v>
      </c>
      <c r="G33">
        <f t="shared" si="2"/>
        <v>15.416666666666657</v>
      </c>
      <c r="H33">
        <f t="shared" si="3"/>
        <v>15.416666666666657</v>
      </c>
      <c r="I33">
        <f t="shared" si="4"/>
        <v>237.67361111111083</v>
      </c>
      <c r="J33">
        <f t="shared" si="5"/>
        <v>9.0686274509803863E-2</v>
      </c>
      <c r="K33">
        <f t="shared" si="6"/>
        <v>9.0686274509803863E-2</v>
      </c>
      <c r="L33">
        <f t="shared" si="7"/>
        <v>1.2711457131872345E-2</v>
      </c>
      <c r="M33">
        <f t="shared" si="8"/>
        <v>3.7681660899653982E-2</v>
      </c>
    </row>
    <row r="34" spans="1:13" x14ac:dyDescent="0.25">
      <c r="A34" s="1">
        <v>2007</v>
      </c>
      <c r="B34" s="1">
        <v>9</v>
      </c>
      <c r="C34" s="1">
        <v>33</v>
      </c>
      <c r="D34" s="1">
        <v>137</v>
      </c>
      <c r="E34">
        <f t="shared" si="0"/>
        <v>157.41666666666666</v>
      </c>
      <c r="F34">
        <f t="shared" si="1"/>
        <v>156.16666666666666</v>
      </c>
      <c r="G34">
        <f t="shared" si="2"/>
        <v>-19.166666666666657</v>
      </c>
      <c r="H34">
        <f t="shared" si="3"/>
        <v>19.166666666666657</v>
      </c>
      <c r="I34">
        <f t="shared" si="4"/>
        <v>367.36111111111074</v>
      </c>
      <c r="J34">
        <f t="shared" si="5"/>
        <v>-0.1399026763990267</v>
      </c>
      <c r="K34">
        <f t="shared" si="6"/>
        <v>0.1399026763990267</v>
      </c>
      <c r="L34">
        <f t="shared" si="7"/>
        <v>2.220897638541091E-2</v>
      </c>
      <c r="M34">
        <f t="shared" si="8"/>
        <v>0</v>
      </c>
    </row>
    <row r="35" spans="1:13" x14ac:dyDescent="0.25">
      <c r="A35" s="1">
        <v>2007</v>
      </c>
      <c r="B35" s="1">
        <v>10</v>
      </c>
      <c r="C35" s="1">
        <v>34</v>
      </c>
      <c r="D35" s="1">
        <v>137</v>
      </c>
      <c r="E35">
        <f t="shared" si="0"/>
        <v>159.33333333333334</v>
      </c>
      <c r="F35">
        <f t="shared" si="1"/>
        <v>157.41666666666666</v>
      </c>
      <c r="G35">
        <f t="shared" si="2"/>
        <v>-20.416666666666657</v>
      </c>
      <c r="H35">
        <f t="shared" si="3"/>
        <v>20.416666666666657</v>
      </c>
      <c r="I35">
        <f t="shared" si="4"/>
        <v>416.84027777777737</v>
      </c>
      <c r="J35">
        <f t="shared" si="5"/>
        <v>-0.14902676399026757</v>
      </c>
      <c r="K35">
        <f t="shared" si="6"/>
        <v>0.14902676399026757</v>
      </c>
      <c r="L35">
        <f t="shared" si="7"/>
        <v>2.4248021264378042E-2</v>
      </c>
      <c r="M35">
        <f t="shared" si="8"/>
        <v>5.3279343598486864E-5</v>
      </c>
    </row>
    <row r="36" spans="1:13" x14ac:dyDescent="0.25">
      <c r="A36" s="1">
        <v>2007</v>
      </c>
      <c r="B36" s="1">
        <v>11</v>
      </c>
      <c r="C36" s="1">
        <v>35</v>
      </c>
      <c r="D36" s="1">
        <v>138</v>
      </c>
      <c r="E36">
        <f t="shared" si="0"/>
        <v>162.16666666666666</v>
      </c>
      <c r="F36">
        <f t="shared" si="1"/>
        <v>159.33333333333334</v>
      </c>
      <c r="G36">
        <f t="shared" si="2"/>
        <v>-21.333333333333343</v>
      </c>
      <c r="H36">
        <f t="shared" si="3"/>
        <v>21.333333333333343</v>
      </c>
      <c r="I36">
        <f t="shared" si="4"/>
        <v>455.11111111111154</v>
      </c>
      <c r="J36">
        <f t="shared" si="5"/>
        <v>-0.1545893719806764</v>
      </c>
      <c r="K36">
        <f t="shared" si="6"/>
        <v>0.1545893719806764</v>
      </c>
      <c r="L36">
        <f t="shared" si="7"/>
        <v>7.1471912996801568E-5</v>
      </c>
      <c r="M36">
        <f t="shared" si="8"/>
        <v>2.7777777777777776E-2</v>
      </c>
    </row>
    <row r="37" spans="1:13" x14ac:dyDescent="0.25">
      <c r="A37" s="1">
        <v>2007</v>
      </c>
      <c r="B37" s="1">
        <v>12</v>
      </c>
      <c r="C37" s="1">
        <v>36</v>
      </c>
      <c r="D37" s="1">
        <v>161</v>
      </c>
      <c r="E37">
        <f t="shared" si="0"/>
        <v>165.16666666666666</v>
      </c>
      <c r="F37">
        <f t="shared" si="1"/>
        <v>162.16666666666666</v>
      </c>
      <c r="G37">
        <f t="shared" si="2"/>
        <v>-1.1666666666666572</v>
      </c>
      <c r="H37">
        <f t="shared" si="3"/>
        <v>1.1666666666666572</v>
      </c>
      <c r="I37">
        <f t="shared" si="4"/>
        <v>1.361111111111089</v>
      </c>
      <c r="J37">
        <f t="shared" si="5"/>
        <v>-7.246376811594144E-3</v>
      </c>
      <c r="K37">
        <f t="shared" si="6"/>
        <v>7.246376811594144E-3</v>
      </c>
      <c r="L37">
        <f t="shared" si="7"/>
        <v>8.4883985100026264E-3</v>
      </c>
      <c r="M37">
        <f t="shared" si="8"/>
        <v>1.3926931831333669E-2</v>
      </c>
    </row>
    <row r="38" spans="1:13" x14ac:dyDescent="0.25">
      <c r="A38" s="1">
        <v>2008</v>
      </c>
      <c r="B38" s="1">
        <v>1</v>
      </c>
      <c r="C38" s="1">
        <v>37</v>
      </c>
      <c r="D38" s="1">
        <v>180</v>
      </c>
      <c r="E38">
        <f t="shared" si="0"/>
        <v>167.5</v>
      </c>
      <c r="F38">
        <f t="shared" si="1"/>
        <v>165.16666666666666</v>
      </c>
      <c r="G38">
        <f t="shared" si="2"/>
        <v>14.833333333333343</v>
      </c>
      <c r="H38">
        <f t="shared" si="3"/>
        <v>14.833333333333343</v>
      </c>
      <c r="I38">
        <f t="shared" si="4"/>
        <v>220.02777777777806</v>
      </c>
      <c r="J38">
        <f t="shared" si="5"/>
        <v>8.2407407407407457E-2</v>
      </c>
      <c r="K38">
        <f t="shared" si="6"/>
        <v>8.2407407407407457E-2</v>
      </c>
      <c r="L38">
        <f t="shared" si="7"/>
        <v>2.8711419753086422E-2</v>
      </c>
      <c r="M38">
        <f t="shared" si="8"/>
        <v>1.0000000000000002E-2</v>
      </c>
    </row>
    <row r="39" spans="1:13" x14ac:dyDescent="0.25">
      <c r="A39" s="1">
        <v>2008</v>
      </c>
      <c r="B39" s="1">
        <v>2</v>
      </c>
      <c r="C39" s="1">
        <v>38</v>
      </c>
      <c r="D39" s="1">
        <v>198</v>
      </c>
      <c r="E39">
        <f t="shared" si="0"/>
        <v>168</v>
      </c>
      <c r="F39">
        <f t="shared" si="1"/>
        <v>167.5</v>
      </c>
      <c r="G39">
        <f t="shared" si="2"/>
        <v>30.5</v>
      </c>
      <c r="H39">
        <f t="shared" si="3"/>
        <v>30.5</v>
      </c>
      <c r="I39">
        <f t="shared" si="4"/>
        <v>930.25</v>
      </c>
      <c r="J39">
        <f t="shared" si="5"/>
        <v>0.15404040404040403</v>
      </c>
      <c r="K39">
        <f t="shared" si="6"/>
        <v>0.15404040404040403</v>
      </c>
      <c r="L39">
        <f t="shared" si="7"/>
        <v>1.9997959391898783E-2</v>
      </c>
      <c r="M39">
        <f t="shared" si="8"/>
        <v>1.020304050607081E-4</v>
      </c>
    </row>
    <row r="40" spans="1:13" x14ac:dyDescent="0.25">
      <c r="A40" s="1">
        <v>2008</v>
      </c>
      <c r="B40" s="1">
        <v>3</v>
      </c>
      <c r="C40" s="1">
        <v>39</v>
      </c>
      <c r="D40" s="1">
        <v>196</v>
      </c>
      <c r="E40">
        <f t="shared" si="0"/>
        <v>170.25</v>
      </c>
      <c r="F40">
        <f t="shared" si="1"/>
        <v>168</v>
      </c>
      <c r="G40">
        <f t="shared" si="2"/>
        <v>28</v>
      </c>
      <c r="H40">
        <f t="shared" si="3"/>
        <v>28</v>
      </c>
      <c r="I40">
        <f t="shared" si="4"/>
        <v>784</v>
      </c>
      <c r="J40">
        <f t="shared" si="5"/>
        <v>0.14285714285714285</v>
      </c>
      <c r="K40">
        <f t="shared" si="6"/>
        <v>0.14285714285714285</v>
      </c>
      <c r="L40">
        <f t="shared" si="7"/>
        <v>2.1516100062473974E-2</v>
      </c>
      <c r="M40">
        <f t="shared" si="8"/>
        <v>2.3427738442315701E-4</v>
      </c>
    </row>
    <row r="41" spans="1:13" x14ac:dyDescent="0.25">
      <c r="A41" s="1">
        <v>2008</v>
      </c>
      <c r="B41" s="1">
        <v>4</v>
      </c>
      <c r="C41" s="1">
        <v>40</v>
      </c>
      <c r="D41" s="1">
        <v>199</v>
      </c>
      <c r="E41">
        <f t="shared" si="0"/>
        <v>172.08333333333334</v>
      </c>
      <c r="F41">
        <f t="shared" si="1"/>
        <v>170.25</v>
      </c>
      <c r="G41">
        <f t="shared" si="2"/>
        <v>28.75</v>
      </c>
      <c r="H41">
        <f t="shared" si="3"/>
        <v>28.75</v>
      </c>
      <c r="I41">
        <f t="shared" si="4"/>
        <v>826.5625</v>
      </c>
      <c r="J41">
        <f t="shared" si="5"/>
        <v>0.14447236180904521</v>
      </c>
      <c r="K41">
        <f t="shared" si="6"/>
        <v>0.14447236180904521</v>
      </c>
      <c r="L41">
        <f t="shared" si="7"/>
        <v>1.5677388898709056E-2</v>
      </c>
      <c r="M41">
        <f t="shared" si="8"/>
        <v>1.01007550314386E-4</v>
      </c>
    </row>
    <row r="42" spans="1:13" x14ac:dyDescent="0.25">
      <c r="A42" s="1">
        <v>2008</v>
      </c>
      <c r="B42" s="1">
        <v>5</v>
      </c>
      <c r="C42" s="1">
        <v>41</v>
      </c>
      <c r="D42" s="1">
        <v>197</v>
      </c>
      <c r="E42">
        <f t="shared" si="0"/>
        <v>173</v>
      </c>
      <c r="F42">
        <f t="shared" si="1"/>
        <v>172.08333333333334</v>
      </c>
      <c r="G42">
        <f t="shared" si="2"/>
        <v>24.916666666666657</v>
      </c>
      <c r="H42">
        <f t="shared" si="3"/>
        <v>24.916666666666657</v>
      </c>
      <c r="I42">
        <f t="shared" si="4"/>
        <v>620.84027777777726</v>
      </c>
      <c r="J42">
        <f t="shared" si="5"/>
        <v>0.12648054145516069</v>
      </c>
      <c r="K42">
        <f t="shared" si="6"/>
        <v>0.12648054145516069</v>
      </c>
      <c r="L42">
        <f t="shared" si="7"/>
        <v>2.5767218944059364E-5</v>
      </c>
      <c r="M42">
        <f t="shared" si="8"/>
        <v>1.6104511840037104E-2</v>
      </c>
    </row>
    <row r="43" spans="1:13" x14ac:dyDescent="0.25">
      <c r="A43" s="1">
        <v>2008</v>
      </c>
      <c r="B43" s="1">
        <v>6</v>
      </c>
      <c r="C43" s="1">
        <v>42</v>
      </c>
      <c r="D43" s="1">
        <v>172</v>
      </c>
      <c r="E43">
        <f t="shared" si="0"/>
        <v>172.16666666666666</v>
      </c>
      <c r="F43">
        <f t="shared" si="1"/>
        <v>173</v>
      </c>
      <c r="G43">
        <f t="shared" si="2"/>
        <v>-1</v>
      </c>
      <c r="H43">
        <f t="shared" si="3"/>
        <v>1</v>
      </c>
      <c r="I43">
        <f t="shared" si="4"/>
        <v>1</v>
      </c>
      <c r="J43">
        <f t="shared" si="5"/>
        <v>-5.8139534883720929E-3</v>
      </c>
      <c r="K43">
        <f t="shared" si="6"/>
        <v>5.8139534883720929E-3</v>
      </c>
      <c r="L43">
        <f t="shared" si="7"/>
        <v>9.3894597680417185E-7</v>
      </c>
      <c r="M43">
        <f t="shared" si="8"/>
        <v>0</v>
      </c>
    </row>
    <row r="44" spans="1:13" x14ac:dyDescent="0.25">
      <c r="A44" s="1">
        <v>2008</v>
      </c>
      <c r="B44" s="1">
        <v>7</v>
      </c>
      <c r="C44" s="1">
        <v>43</v>
      </c>
      <c r="D44" s="1">
        <v>172</v>
      </c>
      <c r="E44">
        <f t="shared" si="0"/>
        <v>171.41666666666666</v>
      </c>
      <c r="F44">
        <f t="shared" si="1"/>
        <v>172.16666666666666</v>
      </c>
      <c r="G44">
        <f t="shared" si="2"/>
        <v>-0.16666666666665719</v>
      </c>
      <c r="H44">
        <f t="shared" si="3"/>
        <v>0.16666666666665719</v>
      </c>
      <c r="I44">
        <f t="shared" si="4"/>
        <v>2.7777777777774619E-2</v>
      </c>
      <c r="J44">
        <f t="shared" si="5"/>
        <v>-9.6899224806196041E-4</v>
      </c>
      <c r="K44">
        <f t="shared" si="6"/>
        <v>9.6899224806196041E-4</v>
      </c>
      <c r="L44">
        <f t="shared" si="7"/>
        <v>2.2558177092722956E-4</v>
      </c>
      <c r="M44">
        <f t="shared" si="8"/>
        <v>1.352082206598161E-4</v>
      </c>
    </row>
    <row r="45" spans="1:13" x14ac:dyDescent="0.25">
      <c r="A45" s="1">
        <v>2008</v>
      </c>
      <c r="B45" s="1">
        <v>8</v>
      </c>
      <c r="C45" s="1">
        <v>44</v>
      </c>
      <c r="D45" s="1">
        <v>174</v>
      </c>
      <c r="E45">
        <f t="shared" si="0"/>
        <v>171.75</v>
      </c>
      <c r="F45">
        <f t="shared" si="1"/>
        <v>171.41666666666666</v>
      </c>
      <c r="G45">
        <f t="shared" si="2"/>
        <v>2.5833333333333428</v>
      </c>
      <c r="H45">
        <f t="shared" si="3"/>
        <v>2.5833333333333428</v>
      </c>
      <c r="I45">
        <f t="shared" si="4"/>
        <v>6.6736111111111605</v>
      </c>
      <c r="J45">
        <f t="shared" si="5"/>
        <v>1.4846743295019211E-2</v>
      </c>
      <c r="K45">
        <f t="shared" si="6"/>
        <v>1.4846743295019211E-2</v>
      </c>
      <c r="L45">
        <f t="shared" si="7"/>
        <v>2.923313845950588E-2</v>
      </c>
      <c r="M45">
        <f t="shared" si="8"/>
        <v>3.3822169375082575E-2</v>
      </c>
    </row>
    <row r="46" spans="1:13" x14ac:dyDescent="0.25">
      <c r="A46" s="1">
        <v>2008</v>
      </c>
      <c r="B46" s="1">
        <v>9</v>
      </c>
      <c r="C46" s="1">
        <v>45</v>
      </c>
      <c r="D46" s="1">
        <v>142</v>
      </c>
      <c r="E46">
        <f t="shared" si="0"/>
        <v>172.16666666666666</v>
      </c>
      <c r="F46">
        <f t="shared" si="1"/>
        <v>171.75</v>
      </c>
      <c r="G46">
        <f t="shared" si="2"/>
        <v>-29.75</v>
      </c>
      <c r="H46">
        <f t="shared" si="3"/>
        <v>29.75</v>
      </c>
      <c r="I46">
        <f t="shared" si="4"/>
        <v>885.0625</v>
      </c>
      <c r="J46">
        <f t="shared" si="5"/>
        <v>-0.20950704225352113</v>
      </c>
      <c r="K46">
        <f t="shared" si="6"/>
        <v>0.20950704225352113</v>
      </c>
      <c r="L46">
        <f t="shared" si="7"/>
        <v>0.10117178029050669</v>
      </c>
      <c r="M46">
        <f t="shared" si="8"/>
        <v>1.1158500297560008E-2</v>
      </c>
    </row>
    <row r="47" spans="1:13" x14ac:dyDescent="0.25">
      <c r="A47" s="1">
        <v>2008</v>
      </c>
      <c r="B47" s="1">
        <v>10</v>
      </c>
      <c r="C47" s="1">
        <v>46</v>
      </c>
      <c r="D47" s="1">
        <v>127</v>
      </c>
      <c r="E47">
        <f t="shared" si="0"/>
        <v>171.33333333333334</v>
      </c>
      <c r="F47">
        <f t="shared" si="1"/>
        <v>172.16666666666666</v>
      </c>
      <c r="G47">
        <f t="shared" si="2"/>
        <v>-45.166666666666657</v>
      </c>
      <c r="H47">
        <f t="shared" si="3"/>
        <v>45.166666666666657</v>
      </c>
      <c r="I47">
        <f t="shared" si="4"/>
        <v>2040.0277777777769</v>
      </c>
      <c r="J47">
        <f t="shared" si="5"/>
        <v>-0.35564304461942248</v>
      </c>
      <c r="K47">
        <f t="shared" si="6"/>
        <v>0.35564304461942248</v>
      </c>
      <c r="L47">
        <f t="shared" si="7"/>
        <v>9.5921080731050407E-2</v>
      </c>
      <c r="M47">
        <f t="shared" si="8"/>
        <v>1.5500031000062E-3</v>
      </c>
    </row>
    <row r="48" spans="1:13" x14ac:dyDescent="0.25">
      <c r="A48" s="1">
        <v>2008</v>
      </c>
      <c r="B48" s="1">
        <v>11</v>
      </c>
      <c r="C48" s="1">
        <v>47</v>
      </c>
      <c r="D48" s="1">
        <v>132</v>
      </c>
      <c r="E48">
        <f t="shared" si="0"/>
        <v>170.83333333333334</v>
      </c>
      <c r="F48">
        <f t="shared" si="1"/>
        <v>171.33333333333334</v>
      </c>
      <c r="G48">
        <f t="shared" si="2"/>
        <v>-39.333333333333343</v>
      </c>
      <c r="H48">
        <f t="shared" si="3"/>
        <v>39.333333333333343</v>
      </c>
      <c r="I48">
        <f t="shared" si="4"/>
        <v>1547.1111111111118</v>
      </c>
      <c r="J48">
        <f t="shared" si="5"/>
        <v>-0.29797979797979807</v>
      </c>
      <c r="K48">
        <f t="shared" si="6"/>
        <v>0.29797979797979807</v>
      </c>
      <c r="L48">
        <f t="shared" si="7"/>
        <v>8.0364886236098491E-3</v>
      </c>
      <c r="M48">
        <f t="shared" si="8"/>
        <v>4.1838842975206618E-2</v>
      </c>
    </row>
    <row r="49" spans="1:13" x14ac:dyDescent="0.25">
      <c r="A49" s="1">
        <v>2008</v>
      </c>
      <c r="B49" s="1">
        <v>12</v>
      </c>
      <c r="C49" s="1">
        <v>48</v>
      </c>
      <c r="D49" s="1">
        <v>159</v>
      </c>
      <c r="E49">
        <f t="shared" si="0"/>
        <v>170.66666666666666</v>
      </c>
      <c r="F49">
        <f t="shared" si="1"/>
        <v>170.83333333333334</v>
      </c>
      <c r="G49">
        <f t="shared" si="2"/>
        <v>-11.833333333333343</v>
      </c>
      <c r="H49">
        <f t="shared" si="3"/>
        <v>11.833333333333343</v>
      </c>
      <c r="I49">
        <f t="shared" si="4"/>
        <v>140.027777777778</v>
      </c>
      <c r="J49">
        <f t="shared" si="5"/>
        <v>-7.4423480083857504E-2</v>
      </c>
      <c r="K49">
        <f t="shared" si="6"/>
        <v>7.4423480083857504E-2</v>
      </c>
      <c r="L49">
        <f t="shared" si="7"/>
        <v>1.2701677588351334E-3</v>
      </c>
      <c r="M49">
        <f t="shared" si="8"/>
        <v>1.4239943040227838E-3</v>
      </c>
    </row>
    <row r="50" spans="1:13" x14ac:dyDescent="0.25">
      <c r="A50" s="1">
        <v>2009</v>
      </c>
      <c r="B50" s="1">
        <v>1</v>
      </c>
      <c r="C50" s="1">
        <v>49</v>
      </c>
      <c r="D50" s="1">
        <v>165</v>
      </c>
      <c r="E50">
        <f t="shared" si="0"/>
        <v>169.41666666666666</v>
      </c>
      <c r="F50">
        <f t="shared" si="1"/>
        <v>170.66666666666666</v>
      </c>
      <c r="G50">
        <f t="shared" si="2"/>
        <v>-5.6666666666666572</v>
      </c>
      <c r="H50">
        <f t="shared" si="3"/>
        <v>5.6666666666666572</v>
      </c>
      <c r="I50">
        <f t="shared" si="4"/>
        <v>32.111111111111001</v>
      </c>
      <c r="J50">
        <f t="shared" si="5"/>
        <v>-3.4343434343434287E-2</v>
      </c>
      <c r="K50">
        <f t="shared" si="6"/>
        <v>3.4343434343434287E-2</v>
      </c>
      <c r="L50">
        <f t="shared" si="7"/>
        <v>2.0428782777267642E-2</v>
      </c>
      <c r="M50">
        <f t="shared" si="8"/>
        <v>2.8797061524334255E-2</v>
      </c>
    </row>
    <row r="51" spans="1:13" x14ac:dyDescent="0.25">
      <c r="A51" s="1">
        <v>2009</v>
      </c>
      <c r="B51" s="1">
        <v>2</v>
      </c>
      <c r="C51" s="1">
        <v>50</v>
      </c>
      <c r="D51" s="1">
        <v>193</v>
      </c>
      <c r="E51">
        <f t="shared" si="0"/>
        <v>169</v>
      </c>
      <c r="F51">
        <f t="shared" si="1"/>
        <v>169.41666666666666</v>
      </c>
      <c r="G51">
        <f t="shared" si="2"/>
        <v>23.583333333333343</v>
      </c>
      <c r="H51">
        <f t="shared" si="3"/>
        <v>23.583333333333343</v>
      </c>
      <c r="I51">
        <f t="shared" si="4"/>
        <v>556.17361111111154</v>
      </c>
      <c r="J51">
        <f t="shared" si="5"/>
        <v>0.12219343696027639</v>
      </c>
      <c r="K51">
        <f t="shared" si="6"/>
        <v>0.12219343696027639</v>
      </c>
      <c r="L51">
        <f t="shared" si="7"/>
        <v>1.7181669306558566E-3</v>
      </c>
      <c r="M51">
        <f t="shared" si="8"/>
        <v>2.7490670890493705E-2</v>
      </c>
    </row>
    <row r="52" spans="1:13" x14ac:dyDescent="0.25">
      <c r="A52" s="1">
        <v>2009</v>
      </c>
      <c r="B52" s="1">
        <v>3</v>
      </c>
      <c r="C52" s="1">
        <v>51</v>
      </c>
      <c r="D52" s="1">
        <v>161</v>
      </c>
      <c r="E52">
        <f t="shared" si="0"/>
        <v>166.08333333333334</v>
      </c>
      <c r="F52">
        <f t="shared" si="1"/>
        <v>169</v>
      </c>
      <c r="G52">
        <f t="shared" si="2"/>
        <v>-8</v>
      </c>
      <c r="H52">
        <f t="shared" si="3"/>
        <v>8</v>
      </c>
      <c r="I52">
        <f t="shared" si="4"/>
        <v>64</v>
      </c>
      <c r="J52">
        <f t="shared" si="5"/>
        <v>-4.9689440993788817E-2</v>
      </c>
      <c r="K52">
        <f t="shared" si="6"/>
        <v>4.9689440993788817E-2</v>
      </c>
      <c r="L52">
        <f t="shared" si="7"/>
        <v>7.4716874777636232E-3</v>
      </c>
      <c r="M52">
        <f t="shared" si="8"/>
        <v>1.3926931831333669E-2</v>
      </c>
    </row>
    <row r="53" spans="1:13" x14ac:dyDescent="0.25">
      <c r="A53" s="1">
        <v>2009</v>
      </c>
      <c r="B53" s="1">
        <v>4</v>
      </c>
      <c r="C53" s="1">
        <v>52</v>
      </c>
      <c r="D53" s="1">
        <v>180</v>
      </c>
      <c r="E53">
        <f t="shared" si="0"/>
        <v>164.5</v>
      </c>
      <c r="F53">
        <f t="shared" si="1"/>
        <v>166.08333333333334</v>
      </c>
      <c r="G53">
        <f t="shared" si="2"/>
        <v>13.916666666666657</v>
      </c>
      <c r="H53">
        <f t="shared" si="3"/>
        <v>13.916666666666657</v>
      </c>
      <c r="I53">
        <f t="shared" si="4"/>
        <v>193.67361111111086</v>
      </c>
      <c r="J53">
        <f t="shared" si="5"/>
        <v>7.7314814814814767E-2</v>
      </c>
      <c r="K53">
        <f t="shared" si="6"/>
        <v>7.7314814814814767E-2</v>
      </c>
      <c r="L53">
        <f t="shared" si="7"/>
        <v>5.6249999999999998E-3</v>
      </c>
      <c r="M53">
        <f t="shared" si="8"/>
        <v>1.2345679012345679E-4</v>
      </c>
    </row>
    <row r="54" spans="1:13" x14ac:dyDescent="0.25">
      <c r="A54" s="1">
        <v>2009</v>
      </c>
      <c r="B54" s="1">
        <v>5</v>
      </c>
      <c r="C54" s="1">
        <v>53</v>
      </c>
      <c r="D54" s="1">
        <v>178</v>
      </c>
      <c r="E54">
        <f t="shared" si="0"/>
        <v>162.91666666666666</v>
      </c>
      <c r="F54">
        <f t="shared" si="1"/>
        <v>164.5</v>
      </c>
      <c r="G54">
        <f t="shared" si="2"/>
        <v>13.5</v>
      </c>
      <c r="H54">
        <f t="shared" si="3"/>
        <v>13.5</v>
      </c>
      <c r="I54">
        <f t="shared" si="4"/>
        <v>182.25</v>
      </c>
      <c r="J54">
        <f t="shared" si="5"/>
        <v>7.5842696629213488E-2</v>
      </c>
      <c r="K54">
        <f t="shared" si="6"/>
        <v>7.5842696629213488E-2</v>
      </c>
      <c r="L54">
        <f t="shared" si="7"/>
        <v>2.6849338607639152E-4</v>
      </c>
      <c r="M54">
        <f t="shared" si="8"/>
        <v>1.0225981567983839E-2</v>
      </c>
    </row>
    <row r="55" spans="1:13" x14ac:dyDescent="0.25">
      <c r="A55" s="1">
        <v>2009</v>
      </c>
      <c r="B55" s="1">
        <v>6</v>
      </c>
      <c r="C55" s="1">
        <v>54</v>
      </c>
      <c r="D55" s="1">
        <v>160</v>
      </c>
      <c r="E55">
        <f t="shared" si="0"/>
        <v>161.91666666666666</v>
      </c>
      <c r="F55">
        <f t="shared" si="1"/>
        <v>162.91666666666666</v>
      </c>
      <c r="G55">
        <f t="shared" si="2"/>
        <v>-2.9166666666666572</v>
      </c>
      <c r="H55">
        <f t="shared" si="3"/>
        <v>2.9166666666666572</v>
      </c>
      <c r="I55">
        <f t="shared" si="4"/>
        <v>8.5069444444443896</v>
      </c>
      <c r="J55">
        <f t="shared" si="5"/>
        <v>-1.8229166666666609E-2</v>
      </c>
      <c r="K55">
        <f t="shared" si="6"/>
        <v>1.8229166666666609E-2</v>
      </c>
      <c r="L55">
        <f t="shared" si="7"/>
        <v>3.2229275173611184E-3</v>
      </c>
      <c r="M55">
        <f t="shared" si="8"/>
        <v>4.7265625000000007E-3</v>
      </c>
    </row>
    <row r="56" spans="1:13" x14ac:dyDescent="0.25">
      <c r="A56" s="1">
        <v>2009</v>
      </c>
      <c r="B56" s="1">
        <v>7</v>
      </c>
      <c r="C56" s="1">
        <v>55</v>
      </c>
      <c r="D56" s="1">
        <v>171</v>
      </c>
      <c r="E56">
        <f t="shared" si="0"/>
        <v>161.83333333333334</v>
      </c>
      <c r="F56">
        <f t="shared" si="1"/>
        <v>161.91666666666666</v>
      </c>
      <c r="G56">
        <f t="shared" si="2"/>
        <v>9.0833333333333428</v>
      </c>
      <c r="H56">
        <f t="shared" si="3"/>
        <v>9.0833333333333428</v>
      </c>
      <c r="I56">
        <f t="shared" si="4"/>
        <v>82.506944444444613</v>
      </c>
      <c r="J56">
        <f t="shared" si="5"/>
        <v>5.3118908382066329E-2</v>
      </c>
      <c r="K56">
        <f t="shared" si="6"/>
        <v>5.3118908382066329E-2</v>
      </c>
      <c r="L56">
        <f t="shared" si="7"/>
        <v>5.0623363694052024E-3</v>
      </c>
      <c r="M56">
        <f t="shared" si="8"/>
        <v>3.0778701138811941E-4</v>
      </c>
    </row>
    <row r="57" spans="1:13" x14ac:dyDescent="0.25">
      <c r="A57" s="1">
        <v>2009</v>
      </c>
      <c r="B57" s="1">
        <v>8</v>
      </c>
      <c r="C57" s="1">
        <v>56</v>
      </c>
      <c r="D57" s="1">
        <v>174</v>
      </c>
      <c r="E57">
        <f t="shared" si="0"/>
        <v>161.83333333333334</v>
      </c>
      <c r="F57">
        <f t="shared" si="1"/>
        <v>161.83333333333334</v>
      </c>
      <c r="G57">
        <f t="shared" si="2"/>
        <v>12.166666666666657</v>
      </c>
      <c r="H57">
        <f t="shared" si="3"/>
        <v>12.166666666666657</v>
      </c>
      <c r="I57">
        <f t="shared" si="4"/>
        <v>148.02777777777754</v>
      </c>
      <c r="J57">
        <f t="shared" si="5"/>
        <v>6.992337164750953E-2</v>
      </c>
      <c r="K57">
        <f t="shared" si="6"/>
        <v>6.992337164750953E-2</v>
      </c>
      <c r="L57">
        <f t="shared" si="7"/>
        <v>2.2042578646819647E-2</v>
      </c>
      <c r="M57">
        <f t="shared" si="8"/>
        <v>4.7694543532831292E-2</v>
      </c>
    </row>
    <row r="58" spans="1:13" x14ac:dyDescent="0.25">
      <c r="A58" s="1">
        <v>2009</v>
      </c>
      <c r="B58" s="1">
        <v>9</v>
      </c>
      <c r="C58" s="1">
        <v>57</v>
      </c>
      <c r="D58" s="1">
        <v>136</v>
      </c>
      <c r="E58">
        <f t="shared" si="0"/>
        <v>161.33333333333334</v>
      </c>
      <c r="F58">
        <f t="shared" si="1"/>
        <v>161.83333333333334</v>
      </c>
      <c r="G58">
        <f t="shared" si="2"/>
        <v>-25.833333333333343</v>
      </c>
      <c r="H58">
        <f t="shared" si="3"/>
        <v>25.833333333333343</v>
      </c>
      <c r="I58">
        <f t="shared" si="4"/>
        <v>667.36111111111165</v>
      </c>
      <c r="J58">
        <f t="shared" si="5"/>
        <v>-0.18995098039215694</v>
      </c>
      <c r="K58">
        <f t="shared" si="6"/>
        <v>0.18995098039215694</v>
      </c>
      <c r="L58">
        <f t="shared" si="7"/>
        <v>3.7491589773164191E-2</v>
      </c>
      <c r="M58">
        <f t="shared" si="8"/>
        <v>5.406574394463668E-5</v>
      </c>
    </row>
    <row r="59" spans="1:13" x14ac:dyDescent="0.25">
      <c r="A59" s="1">
        <v>2009</v>
      </c>
      <c r="B59" s="1">
        <v>10</v>
      </c>
      <c r="C59" s="1">
        <v>58</v>
      </c>
      <c r="D59" s="1">
        <v>135</v>
      </c>
      <c r="E59">
        <f t="shared" si="0"/>
        <v>162</v>
      </c>
      <c r="F59">
        <f t="shared" si="1"/>
        <v>161.33333333333334</v>
      </c>
      <c r="G59">
        <f t="shared" si="2"/>
        <v>-26.333333333333343</v>
      </c>
      <c r="H59">
        <f t="shared" si="3"/>
        <v>26.333333333333343</v>
      </c>
      <c r="I59">
        <f t="shared" si="4"/>
        <v>693.44444444444491</v>
      </c>
      <c r="J59">
        <f t="shared" si="5"/>
        <v>-0.19506172839506181</v>
      </c>
      <c r="K59">
        <f t="shared" si="6"/>
        <v>0.19506172839506181</v>
      </c>
      <c r="L59">
        <f t="shared" si="7"/>
        <v>3.7091906721536352E-2</v>
      </c>
      <c r="M59">
        <f t="shared" si="8"/>
        <v>5.4869684499314136E-5</v>
      </c>
    </row>
    <row r="60" spans="1:13" x14ac:dyDescent="0.25">
      <c r="A60" s="1">
        <v>2009</v>
      </c>
      <c r="B60" s="1">
        <v>11</v>
      </c>
      <c r="C60" s="1">
        <v>59</v>
      </c>
      <c r="D60" s="1">
        <v>136</v>
      </c>
      <c r="E60">
        <f t="shared" si="0"/>
        <v>162.33333333333334</v>
      </c>
      <c r="F60">
        <f t="shared" si="1"/>
        <v>162</v>
      </c>
      <c r="G60">
        <f t="shared" si="2"/>
        <v>-26</v>
      </c>
      <c r="H60">
        <f t="shared" si="3"/>
        <v>26</v>
      </c>
      <c r="I60">
        <f t="shared" si="4"/>
        <v>676</v>
      </c>
      <c r="J60">
        <f t="shared" si="5"/>
        <v>-0.19117647058823528</v>
      </c>
      <c r="K60">
        <f t="shared" si="6"/>
        <v>0.19117647058823528</v>
      </c>
      <c r="L60">
        <f t="shared" si="7"/>
        <v>2.4029219530949564E-3</v>
      </c>
      <c r="M60">
        <f t="shared" si="8"/>
        <v>5.8877595155709339E-2</v>
      </c>
    </row>
    <row r="61" spans="1:13" x14ac:dyDescent="0.25">
      <c r="A61" s="1">
        <v>2009</v>
      </c>
      <c r="B61" s="1">
        <v>12</v>
      </c>
      <c r="C61" s="1">
        <v>60</v>
      </c>
      <c r="D61" s="1">
        <v>169</v>
      </c>
      <c r="E61">
        <f t="shared" si="0"/>
        <v>163.16666666666666</v>
      </c>
      <c r="F61">
        <f t="shared" si="1"/>
        <v>162.33333333333334</v>
      </c>
      <c r="G61">
        <f t="shared" si="2"/>
        <v>6.6666666666666572</v>
      </c>
      <c r="H61">
        <f t="shared" si="3"/>
        <v>6.6666666666666572</v>
      </c>
      <c r="I61">
        <f t="shared" si="4"/>
        <v>44.444444444444315</v>
      </c>
      <c r="J61">
        <f t="shared" si="5"/>
        <v>3.9447731755424008E-2</v>
      </c>
      <c r="K61">
        <f t="shared" si="6"/>
        <v>3.9447731755424008E-2</v>
      </c>
      <c r="L61">
        <f t="shared" si="7"/>
        <v>4.9027617302537718E-3</v>
      </c>
      <c r="M61">
        <f t="shared" si="8"/>
        <v>1.2604600679247927E-3</v>
      </c>
    </row>
    <row r="62" spans="1:13" x14ac:dyDescent="0.25">
      <c r="A62" s="1">
        <v>2010</v>
      </c>
      <c r="B62" s="1">
        <v>1</v>
      </c>
      <c r="C62" s="1">
        <v>61</v>
      </c>
      <c r="D62" s="1">
        <v>175</v>
      </c>
      <c r="E62">
        <f t="shared" si="0"/>
        <v>164</v>
      </c>
      <c r="F62">
        <f t="shared" si="1"/>
        <v>163.16666666666666</v>
      </c>
      <c r="G62">
        <f t="shared" si="2"/>
        <v>11.833333333333343</v>
      </c>
      <c r="H62">
        <f t="shared" si="3"/>
        <v>11.833333333333343</v>
      </c>
      <c r="I62">
        <f t="shared" si="4"/>
        <v>140.027777777778</v>
      </c>
      <c r="J62">
        <f t="shared" si="5"/>
        <v>6.7619047619047676E-2</v>
      </c>
      <c r="K62">
        <f t="shared" si="6"/>
        <v>6.7619047619047676E-2</v>
      </c>
      <c r="L62">
        <f t="shared" si="7"/>
        <v>5.7599999999999998E-2</v>
      </c>
      <c r="M62">
        <f t="shared" si="8"/>
        <v>3.1379591836734687E-2</v>
      </c>
    </row>
    <row r="63" spans="1:13" x14ac:dyDescent="0.25">
      <c r="A63" s="1">
        <v>2010</v>
      </c>
      <c r="B63" s="1">
        <v>2</v>
      </c>
      <c r="C63" s="1">
        <v>62</v>
      </c>
      <c r="D63" s="1">
        <v>206</v>
      </c>
      <c r="E63">
        <f t="shared" si="0"/>
        <v>165.08333333333334</v>
      </c>
      <c r="F63">
        <f t="shared" si="1"/>
        <v>164</v>
      </c>
      <c r="G63">
        <f t="shared" si="2"/>
        <v>42</v>
      </c>
      <c r="H63">
        <f t="shared" si="3"/>
        <v>42</v>
      </c>
      <c r="I63">
        <f t="shared" si="4"/>
        <v>1764</v>
      </c>
      <c r="J63">
        <f t="shared" si="5"/>
        <v>0.20388349514563106</v>
      </c>
      <c r="K63">
        <f t="shared" si="6"/>
        <v>0.20388349514563106</v>
      </c>
      <c r="L63">
        <f t="shared" si="7"/>
        <v>5.2433533896796159E-3</v>
      </c>
      <c r="M63">
        <f t="shared" si="8"/>
        <v>1.592987086436045E-2</v>
      </c>
    </row>
    <row r="64" spans="1:13" x14ac:dyDescent="0.25">
      <c r="A64" s="1">
        <v>2010</v>
      </c>
      <c r="B64" s="1">
        <v>3</v>
      </c>
      <c r="C64" s="1">
        <v>63</v>
      </c>
      <c r="D64" s="1">
        <v>180</v>
      </c>
      <c r="E64">
        <f t="shared" si="0"/>
        <v>166.66666666666666</v>
      </c>
      <c r="F64">
        <f t="shared" si="1"/>
        <v>165.08333333333334</v>
      </c>
      <c r="G64">
        <f t="shared" si="2"/>
        <v>14.916666666666657</v>
      </c>
      <c r="H64">
        <f t="shared" si="3"/>
        <v>14.916666666666657</v>
      </c>
      <c r="I64">
        <f t="shared" si="4"/>
        <v>222.50694444444417</v>
      </c>
      <c r="J64">
        <f t="shared" si="5"/>
        <v>8.2870370370370317E-2</v>
      </c>
      <c r="K64">
        <f t="shared" si="6"/>
        <v>8.2870370370370317E-2</v>
      </c>
      <c r="L64">
        <f t="shared" si="7"/>
        <v>2.3058984910836779E-2</v>
      </c>
      <c r="M64">
        <f t="shared" si="8"/>
        <v>6.0493827160493828E-3</v>
      </c>
    </row>
    <row r="65" spans="1:13" x14ac:dyDescent="0.25">
      <c r="A65" s="1">
        <v>2010</v>
      </c>
      <c r="B65" s="1">
        <v>4</v>
      </c>
      <c r="C65" s="1">
        <v>64</v>
      </c>
      <c r="D65" s="1">
        <v>194</v>
      </c>
      <c r="E65">
        <f t="shared" si="0"/>
        <v>167.83333333333334</v>
      </c>
      <c r="F65">
        <f t="shared" si="1"/>
        <v>166.66666666666666</v>
      </c>
      <c r="G65">
        <f t="shared" si="2"/>
        <v>27.333333333333343</v>
      </c>
      <c r="H65">
        <f t="shared" si="3"/>
        <v>27.333333333333343</v>
      </c>
      <c r="I65">
        <f t="shared" si="4"/>
        <v>747.11111111111165</v>
      </c>
      <c r="J65">
        <f t="shared" si="5"/>
        <v>0.14089347079037806</v>
      </c>
      <c r="K65">
        <f t="shared" si="6"/>
        <v>0.14089347079037806</v>
      </c>
      <c r="L65">
        <f t="shared" si="7"/>
        <v>2.26032108737497E-2</v>
      </c>
      <c r="M65">
        <f t="shared" si="8"/>
        <v>2.3913274524391541E-4</v>
      </c>
    </row>
    <row r="66" spans="1:13" x14ac:dyDescent="0.25">
      <c r="A66" s="1">
        <v>2010</v>
      </c>
      <c r="B66" s="1">
        <v>5</v>
      </c>
      <c r="C66" s="1">
        <v>65</v>
      </c>
      <c r="D66" s="1">
        <v>197</v>
      </c>
      <c r="E66">
        <f t="shared" si="0"/>
        <v>169.41666666666666</v>
      </c>
      <c r="F66">
        <f t="shared" si="1"/>
        <v>167.83333333333334</v>
      </c>
      <c r="G66">
        <f t="shared" si="2"/>
        <v>29.166666666666657</v>
      </c>
      <c r="H66">
        <f t="shared" si="3"/>
        <v>29.166666666666657</v>
      </c>
      <c r="I66">
        <f t="shared" si="4"/>
        <v>850.69444444444389</v>
      </c>
      <c r="J66">
        <f t="shared" si="5"/>
        <v>0.1480541455160744</v>
      </c>
      <c r="K66">
        <f t="shared" si="6"/>
        <v>0.1480541455160744</v>
      </c>
      <c r="L66">
        <f t="shared" si="7"/>
        <v>8.0325726277696451E-4</v>
      </c>
      <c r="M66">
        <f t="shared" si="8"/>
        <v>1.2471333968924735E-2</v>
      </c>
    </row>
    <row r="67" spans="1:13" x14ac:dyDescent="0.25">
      <c r="A67" s="1">
        <v>2010</v>
      </c>
      <c r="B67" s="1">
        <v>6</v>
      </c>
      <c r="C67" s="1">
        <v>66</v>
      </c>
      <c r="D67" s="1">
        <v>175</v>
      </c>
      <c r="E67">
        <f t="shared" si="0"/>
        <v>170.66666666666666</v>
      </c>
      <c r="F67">
        <f t="shared" si="1"/>
        <v>169.41666666666666</v>
      </c>
      <c r="G67">
        <f t="shared" si="2"/>
        <v>5.5833333333333428</v>
      </c>
      <c r="H67">
        <f t="shared" si="3"/>
        <v>5.5833333333333428</v>
      </c>
      <c r="I67">
        <f t="shared" si="4"/>
        <v>31.173611111111217</v>
      </c>
      <c r="J67">
        <f t="shared" si="5"/>
        <v>3.1904761904761957E-2</v>
      </c>
      <c r="K67">
        <f t="shared" si="6"/>
        <v>3.1904761904761957E-2</v>
      </c>
      <c r="L67">
        <f t="shared" si="7"/>
        <v>2.4395464852607726E-2</v>
      </c>
      <c r="M67">
        <f t="shared" si="8"/>
        <v>1.7273469387755102E-2</v>
      </c>
    </row>
    <row r="68" spans="1:13" x14ac:dyDescent="0.25">
      <c r="A68" s="1">
        <v>2010</v>
      </c>
      <c r="B68" s="1">
        <v>7</v>
      </c>
      <c r="C68" s="1">
        <v>67</v>
      </c>
      <c r="D68" s="1">
        <v>198</v>
      </c>
      <c r="E68">
        <f t="shared" si="0"/>
        <v>172.91666666666666</v>
      </c>
      <c r="F68">
        <f t="shared" si="1"/>
        <v>170.66666666666666</v>
      </c>
      <c r="G68">
        <f t="shared" si="2"/>
        <v>27.333333333333343</v>
      </c>
      <c r="H68">
        <f t="shared" si="3"/>
        <v>27.333333333333343</v>
      </c>
      <c r="I68">
        <f t="shared" si="4"/>
        <v>747.11111111111165</v>
      </c>
      <c r="J68">
        <f t="shared" si="5"/>
        <v>0.13804713804713808</v>
      </c>
      <c r="K68">
        <f t="shared" si="6"/>
        <v>0.13804713804713808</v>
      </c>
      <c r="L68">
        <f t="shared" si="7"/>
        <v>6.5981433300456947E-3</v>
      </c>
      <c r="M68">
        <f t="shared" si="8"/>
        <v>2.0661157024793389E-3</v>
      </c>
    </row>
    <row r="69" spans="1:13" x14ac:dyDescent="0.25">
      <c r="A69" s="1">
        <v>2010</v>
      </c>
      <c r="B69" s="1">
        <v>8</v>
      </c>
      <c r="C69" s="1">
        <v>68</v>
      </c>
      <c r="D69" s="1">
        <v>189</v>
      </c>
      <c r="E69">
        <f t="shared" si="0"/>
        <v>174.16666666666666</v>
      </c>
      <c r="F69">
        <f t="shared" si="1"/>
        <v>172.91666666666666</v>
      </c>
      <c r="G69">
        <f t="shared" si="2"/>
        <v>16.083333333333343</v>
      </c>
      <c r="H69">
        <f t="shared" si="3"/>
        <v>16.083333333333343</v>
      </c>
      <c r="I69">
        <f t="shared" si="4"/>
        <v>258.67361111111143</v>
      </c>
      <c r="J69">
        <f t="shared" si="5"/>
        <v>8.5097001763668481E-2</v>
      </c>
      <c r="K69">
        <f t="shared" si="6"/>
        <v>8.5097001763668481E-2</v>
      </c>
      <c r="L69">
        <f t="shared" si="7"/>
        <v>2.381496723060508E-2</v>
      </c>
      <c r="M69">
        <f t="shared" si="8"/>
        <v>5.4197810811567416E-2</v>
      </c>
    </row>
    <row r="70" spans="1:13" x14ac:dyDescent="0.25">
      <c r="A70" s="1">
        <v>2010</v>
      </c>
      <c r="B70" s="1">
        <v>9</v>
      </c>
      <c r="C70" s="1">
        <v>69</v>
      </c>
      <c r="D70" s="1">
        <v>145</v>
      </c>
      <c r="E70">
        <f t="shared" si="0"/>
        <v>174.91666666666666</v>
      </c>
      <c r="F70">
        <f t="shared" si="1"/>
        <v>174.16666666666666</v>
      </c>
      <c r="G70">
        <f t="shared" si="2"/>
        <v>-29.166666666666657</v>
      </c>
      <c r="H70">
        <f t="shared" si="3"/>
        <v>29.166666666666657</v>
      </c>
      <c r="I70">
        <f t="shared" si="4"/>
        <v>850.69444444444389</v>
      </c>
      <c r="J70">
        <f t="shared" si="5"/>
        <v>-0.20114942528735624</v>
      </c>
      <c r="K70">
        <f t="shared" si="6"/>
        <v>0.20114942528735624</v>
      </c>
      <c r="L70">
        <f t="shared" si="7"/>
        <v>3.9770445237151515E-2</v>
      </c>
      <c r="M70">
        <f t="shared" si="8"/>
        <v>4.7562425683709869E-5</v>
      </c>
    </row>
    <row r="71" spans="1:13" x14ac:dyDescent="0.25">
      <c r="A71" s="1">
        <v>2010</v>
      </c>
      <c r="B71" s="1">
        <v>10</v>
      </c>
      <c r="C71" s="1">
        <v>70</v>
      </c>
      <c r="D71" s="1">
        <v>146</v>
      </c>
      <c r="E71">
        <f t="shared" si="0"/>
        <v>175.83333333333334</v>
      </c>
      <c r="F71">
        <f t="shared" si="1"/>
        <v>174.91666666666666</v>
      </c>
      <c r="G71">
        <f t="shared" si="2"/>
        <v>-28.916666666666657</v>
      </c>
      <c r="H71">
        <f t="shared" si="3"/>
        <v>28.916666666666657</v>
      </c>
      <c r="I71">
        <f t="shared" si="4"/>
        <v>836.17361111111052</v>
      </c>
      <c r="J71">
        <f t="shared" si="5"/>
        <v>-0.19805936073059355</v>
      </c>
      <c r="K71">
        <f t="shared" si="6"/>
        <v>0.19805936073059355</v>
      </c>
      <c r="L71">
        <f t="shared" si="7"/>
        <v>3.377874731552722E-2</v>
      </c>
      <c r="M71">
        <f t="shared" si="8"/>
        <v>4.2221805216738595E-4</v>
      </c>
    </row>
    <row r="72" spans="1:13" x14ac:dyDescent="0.25">
      <c r="A72" s="1">
        <v>2010</v>
      </c>
      <c r="B72" s="1">
        <v>11</v>
      </c>
      <c r="C72" s="1">
        <v>71</v>
      </c>
      <c r="D72" s="1">
        <v>149</v>
      </c>
      <c r="E72">
        <f t="shared" si="0"/>
        <v>176.91666666666666</v>
      </c>
      <c r="F72">
        <f t="shared" si="1"/>
        <v>175.83333333333334</v>
      </c>
      <c r="G72">
        <f t="shared" si="2"/>
        <v>-26.833333333333343</v>
      </c>
      <c r="H72">
        <f t="shared" si="3"/>
        <v>26.833333333333343</v>
      </c>
      <c r="I72">
        <f t="shared" si="4"/>
        <v>720.02777777777828</v>
      </c>
      <c r="J72">
        <f t="shared" si="5"/>
        <v>-0.18008948545861303</v>
      </c>
      <c r="K72">
        <f t="shared" si="6"/>
        <v>0.18008948545861303</v>
      </c>
      <c r="L72">
        <f t="shared" si="7"/>
        <v>1.6669043936959848E-3</v>
      </c>
      <c r="M72">
        <f t="shared" si="8"/>
        <v>5.2069726588892397E-2</v>
      </c>
    </row>
    <row r="73" spans="1:13" x14ac:dyDescent="0.25">
      <c r="A73" s="1">
        <v>2010</v>
      </c>
      <c r="B73" s="1">
        <v>12</v>
      </c>
      <c r="C73" s="1">
        <v>72</v>
      </c>
      <c r="D73" s="1">
        <v>183</v>
      </c>
      <c r="E73">
        <f t="shared" si="0"/>
        <v>178.08333333333334</v>
      </c>
      <c r="F73">
        <f t="shared" si="1"/>
        <v>176.91666666666666</v>
      </c>
      <c r="G73">
        <f t="shared" si="2"/>
        <v>6.0833333333333428</v>
      </c>
      <c r="H73">
        <f t="shared" si="3"/>
        <v>6.0833333333333428</v>
      </c>
      <c r="I73">
        <f t="shared" si="4"/>
        <v>37.006944444444557</v>
      </c>
      <c r="J73">
        <f t="shared" si="5"/>
        <v>3.3242258652094771E-2</v>
      </c>
      <c r="K73">
        <f t="shared" si="6"/>
        <v>3.3242258652094771E-2</v>
      </c>
      <c r="L73">
        <f t="shared" si="7"/>
        <v>1.3064198526215895E-2</v>
      </c>
      <c r="M73">
        <f t="shared" si="8"/>
        <v>7.6443011137985609E-3</v>
      </c>
    </row>
    <row r="74" spans="1:13" x14ac:dyDescent="0.25">
      <c r="A74" s="1">
        <v>2011</v>
      </c>
      <c r="B74" s="1">
        <v>1</v>
      </c>
      <c r="C74" s="1">
        <v>73</v>
      </c>
      <c r="D74" s="1">
        <v>199</v>
      </c>
      <c r="E74">
        <f t="shared" si="0"/>
        <v>180.08333333333334</v>
      </c>
      <c r="F74">
        <f t="shared" si="1"/>
        <v>178.08333333333334</v>
      </c>
      <c r="G74">
        <f t="shared" si="2"/>
        <v>20.916666666666657</v>
      </c>
      <c r="H74">
        <f t="shared" si="3"/>
        <v>20.916666666666657</v>
      </c>
      <c r="I74">
        <f t="shared" si="4"/>
        <v>437.50694444444406</v>
      </c>
      <c r="J74">
        <f t="shared" si="5"/>
        <v>0.10510887772194299</v>
      </c>
      <c r="K74">
        <f t="shared" si="6"/>
        <v>0.10510887772194299</v>
      </c>
      <c r="L74">
        <f t="shared" si="7"/>
        <v>3.6303972402492626E-2</v>
      </c>
      <c r="M74">
        <f t="shared" si="8"/>
        <v>9.1159314158733365E-3</v>
      </c>
    </row>
    <row r="75" spans="1:13" x14ac:dyDescent="0.25">
      <c r="A75" s="1">
        <v>2011</v>
      </c>
      <c r="B75" s="1">
        <v>2</v>
      </c>
      <c r="C75" s="1">
        <v>74</v>
      </c>
      <c r="D75" s="1">
        <v>218</v>
      </c>
      <c r="E75">
        <f t="shared" si="0"/>
        <v>181.08333333333334</v>
      </c>
      <c r="F75">
        <f t="shared" si="1"/>
        <v>180.08333333333334</v>
      </c>
      <c r="G75">
        <f t="shared" si="2"/>
        <v>37.916666666666657</v>
      </c>
      <c r="H75">
        <f t="shared" si="3"/>
        <v>37.916666666666657</v>
      </c>
      <c r="I75">
        <f t="shared" si="4"/>
        <v>1437.6736111111104</v>
      </c>
      <c r="J75">
        <f t="shared" si="5"/>
        <v>0.17392966360856266</v>
      </c>
      <c r="K75">
        <f t="shared" si="6"/>
        <v>0.17392966360856266</v>
      </c>
      <c r="L75">
        <f t="shared" si="7"/>
        <v>1.6729851116161158E-3</v>
      </c>
      <c r="M75">
        <f t="shared" si="8"/>
        <v>1.6496927868024577E-2</v>
      </c>
    </row>
    <row r="76" spans="1:13" x14ac:dyDescent="0.25">
      <c r="A76" s="1">
        <v>2011</v>
      </c>
      <c r="B76" s="1">
        <v>3</v>
      </c>
      <c r="C76" s="1">
        <v>75</v>
      </c>
      <c r="D76" s="1">
        <v>190</v>
      </c>
      <c r="E76">
        <f t="shared" si="0"/>
        <v>181.91666666666666</v>
      </c>
      <c r="F76">
        <f t="shared" si="1"/>
        <v>181.08333333333334</v>
      </c>
      <c r="G76">
        <f t="shared" si="2"/>
        <v>8.9166666666666572</v>
      </c>
      <c r="H76">
        <f t="shared" si="3"/>
        <v>8.9166666666666572</v>
      </c>
      <c r="I76">
        <f t="shared" si="4"/>
        <v>79.506944444444272</v>
      </c>
      <c r="J76">
        <f t="shared" si="5"/>
        <v>4.692982456140346E-2</v>
      </c>
      <c r="K76">
        <f t="shared" si="6"/>
        <v>4.692982456140346E-2</v>
      </c>
      <c r="L76">
        <f t="shared" si="7"/>
        <v>6.9483110187750094E-2</v>
      </c>
      <c r="M76">
        <f t="shared" si="8"/>
        <v>4.8864265927977837E-2</v>
      </c>
    </row>
    <row r="77" spans="1:13" x14ac:dyDescent="0.25">
      <c r="A77" s="1">
        <v>2011</v>
      </c>
      <c r="B77" s="1">
        <v>4</v>
      </c>
      <c r="C77" s="1">
        <v>76</v>
      </c>
      <c r="D77" s="1">
        <v>232</v>
      </c>
      <c r="E77">
        <f t="shared" si="0"/>
        <v>185.08333333333334</v>
      </c>
      <c r="F77">
        <f t="shared" si="1"/>
        <v>181.91666666666666</v>
      </c>
      <c r="G77">
        <f t="shared" si="2"/>
        <v>50.083333333333343</v>
      </c>
      <c r="H77">
        <f t="shared" si="3"/>
        <v>50.083333333333343</v>
      </c>
      <c r="I77">
        <f t="shared" si="4"/>
        <v>2508.3402777777787</v>
      </c>
      <c r="J77">
        <f t="shared" si="5"/>
        <v>0.21587643678160923</v>
      </c>
      <c r="K77">
        <f t="shared" si="6"/>
        <v>0.21587643678160923</v>
      </c>
      <c r="L77">
        <f t="shared" si="7"/>
        <v>4.0895764177896671E-2</v>
      </c>
      <c r="M77">
        <f t="shared" si="8"/>
        <v>0</v>
      </c>
    </row>
    <row r="78" spans="1:13" x14ac:dyDescent="0.25">
      <c r="A78" s="1">
        <v>2011</v>
      </c>
      <c r="B78" s="1">
        <v>5</v>
      </c>
      <c r="C78" s="1">
        <v>77</v>
      </c>
      <c r="D78" s="1">
        <v>232</v>
      </c>
      <c r="E78">
        <f t="shared" ref="E78:E133" si="9">AVERAGE(D67:D78)</f>
        <v>188</v>
      </c>
      <c r="F78">
        <f t="shared" si="1"/>
        <v>185.08333333333334</v>
      </c>
      <c r="G78">
        <f t="shared" si="2"/>
        <v>46.916666666666657</v>
      </c>
      <c r="H78">
        <f t="shared" si="3"/>
        <v>46.916666666666657</v>
      </c>
      <c r="I78">
        <f t="shared" si="4"/>
        <v>2201.1736111111104</v>
      </c>
      <c r="J78">
        <f t="shared" si="5"/>
        <v>0.20222701149425285</v>
      </c>
      <c r="K78">
        <f t="shared" si="6"/>
        <v>0.20222701149425285</v>
      </c>
      <c r="L78">
        <f t="shared" si="7"/>
        <v>1.4565992865636149E-2</v>
      </c>
      <c r="M78">
        <f t="shared" si="8"/>
        <v>4.7562425683709865E-3</v>
      </c>
    </row>
    <row r="79" spans="1:13" x14ac:dyDescent="0.25">
      <c r="A79" s="1">
        <v>2011</v>
      </c>
      <c r="B79" s="1">
        <v>6</v>
      </c>
      <c r="C79" s="1">
        <v>78</v>
      </c>
      <c r="D79" s="1">
        <v>216</v>
      </c>
      <c r="E79">
        <f t="shared" si="9"/>
        <v>191.41666666666666</v>
      </c>
      <c r="F79">
        <f t="shared" ref="F79:F133" si="10">E78</f>
        <v>188</v>
      </c>
      <c r="G79">
        <f t="shared" ref="G79:G121" si="11">D79-F79</f>
        <v>28</v>
      </c>
      <c r="H79">
        <f t="shared" ref="H79:H133" si="12">ABS(G79)</f>
        <v>28</v>
      </c>
      <c r="I79">
        <f t="shared" ref="I79:I133" si="13">G79^2</f>
        <v>784</v>
      </c>
      <c r="J79">
        <f t="shared" ref="J79:J133" si="14">G79/D79</f>
        <v>0.12962962962962962</v>
      </c>
      <c r="K79">
        <f t="shared" ref="K79:K133" si="15">ABS(J79)</f>
        <v>0.12962962962962962</v>
      </c>
      <c r="L79">
        <f t="shared" ref="L79:L120" si="16">((F80-D80)/D79)^2</f>
        <v>5.484125538218261E-2</v>
      </c>
      <c r="M79">
        <f t="shared" ref="M79:M132" si="17">((D80-D79)/D79)^2</f>
        <v>1.4489026063100135E-2</v>
      </c>
    </row>
    <row r="80" spans="1:13" x14ac:dyDescent="0.25">
      <c r="A80" s="1">
        <v>2011</v>
      </c>
      <c r="B80" s="1">
        <v>7</v>
      </c>
      <c r="C80" s="1">
        <v>79</v>
      </c>
      <c r="D80" s="1">
        <v>242</v>
      </c>
      <c r="E80">
        <f t="shared" si="9"/>
        <v>195.08333333333334</v>
      </c>
      <c r="F80">
        <f t="shared" si="10"/>
        <v>191.41666666666666</v>
      </c>
      <c r="G80">
        <f t="shared" si="11"/>
        <v>50.583333333333343</v>
      </c>
      <c r="H80">
        <f t="shared" si="12"/>
        <v>50.583333333333343</v>
      </c>
      <c r="I80">
        <f t="shared" si="13"/>
        <v>2558.6736111111122</v>
      </c>
      <c r="J80">
        <f t="shared" si="14"/>
        <v>0.20902203856749316</v>
      </c>
      <c r="K80">
        <f t="shared" si="15"/>
        <v>0.20902203856749316</v>
      </c>
      <c r="L80">
        <f t="shared" si="16"/>
        <v>1.4277945685252211E-2</v>
      </c>
      <c r="M80">
        <f t="shared" si="17"/>
        <v>5.5324089884570731E-3</v>
      </c>
    </row>
    <row r="81" spans="1:13" x14ac:dyDescent="0.25">
      <c r="A81" s="1">
        <v>2011</v>
      </c>
      <c r="B81" s="1">
        <v>8</v>
      </c>
      <c r="C81" s="1">
        <v>80</v>
      </c>
      <c r="D81" s="1">
        <v>224</v>
      </c>
      <c r="E81">
        <f t="shared" si="9"/>
        <v>198</v>
      </c>
      <c r="F81">
        <f t="shared" si="10"/>
        <v>195.08333333333334</v>
      </c>
      <c r="G81">
        <f t="shared" si="11"/>
        <v>28.916666666666657</v>
      </c>
      <c r="H81">
        <f t="shared" si="12"/>
        <v>28.916666666666657</v>
      </c>
      <c r="I81">
        <f t="shared" si="13"/>
        <v>836.17361111111052</v>
      </c>
      <c r="J81">
        <f t="shared" si="14"/>
        <v>0.12909226190476186</v>
      </c>
      <c r="K81">
        <f t="shared" si="15"/>
        <v>0.12909226190476186</v>
      </c>
      <c r="L81">
        <f t="shared" si="16"/>
        <v>1.9152582908163268E-2</v>
      </c>
      <c r="M81">
        <f t="shared" si="17"/>
        <v>6.475207270408162E-2</v>
      </c>
    </row>
    <row r="82" spans="1:13" x14ac:dyDescent="0.25">
      <c r="A82" s="1">
        <v>2011</v>
      </c>
      <c r="B82" s="1">
        <v>9</v>
      </c>
      <c r="C82" s="1">
        <v>81</v>
      </c>
      <c r="D82" s="1">
        <v>167</v>
      </c>
      <c r="E82">
        <f t="shared" si="9"/>
        <v>199.83333333333334</v>
      </c>
      <c r="F82">
        <f t="shared" si="10"/>
        <v>198</v>
      </c>
      <c r="G82">
        <f t="shared" si="11"/>
        <v>-31</v>
      </c>
      <c r="H82">
        <f t="shared" si="12"/>
        <v>31</v>
      </c>
      <c r="I82">
        <f t="shared" si="13"/>
        <v>961</v>
      </c>
      <c r="J82">
        <f t="shared" si="14"/>
        <v>-0.18562874251497005</v>
      </c>
      <c r="K82">
        <f t="shared" si="15"/>
        <v>0.18562874251497005</v>
      </c>
      <c r="L82">
        <f t="shared" si="16"/>
        <v>4.104465719260085E-2</v>
      </c>
      <c r="M82">
        <f t="shared" si="17"/>
        <v>3.585643085087311E-5</v>
      </c>
    </row>
    <row r="83" spans="1:13" x14ac:dyDescent="0.25">
      <c r="A83" s="1">
        <v>2011</v>
      </c>
      <c r="B83" s="1">
        <v>10</v>
      </c>
      <c r="C83" s="1">
        <v>82</v>
      </c>
      <c r="D83" s="1">
        <v>166</v>
      </c>
      <c r="E83">
        <f t="shared" si="9"/>
        <v>201.5</v>
      </c>
      <c r="F83">
        <f t="shared" si="10"/>
        <v>199.83333333333334</v>
      </c>
      <c r="G83">
        <f t="shared" si="11"/>
        <v>-33.833333333333343</v>
      </c>
      <c r="H83">
        <f t="shared" si="12"/>
        <v>33.833333333333343</v>
      </c>
      <c r="I83">
        <f t="shared" si="13"/>
        <v>1144.694444444445</v>
      </c>
      <c r="J83">
        <f t="shared" si="14"/>
        <v>-0.20381526104417677</v>
      </c>
      <c r="K83">
        <f t="shared" si="15"/>
        <v>0.20381526104417677</v>
      </c>
      <c r="L83">
        <f t="shared" si="16"/>
        <v>3.3758528088256641E-2</v>
      </c>
      <c r="M83">
        <f t="shared" si="17"/>
        <v>9.0724343155755549E-4</v>
      </c>
    </row>
    <row r="84" spans="1:13" x14ac:dyDescent="0.25">
      <c r="A84" s="1">
        <v>2011</v>
      </c>
      <c r="B84" s="1">
        <v>11</v>
      </c>
      <c r="C84" s="1">
        <v>83</v>
      </c>
      <c r="D84" s="1">
        <v>171</v>
      </c>
      <c r="E84">
        <f t="shared" si="9"/>
        <v>203.33333333333334</v>
      </c>
      <c r="F84">
        <f t="shared" si="10"/>
        <v>201.5</v>
      </c>
      <c r="G84">
        <f t="shared" si="11"/>
        <v>-30.5</v>
      </c>
      <c r="H84">
        <f t="shared" si="12"/>
        <v>30.5</v>
      </c>
      <c r="I84">
        <f t="shared" si="13"/>
        <v>930.25</v>
      </c>
      <c r="J84">
        <f t="shared" si="14"/>
        <v>-0.17836257309941519</v>
      </c>
      <c r="K84">
        <f t="shared" si="15"/>
        <v>0.17836257309941519</v>
      </c>
      <c r="L84">
        <f t="shared" si="16"/>
        <v>2.568691601214423E-3</v>
      </c>
      <c r="M84">
        <f t="shared" si="17"/>
        <v>5.7487774015936521E-2</v>
      </c>
    </row>
    <row r="85" spans="1:13" x14ac:dyDescent="0.25">
      <c r="A85" s="1">
        <v>2011</v>
      </c>
      <c r="B85" s="1">
        <v>12</v>
      </c>
      <c r="C85" s="1">
        <v>84</v>
      </c>
      <c r="D85" s="1">
        <v>212</v>
      </c>
      <c r="E85">
        <f t="shared" si="9"/>
        <v>205.75</v>
      </c>
      <c r="F85">
        <f t="shared" si="10"/>
        <v>203.33333333333334</v>
      </c>
      <c r="G85">
        <f t="shared" si="11"/>
        <v>8.6666666666666572</v>
      </c>
      <c r="H85">
        <f t="shared" si="12"/>
        <v>8.6666666666666572</v>
      </c>
      <c r="I85">
        <f t="shared" si="13"/>
        <v>75.111111111110944</v>
      </c>
      <c r="J85">
        <f t="shared" si="14"/>
        <v>4.0880503144654044E-2</v>
      </c>
      <c r="K85">
        <f t="shared" si="15"/>
        <v>4.0880503144654044E-2</v>
      </c>
      <c r="L85">
        <f t="shared" si="16"/>
        <v>4.5181225525097899E-3</v>
      </c>
      <c r="M85">
        <f t="shared" si="17"/>
        <v>1.4239943040227838E-3</v>
      </c>
    </row>
    <row r="86" spans="1:13" x14ac:dyDescent="0.25">
      <c r="A86" s="1">
        <v>2012</v>
      </c>
      <c r="B86" s="1">
        <v>1</v>
      </c>
      <c r="C86" s="1">
        <v>85</v>
      </c>
      <c r="D86" s="1">
        <v>220</v>
      </c>
      <c r="E86">
        <f t="shared" si="9"/>
        <v>207.5</v>
      </c>
      <c r="F86">
        <f t="shared" si="10"/>
        <v>205.75</v>
      </c>
      <c r="G86">
        <f t="shared" si="11"/>
        <v>14.25</v>
      </c>
      <c r="H86">
        <f t="shared" si="12"/>
        <v>14.25</v>
      </c>
      <c r="I86">
        <f t="shared" si="13"/>
        <v>203.0625</v>
      </c>
      <c r="J86">
        <f t="shared" si="14"/>
        <v>6.4772727272727273E-2</v>
      </c>
      <c r="K86">
        <f t="shared" si="15"/>
        <v>6.4772727272727273E-2</v>
      </c>
      <c r="L86">
        <f t="shared" si="16"/>
        <v>3.7319214876033055E-2</v>
      </c>
      <c r="M86">
        <f t="shared" si="17"/>
        <v>1.8595041322314047E-2</v>
      </c>
    </row>
    <row r="87" spans="1:13" x14ac:dyDescent="0.25">
      <c r="A87" s="1">
        <v>2012</v>
      </c>
      <c r="B87" s="1">
        <v>2</v>
      </c>
      <c r="C87" s="1">
        <v>86</v>
      </c>
      <c r="D87" s="1">
        <v>250</v>
      </c>
      <c r="E87">
        <f t="shared" si="9"/>
        <v>210.16666666666666</v>
      </c>
      <c r="F87">
        <f t="shared" si="10"/>
        <v>207.5</v>
      </c>
      <c r="G87">
        <f t="shared" si="11"/>
        <v>42.5</v>
      </c>
      <c r="H87">
        <f t="shared" si="12"/>
        <v>42.5</v>
      </c>
      <c r="I87">
        <f t="shared" si="13"/>
        <v>1806.25</v>
      </c>
      <c r="J87">
        <f t="shared" si="14"/>
        <v>0.17</v>
      </c>
      <c r="K87">
        <f t="shared" si="15"/>
        <v>0.17</v>
      </c>
      <c r="L87">
        <f t="shared" si="16"/>
        <v>6.2937777777777827E-3</v>
      </c>
      <c r="M87">
        <f t="shared" si="17"/>
        <v>6.4000000000000003E-3</v>
      </c>
    </row>
    <row r="88" spans="1:13" x14ac:dyDescent="0.25">
      <c r="A88" s="1">
        <v>2012</v>
      </c>
      <c r="B88" s="1">
        <v>3</v>
      </c>
      <c r="C88" s="1">
        <v>87</v>
      </c>
      <c r="D88" s="1">
        <v>230</v>
      </c>
      <c r="E88">
        <f t="shared" si="9"/>
        <v>213.5</v>
      </c>
      <c r="F88">
        <f t="shared" si="10"/>
        <v>210.16666666666666</v>
      </c>
      <c r="G88">
        <f t="shared" si="11"/>
        <v>19.833333333333343</v>
      </c>
      <c r="H88">
        <f t="shared" si="12"/>
        <v>19.833333333333343</v>
      </c>
      <c r="I88">
        <f t="shared" si="13"/>
        <v>393.36111111111148</v>
      </c>
      <c r="J88">
        <f t="shared" si="14"/>
        <v>8.6231884057971053E-2</v>
      </c>
      <c r="K88">
        <f t="shared" si="15"/>
        <v>8.6231884057971053E-2</v>
      </c>
      <c r="L88">
        <f t="shared" si="16"/>
        <v>4.2651228733459355E-2</v>
      </c>
      <c r="M88">
        <f t="shared" si="17"/>
        <v>1.8166351606805294E-2</v>
      </c>
    </row>
    <row r="89" spans="1:13" x14ac:dyDescent="0.25">
      <c r="A89" s="1">
        <v>2012</v>
      </c>
      <c r="B89" s="1">
        <v>4</v>
      </c>
      <c r="C89" s="1">
        <v>88</v>
      </c>
      <c r="D89" s="1">
        <v>261</v>
      </c>
      <c r="E89">
        <f t="shared" si="9"/>
        <v>215.91666666666666</v>
      </c>
      <c r="F89">
        <f t="shared" si="10"/>
        <v>213.5</v>
      </c>
      <c r="G89">
        <f t="shared" si="11"/>
        <v>47.5</v>
      </c>
      <c r="H89">
        <f t="shared" si="12"/>
        <v>47.5</v>
      </c>
      <c r="I89">
        <f t="shared" si="13"/>
        <v>2256.25</v>
      </c>
      <c r="J89">
        <f t="shared" si="14"/>
        <v>0.18199233716475097</v>
      </c>
      <c r="K89">
        <f t="shared" si="15"/>
        <v>0.18199233716475097</v>
      </c>
      <c r="L89">
        <f t="shared" si="16"/>
        <v>1.9113150782349719E-2</v>
      </c>
      <c r="M89">
        <f t="shared" si="17"/>
        <v>1.1890606420927466E-3</v>
      </c>
    </row>
    <row r="90" spans="1:13" x14ac:dyDescent="0.25">
      <c r="A90" s="1">
        <v>2012</v>
      </c>
      <c r="B90" s="1">
        <v>5</v>
      </c>
      <c r="C90" s="1">
        <v>89</v>
      </c>
      <c r="D90" s="1">
        <v>252</v>
      </c>
      <c r="E90">
        <f t="shared" si="9"/>
        <v>217.58333333333334</v>
      </c>
      <c r="F90">
        <f t="shared" si="10"/>
        <v>215.91666666666666</v>
      </c>
      <c r="G90">
        <f t="shared" si="11"/>
        <v>36.083333333333343</v>
      </c>
      <c r="H90">
        <f t="shared" si="12"/>
        <v>36.083333333333343</v>
      </c>
      <c r="I90">
        <f t="shared" si="13"/>
        <v>1302.006944444445</v>
      </c>
      <c r="J90">
        <f t="shared" si="14"/>
        <v>0.14318783068783072</v>
      </c>
      <c r="K90">
        <f t="shared" si="15"/>
        <v>0.14318783068783072</v>
      </c>
      <c r="L90">
        <f t="shared" si="16"/>
        <v>1.7086631463284869E-3</v>
      </c>
      <c r="M90">
        <f t="shared" si="17"/>
        <v>9.0702947845804974E-3</v>
      </c>
    </row>
    <row r="91" spans="1:13" x14ac:dyDescent="0.25">
      <c r="A91" s="1">
        <v>2012</v>
      </c>
      <c r="B91" s="1">
        <v>6</v>
      </c>
      <c r="C91" s="1">
        <v>90</v>
      </c>
      <c r="D91" s="1">
        <v>228</v>
      </c>
      <c r="E91">
        <f t="shared" si="9"/>
        <v>218.58333333333334</v>
      </c>
      <c r="F91">
        <f t="shared" si="10"/>
        <v>217.58333333333334</v>
      </c>
      <c r="G91">
        <f t="shared" si="11"/>
        <v>10.416666666666657</v>
      </c>
      <c r="H91">
        <f t="shared" si="12"/>
        <v>10.416666666666657</v>
      </c>
      <c r="I91">
        <f t="shared" si="13"/>
        <v>108.50694444444424</v>
      </c>
      <c r="J91">
        <f t="shared" si="14"/>
        <v>4.5687134502923936E-2</v>
      </c>
      <c r="K91">
        <f t="shared" si="15"/>
        <v>4.5687134502923936E-2</v>
      </c>
      <c r="L91">
        <f t="shared" si="16"/>
        <v>3.7950913315208085E-2</v>
      </c>
      <c r="M91">
        <f t="shared" si="17"/>
        <v>2.3564943059402894E-2</v>
      </c>
    </row>
    <row r="92" spans="1:13" x14ac:dyDescent="0.25">
      <c r="A92" s="1">
        <v>2012</v>
      </c>
      <c r="B92" s="1">
        <v>7</v>
      </c>
      <c r="C92" s="1">
        <v>91</v>
      </c>
      <c r="D92" s="1">
        <v>263</v>
      </c>
      <c r="E92">
        <f t="shared" si="9"/>
        <v>220.33333333333334</v>
      </c>
      <c r="F92">
        <f t="shared" si="10"/>
        <v>218.58333333333334</v>
      </c>
      <c r="G92">
        <f t="shared" si="11"/>
        <v>44.416666666666657</v>
      </c>
      <c r="H92">
        <f t="shared" si="12"/>
        <v>44.416666666666657</v>
      </c>
      <c r="I92">
        <f t="shared" si="13"/>
        <v>1972.8402777777769</v>
      </c>
      <c r="J92">
        <f t="shared" si="14"/>
        <v>0.16888466413181238</v>
      </c>
      <c r="K92">
        <f t="shared" si="15"/>
        <v>0.16888466413181238</v>
      </c>
      <c r="L92">
        <f t="shared" si="16"/>
        <v>1.0280777676576366E-2</v>
      </c>
      <c r="M92">
        <f t="shared" si="17"/>
        <v>3.7010799635674939E-3</v>
      </c>
    </row>
    <row r="93" spans="1:13" x14ac:dyDescent="0.25">
      <c r="A93" s="1">
        <v>2012</v>
      </c>
      <c r="B93" s="1">
        <v>8</v>
      </c>
      <c r="C93" s="1">
        <v>92</v>
      </c>
      <c r="D93" s="1">
        <v>247</v>
      </c>
      <c r="E93">
        <f t="shared" si="9"/>
        <v>222.25</v>
      </c>
      <c r="F93">
        <f t="shared" si="10"/>
        <v>220.33333333333334</v>
      </c>
      <c r="G93">
        <f t="shared" si="11"/>
        <v>26.666666666666657</v>
      </c>
      <c r="H93">
        <f t="shared" si="12"/>
        <v>26.666666666666657</v>
      </c>
      <c r="I93">
        <f t="shared" si="13"/>
        <v>711.11111111111063</v>
      </c>
      <c r="J93">
        <f t="shared" si="14"/>
        <v>0.10796221322537108</v>
      </c>
      <c r="K93">
        <f t="shared" si="15"/>
        <v>0.10796221322537108</v>
      </c>
      <c r="L93">
        <f t="shared" si="16"/>
        <v>1.3081061810552541E-2</v>
      </c>
      <c r="M93">
        <f t="shared" si="17"/>
        <v>4.6042387188775423E-2</v>
      </c>
    </row>
    <row r="94" spans="1:13" x14ac:dyDescent="0.25">
      <c r="A94" s="1">
        <v>2012</v>
      </c>
      <c r="B94" s="1">
        <v>9</v>
      </c>
      <c r="C94" s="1">
        <v>93</v>
      </c>
      <c r="D94" s="1">
        <v>194</v>
      </c>
      <c r="E94">
        <f t="shared" si="9"/>
        <v>224.5</v>
      </c>
      <c r="F94">
        <f t="shared" si="10"/>
        <v>222.25</v>
      </c>
      <c r="G94">
        <f t="shared" si="11"/>
        <v>-28.25</v>
      </c>
      <c r="H94">
        <f t="shared" si="12"/>
        <v>28.25</v>
      </c>
      <c r="I94">
        <f t="shared" si="13"/>
        <v>798.0625</v>
      </c>
      <c r="J94">
        <f t="shared" si="14"/>
        <v>-0.14561855670103094</v>
      </c>
      <c r="K94">
        <f t="shared" si="15"/>
        <v>0.14561855670103094</v>
      </c>
      <c r="L94">
        <f t="shared" si="16"/>
        <v>2.8064884684876178E-2</v>
      </c>
      <c r="M94">
        <f t="shared" si="17"/>
        <v>1.0628122010840684E-4</v>
      </c>
    </row>
    <row r="95" spans="1:13" x14ac:dyDescent="0.25">
      <c r="A95" s="1">
        <v>2012</v>
      </c>
      <c r="B95" s="1">
        <v>10</v>
      </c>
      <c r="C95" s="1">
        <v>94</v>
      </c>
      <c r="D95" s="1">
        <v>192</v>
      </c>
      <c r="E95">
        <f t="shared" si="9"/>
        <v>226.66666666666666</v>
      </c>
      <c r="F95">
        <f t="shared" si="10"/>
        <v>224.5</v>
      </c>
      <c r="G95">
        <f t="shared" si="11"/>
        <v>-32.5</v>
      </c>
      <c r="H95">
        <f t="shared" si="12"/>
        <v>32.5</v>
      </c>
      <c r="I95">
        <f t="shared" si="13"/>
        <v>1056.25</v>
      </c>
      <c r="J95">
        <f t="shared" si="14"/>
        <v>-0.16927083333333334</v>
      </c>
      <c r="K95">
        <f t="shared" si="15"/>
        <v>0.16927083333333334</v>
      </c>
      <c r="L95">
        <f t="shared" si="16"/>
        <v>2.5511188271604927E-2</v>
      </c>
      <c r="M95">
        <f t="shared" si="17"/>
        <v>4.3402777777777775E-4</v>
      </c>
    </row>
    <row r="96" spans="1:13" x14ac:dyDescent="0.25">
      <c r="A96" s="1">
        <v>2012</v>
      </c>
      <c r="B96" s="1">
        <v>11</v>
      </c>
      <c r="C96" s="1">
        <v>95</v>
      </c>
      <c r="D96" s="1">
        <v>196</v>
      </c>
      <c r="E96">
        <f t="shared" si="9"/>
        <v>228.75</v>
      </c>
      <c r="F96">
        <f t="shared" si="10"/>
        <v>226.66666666666666</v>
      </c>
      <c r="G96">
        <f t="shared" si="11"/>
        <v>-30.666666666666657</v>
      </c>
      <c r="H96">
        <f t="shared" si="12"/>
        <v>30.666666666666657</v>
      </c>
      <c r="I96">
        <f t="shared" si="13"/>
        <v>940.44444444444389</v>
      </c>
      <c r="J96">
        <f t="shared" si="14"/>
        <v>-0.15646258503401356</v>
      </c>
      <c r="K96">
        <f t="shared" si="15"/>
        <v>0.15646258503401356</v>
      </c>
      <c r="L96">
        <f t="shared" si="16"/>
        <v>1.3178102873802583E-4</v>
      </c>
      <c r="M96">
        <f t="shared" si="17"/>
        <v>3.1887755102040817E-2</v>
      </c>
    </row>
    <row r="97" spans="1:13" x14ac:dyDescent="0.25">
      <c r="A97" s="1">
        <v>2012</v>
      </c>
      <c r="B97" s="1">
        <v>12</v>
      </c>
      <c r="C97" s="1">
        <v>96</v>
      </c>
      <c r="D97" s="1">
        <v>231</v>
      </c>
      <c r="E97">
        <f t="shared" si="9"/>
        <v>230.33333333333334</v>
      </c>
      <c r="F97">
        <f t="shared" si="10"/>
        <v>228.75</v>
      </c>
      <c r="G97">
        <f t="shared" si="11"/>
        <v>2.25</v>
      </c>
      <c r="H97">
        <f t="shared" si="12"/>
        <v>2.25</v>
      </c>
      <c r="I97">
        <f t="shared" si="13"/>
        <v>5.0625</v>
      </c>
      <c r="J97">
        <f t="shared" si="14"/>
        <v>9.74025974025974E-3</v>
      </c>
      <c r="K97">
        <f t="shared" si="15"/>
        <v>9.74025974025974E-3</v>
      </c>
      <c r="L97">
        <f t="shared" si="16"/>
        <v>4.5996972403898754E-3</v>
      </c>
      <c r="M97">
        <f t="shared" si="17"/>
        <v>4.2165626581210985E-3</v>
      </c>
    </row>
    <row r="98" spans="1:13" x14ac:dyDescent="0.25">
      <c r="A98" s="1">
        <v>2013</v>
      </c>
      <c r="B98" s="1">
        <v>1</v>
      </c>
      <c r="C98" s="1">
        <v>97</v>
      </c>
      <c r="D98" s="1">
        <v>246</v>
      </c>
      <c r="E98">
        <f t="shared" si="9"/>
        <v>232.5</v>
      </c>
      <c r="F98">
        <f t="shared" si="10"/>
        <v>230.33333333333334</v>
      </c>
      <c r="G98">
        <f t="shared" si="11"/>
        <v>15.666666666666657</v>
      </c>
      <c r="H98">
        <f t="shared" si="12"/>
        <v>15.666666666666657</v>
      </c>
      <c r="I98">
        <f t="shared" si="13"/>
        <v>245.44444444444414</v>
      </c>
      <c r="J98">
        <f t="shared" si="14"/>
        <v>6.3685636856368522E-2</v>
      </c>
      <c r="K98">
        <f t="shared" si="15"/>
        <v>6.3685636856368522E-2</v>
      </c>
      <c r="L98">
        <f t="shared" si="16"/>
        <v>7.0894474188644307E-2</v>
      </c>
      <c r="M98">
        <f t="shared" si="17"/>
        <v>4.4682398043492638E-2</v>
      </c>
    </row>
    <row r="99" spans="1:13" x14ac:dyDescent="0.25">
      <c r="A99" s="1">
        <v>2013</v>
      </c>
      <c r="B99" s="1">
        <v>2</v>
      </c>
      <c r="C99" s="1">
        <v>98</v>
      </c>
      <c r="D99" s="1">
        <v>298</v>
      </c>
      <c r="E99">
        <f t="shared" si="9"/>
        <v>236.5</v>
      </c>
      <c r="F99">
        <f t="shared" si="10"/>
        <v>232.5</v>
      </c>
      <c r="G99">
        <f t="shared" si="11"/>
        <v>65.5</v>
      </c>
      <c r="H99">
        <f t="shared" si="12"/>
        <v>65.5</v>
      </c>
      <c r="I99">
        <f t="shared" si="13"/>
        <v>4290.25</v>
      </c>
      <c r="J99">
        <f t="shared" si="14"/>
        <v>0.21979865771812079</v>
      </c>
      <c r="K99">
        <f t="shared" si="15"/>
        <v>0.21979865771812079</v>
      </c>
      <c r="L99">
        <f t="shared" si="16"/>
        <v>1.1894171433719201E-2</v>
      </c>
      <c r="M99">
        <f t="shared" si="17"/>
        <v>9.4702941308950038E-3</v>
      </c>
    </row>
    <row r="100" spans="1:13" x14ac:dyDescent="0.25">
      <c r="A100" s="1">
        <v>2013</v>
      </c>
      <c r="B100" s="1">
        <v>3</v>
      </c>
      <c r="C100" s="1">
        <v>99</v>
      </c>
      <c r="D100" s="1">
        <v>269</v>
      </c>
      <c r="E100">
        <f t="shared" si="9"/>
        <v>239.75</v>
      </c>
      <c r="F100">
        <f t="shared" si="10"/>
        <v>236.5</v>
      </c>
      <c r="G100">
        <f t="shared" si="11"/>
        <v>32.5</v>
      </c>
      <c r="H100">
        <f t="shared" si="12"/>
        <v>32.5</v>
      </c>
      <c r="I100">
        <f t="shared" si="13"/>
        <v>1056.25</v>
      </c>
      <c r="J100">
        <f t="shared" si="14"/>
        <v>0.120817843866171</v>
      </c>
      <c r="K100">
        <f t="shared" si="15"/>
        <v>0.120817843866171</v>
      </c>
      <c r="L100">
        <f t="shared" si="16"/>
        <v>2.7059638479291333E-2</v>
      </c>
      <c r="M100">
        <f t="shared" si="17"/>
        <v>3.1094097649286218E-3</v>
      </c>
    </row>
    <row r="101" spans="1:13" x14ac:dyDescent="0.25">
      <c r="A101" s="1">
        <v>2013</v>
      </c>
      <c r="B101" s="1">
        <v>4</v>
      </c>
      <c r="C101" s="1">
        <v>100</v>
      </c>
      <c r="D101" s="1">
        <v>284</v>
      </c>
      <c r="E101">
        <f t="shared" si="9"/>
        <v>241.66666666666666</v>
      </c>
      <c r="F101">
        <f t="shared" si="10"/>
        <v>239.75</v>
      </c>
      <c r="G101">
        <f t="shared" si="11"/>
        <v>44.25</v>
      </c>
      <c r="H101">
        <f t="shared" si="12"/>
        <v>44.25</v>
      </c>
      <c r="I101">
        <f t="shared" si="13"/>
        <v>1958.0625</v>
      </c>
      <c r="J101">
        <f t="shared" si="14"/>
        <v>0.15580985915492956</v>
      </c>
      <c r="K101">
        <f t="shared" si="15"/>
        <v>0.15580985915492956</v>
      </c>
      <c r="L101">
        <f t="shared" si="16"/>
        <v>1.7280521942295408E-2</v>
      </c>
      <c r="M101">
        <f t="shared" si="17"/>
        <v>3.0995834159888914E-4</v>
      </c>
    </row>
    <row r="102" spans="1:13" x14ac:dyDescent="0.25">
      <c r="A102" s="1">
        <v>2013</v>
      </c>
      <c r="B102" s="1">
        <v>5</v>
      </c>
      <c r="C102" s="1">
        <v>101</v>
      </c>
      <c r="D102" s="1">
        <v>279</v>
      </c>
      <c r="E102">
        <f t="shared" si="9"/>
        <v>243.91666666666666</v>
      </c>
      <c r="F102">
        <f t="shared" si="10"/>
        <v>241.66666666666666</v>
      </c>
      <c r="G102">
        <f t="shared" si="11"/>
        <v>37.333333333333343</v>
      </c>
      <c r="H102">
        <f t="shared" si="12"/>
        <v>37.333333333333343</v>
      </c>
      <c r="I102">
        <f t="shared" si="13"/>
        <v>1393.7777777777785</v>
      </c>
      <c r="J102">
        <f t="shared" si="14"/>
        <v>0.13381123058542416</v>
      </c>
      <c r="K102">
        <f t="shared" si="15"/>
        <v>0.13381123058542416</v>
      </c>
      <c r="L102">
        <f t="shared" si="16"/>
        <v>2.4965510178155195E-2</v>
      </c>
      <c r="M102">
        <f t="shared" si="17"/>
        <v>1.0405827263267429E-3</v>
      </c>
    </row>
    <row r="103" spans="1:13" x14ac:dyDescent="0.25">
      <c r="A103" s="1">
        <v>2013</v>
      </c>
      <c r="B103" s="1">
        <v>6</v>
      </c>
      <c r="C103" s="1">
        <v>102</v>
      </c>
      <c r="D103" s="1">
        <v>288</v>
      </c>
      <c r="E103">
        <f t="shared" si="9"/>
        <v>248.91666666666666</v>
      </c>
      <c r="F103">
        <f t="shared" si="10"/>
        <v>243.91666666666666</v>
      </c>
      <c r="G103">
        <f t="shared" si="11"/>
        <v>44.083333333333343</v>
      </c>
      <c r="H103">
        <f t="shared" si="12"/>
        <v>44.083333333333343</v>
      </c>
      <c r="I103">
        <f t="shared" si="13"/>
        <v>1943.3402777777785</v>
      </c>
      <c r="J103">
        <f t="shared" si="14"/>
        <v>0.15306712962962965</v>
      </c>
      <c r="K103">
        <f t="shared" si="15"/>
        <v>0.15306712962962965</v>
      </c>
      <c r="L103">
        <f t="shared" si="16"/>
        <v>3.3972804274905698E-2</v>
      </c>
      <c r="M103">
        <f t="shared" si="17"/>
        <v>2.3630401234567902E-3</v>
      </c>
    </row>
    <row r="104" spans="1:13" x14ac:dyDescent="0.25">
      <c r="A104" s="1">
        <v>2013</v>
      </c>
      <c r="B104" s="1">
        <v>7</v>
      </c>
      <c r="C104" s="1">
        <v>103</v>
      </c>
      <c r="D104" s="1">
        <v>302</v>
      </c>
      <c r="E104">
        <f t="shared" si="9"/>
        <v>252.16666666666666</v>
      </c>
      <c r="F104">
        <f t="shared" si="10"/>
        <v>248.91666666666666</v>
      </c>
      <c r="G104">
        <f t="shared" si="11"/>
        <v>53.083333333333343</v>
      </c>
      <c r="H104">
        <f t="shared" si="12"/>
        <v>53.083333333333343</v>
      </c>
      <c r="I104">
        <f t="shared" si="13"/>
        <v>2817.8402777777787</v>
      </c>
      <c r="J104">
        <f t="shared" si="14"/>
        <v>0.17577262693156737</v>
      </c>
      <c r="K104">
        <f t="shared" si="15"/>
        <v>0.17577262693156737</v>
      </c>
      <c r="L104">
        <f t="shared" si="16"/>
        <v>1.2550923692430651E-2</v>
      </c>
      <c r="M104">
        <f t="shared" si="17"/>
        <v>2.8068944344546293E-3</v>
      </c>
    </row>
    <row r="105" spans="1:13" x14ac:dyDescent="0.25">
      <c r="A105" s="1">
        <v>2013</v>
      </c>
      <c r="B105" s="1">
        <v>8</v>
      </c>
      <c r="C105" s="1">
        <v>104</v>
      </c>
      <c r="D105" s="1">
        <v>286</v>
      </c>
      <c r="E105">
        <f t="shared" si="9"/>
        <v>255.41666666666666</v>
      </c>
      <c r="F105">
        <f t="shared" si="10"/>
        <v>252.16666666666666</v>
      </c>
      <c r="G105">
        <f t="shared" si="11"/>
        <v>33.833333333333343</v>
      </c>
      <c r="H105">
        <f t="shared" si="12"/>
        <v>33.833333333333343</v>
      </c>
      <c r="I105">
        <f t="shared" si="13"/>
        <v>1144.694444444445</v>
      </c>
      <c r="J105">
        <f t="shared" si="14"/>
        <v>0.11829836829836833</v>
      </c>
      <c r="K105">
        <f t="shared" si="15"/>
        <v>0.11829836829836833</v>
      </c>
      <c r="L105">
        <f t="shared" si="16"/>
        <v>2.411903122130394E-2</v>
      </c>
      <c r="M105">
        <f t="shared" si="17"/>
        <v>6.8768643943469113E-2</v>
      </c>
    </row>
    <row r="106" spans="1:13" x14ac:dyDescent="0.25">
      <c r="A106" s="1">
        <v>2013</v>
      </c>
      <c r="B106" s="1">
        <v>9</v>
      </c>
      <c r="C106" s="1">
        <v>105</v>
      </c>
      <c r="D106" s="1">
        <v>211</v>
      </c>
      <c r="E106">
        <f t="shared" si="9"/>
        <v>256.83333333333331</v>
      </c>
      <c r="F106">
        <f t="shared" si="10"/>
        <v>255.41666666666666</v>
      </c>
      <c r="G106">
        <f t="shared" si="11"/>
        <v>-44.416666666666657</v>
      </c>
      <c r="H106">
        <f t="shared" si="12"/>
        <v>44.416666666666657</v>
      </c>
      <c r="I106">
        <f t="shared" si="13"/>
        <v>1972.8402777777769</v>
      </c>
      <c r="J106">
        <f t="shared" si="14"/>
        <v>-0.21050552922590832</v>
      </c>
      <c r="K106">
        <f t="shared" si="15"/>
        <v>0.21050552922590832</v>
      </c>
      <c r="L106">
        <f t="shared" si="16"/>
        <v>3.7451115453631084E-2</v>
      </c>
      <c r="M106">
        <f t="shared" si="17"/>
        <v>5.6153275982120791E-4</v>
      </c>
    </row>
    <row r="107" spans="1:13" x14ac:dyDescent="0.25">
      <c r="A107" s="1">
        <v>2013</v>
      </c>
      <c r="B107" s="1">
        <v>10</v>
      </c>
      <c r="C107" s="1">
        <v>106</v>
      </c>
      <c r="D107" s="1">
        <v>216</v>
      </c>
      <c r="E107">
        <f t="shared" si="9"/>
        <v>258.83333333333331</v>
      </c>
      <c r="F107">
        <f t="shared" si="10"/>
        <v>256.83333333333331</v>
      </c>
      <c r="G107">
        <f t="shared" si="11"/>
        <v>-40.833333333333314</v>
      </c>
      <c r="H107">
        <f t="shared" si="12"/>
        <v>40.833333333333314</v>
      </c>
      <c r="I107">
        <f t="shared" si="13"/>
        <v>1667.3611111111095</v>
      </c>
      <c r="J107">
        <f t="shared" si="14"/>
        <v>-0.18904320987654313</v>
      </c>
      <c r="K107">
        <f t="shared" si="15"/>
        <v>0.18904320987654313</v>
      </c>
      <c r="L107">
        <f t="shared" si="16"/>
        <v>3.4008368579484798E-2</v>
      </c>
      <c r="M107">
        <f t="shared" si="17"/>
        <v>1.9290123456790122E-4</v>
      </c>
    </row>
    <row r="108" spans="1:13" x14ac:dyDescent="0.25">
      <c r="A108" s="1">
        <v>2013</v>
      </c>
      <c r="B108" s="1">
        <v>11</v>
      </c>
      <c r="C108" s="1">
        <v>107</v>
      </c>
      <c r="D108" s="1">
        <v>219</v>
      </c>
      <c r="E108">
        <f t="shared" si="9"/>
        <v>260.75</v>
      </c>
      <c r="F108">
        <f t="shared" si="10"/>
        <v>258.83333333333331</v>
      </c>
      <c r="G108">
        <f t="shared" si="11"/>
        <v>-39.833333333333314</v>
      </c>
      <c r="H108">
        <f t="shared" si="12"/>
        <v>39.833333333333314</v>
      </c>
      <c r="I108">
        <f t="shared" si="13"/>
        <v>1586.694444444443</v>
      </c>
      <c r="J108">
        <f t="shared" si="14"/>
        <v>-0.18188736681887357</v>
      </c>
      <c r="K108">
        <f t="shared" si="15"/>
        <v>0.18188736681887357</v>
      </c>
      <c r="L108">
        <f t="shared" si="16"/>
        <v>1.5768019849461017E-4</v>
      </c>
      <c r="M108">
        <f t="shared" si="17"/>
        <v>3.1713267029461437E-2</v>
      </c>
    </row>
    <row r="109" spans="1:13" x14ac:dyDescent="0.25">
      <c r="A109" s="1">
        <v>2013</v>
      </c>
      <c r="B109" s="1">
        <v>12</v>
      </c>
      <c r="C109" s="1">
        <v>108</v>
      </c>
      <c r="D109" s="1">
        <v>258</v>
      </c>
      <c r="E109">
        <f t="shared" si="9"/>
        <v>263</v>
      </c>
      <c r="F109">
        <f t="shared" si="10"/>
        <v>260.75</v>
      </c>
      <c r="G109">
        <f t="shared" si="11"/>
        <v>-2.75</v>
      </c>
      <c r="H109">
        <f t="shared" si="12"/>
        <v>2.75</v>
      </c>
      <c r="I109">
        <f t="shared" si="13"/>
        <v>7.5625</v>
      </c>
      <c r="J109">
        <f t="shared" si="14"/>
        <v>-1.065891472868217E-2</v>
      </c>
      <c r="K109">
        <f t="shared" si="15"/>
        <v>1.065891472868217E-2</v>
      </c>
      <c r="L109">
        <f t="shared" si="16"/>
        <v>7.9472387476714149E-3</v>
      </c>
      <c r="M109">
        <f t="shared" si="17"/>
        <v>1.1778138333032871E-2</v>
      </c>
    </row>
    <row r="110" spans="1:13" x14ac:dyDescent="0.25">
      <c r="A110" s="1">
        <v>2014</v>
      </c>
      <c r="B110" s="1">
        <v>1</v>
      </c>
      <c r="C110" s="1">
        <v>109</v>
      </c>
      <c r="D110" s="1">
        <v>286</v>
      </c>
      <c r="E110">
        <f t="shared" si="9"/>
        <v>266.33333333333331</v>
      </c>
      <c r="F110">
        <f t="shared" si="10"/>
        <v>263</v>
      </c>
      <c r="G110">
        <f t="shared" si="11"/>
        <v>23</v>
      </c>
      <c r="H110">
        <f t="shared" si="12"/>
        <v>23</v>
      </c>
      <c r="I110">
        <f t="shared" si="13"/>
        <v>529</v>
      </c>
      <c r="J110">
        <f t="shared" si="14"/>
        <v>8.0419580419580416E-2</v>
      </c>
      <c r="K110">
        <f t="shared" si="15"/>
        <v>8.0419580419580416E-2</v>
      </c>
      <c r="L110">
        <f t="shared" si="16"/>
        <v>4.4995408631772295E-2</v>
      </c>
      <c r="M110">
        <f t="shared" si="17"/>
        <v>2.0551127194483838E-2</v>
      </c>
    </row>
    <row r="111" spans="1:13" x14ac:dyDescent="0.25">
      <c r="A111" s="1">
        <v>2014</v>
      </c>
      <c r="B111" s="1">
        <v>2</v>
      </c>
      <c r="C111" s="1">
        <v>110</v>
      </c>
      <c r="D111" s="1">
        <v>327</v>
      </c>
      <c r="E111">
        <f t="shared" si="9"/>
        <v>268.75</v>
      </c>
      <c r="F111">
        <f t="shared" si="10"/>
        <v>266.33333333333331</v>
      </c>
      <c r="G111">
        <f t="shared" si="11"/>
        <v>60.666666666666686</v>
      </c>
      <c r="H111">
        <f t="shared" si="12"/>
        <v>60.666666666666686</v>
      </c>
      <c r="I111">
        <f t="shared" si="13"/>
        <v>3680.4444444444466</v>
      </c>
      <c r="J111">
        <f t="shared" si="14"/>
        <v>0.18552497451580027</v>
      </c>
      <c r="K111">
        <f t="shared" si="15"/>
        <v>0.18552497451580027</v>
      </c>
      <c r="L111">
        <f t="shared" si="16"/>
        <v>3.1148004750815965E-3</v>
      </c>
      <c r="M111">
        <f t="shared" si="17"/>
        <v>1.49631998802944E-2</v>
      </c>
    </row>
    <row r="112" spans="1:13" x14ac:dyDescent="0.25">
      <c r="A112" s="1">
        <v>2014</v>
      </c>
      <c r="B112" s="1">
        <v>3</v>
      </c>
      <c r="C112" s="1">
        <v>111</v>
      </c>
      <c r="D112" s="1">
        <v>287</v>
      </c>
      <c r="E112">
        <f t="shared" si="9"/>
        <v>270.25</v>
      </c>
      <c r="F112">
        <f t="shared" si="10"/>
        <v>268.75</v>
      </c>
      <c r="G112">
        <f t="shared" si="11"/>
        <v>18.25</v>
      </c>
      <c r="H112">
        <f t="shared" si="12"/>
        <v>18.25</v>
      </c>
      <c r="I112">
        <f t="shared" si="13"/>
        <v>333.0625</v>
      </c>
      <c r="J112">
        <f t="shared" si="14"/>
        <v>6.3588850174216033E-2</v>
      </c>
      <c r="K112">
        <f t="shared" si="15"/>
        <v>6.3588850174216033E-2</v>
      </c>
      <c r="L112">
        <f t="shared" si="16"/>
        <v>3.9099206011970526E-2</v>
      </c>
      <c r="M112">
        <f t="shared" si="17"/>
        <v>1.942478359577025E-2</v>
      </c>
    </row>
    <row r="113" spans="1:13" x14ac:dyDescent="0.25">
      <c r="A113" s="1">
        <v>2014</v>
      </c>
      <c r="B113" s="1">
        <v>4</v>
      </c>
      <c r="C113" s="1">
        <v>112</v>
      </c>
      <c r="D113" s="1">
        <v>327</v>
      </c>
      <c r="E113">
        <f t="shared" si="9"/>
        <v>273.83333333333331</v>
      </c>
      <c r="F113">
        <f t="shared" si="10"/>
        <v>270.25</v>
      </c>
      <c r="G113">
        <f t="shared" si="11"/>
        <v>56.75</v>
      </c>
      <c r="H113">
        <f t="shared" si="12"/>
        <v>56.75</v>
      </c>
      <c r="I113">
        <f t="shared" si="13"/>
        <v>3220.5625</v>
      </c>
      <c r="J113">
        <f t="shared" si="14"/>
        <v>0.1735474006116208</v>
      </c>
      <c r="K113">
        <f t="shared" si="15"/>
        <v>0.1735474006116208</v>
      </c>
      <c r="L113">
        <f t="shared" si="16"/>
        <v>2.1696899604202596E-2</v>
      </c>
      <c r="M113">
        <f t="shared" si="17"/>
        <v>2.337999981296E-4</v>
      </c>
    </row>
    <row r="114" spans="1:13" x14ac:dyDescent="0.25">
      <c r="A114" s="1">
        <v>2014</v>
      </c>
      <c r="B114" s="1">
        <v>5</v>
      </c>
      <c r="C114" s="1">
        <v>113</v>
      </c>
      <c r="D114" s="1">
        <v>322</v>
      </c>
      <c r="E114">
        <f t="shared" si="9"/>
        <v>277.41666666666669</v>
      </c>
      <c r="F114">
        <f t="shared" si="10"/>
        <v>273.83333333333331</v>
      </c>
      <c r="G114">
        <f t="shared" si="11"/>
        <v>48.166666666666686</v>
      </c>
      <c r="H114">
        <f t="shared" si="12"/>
        <v>48.166666666666686</v>
      </c>
      <c r="I114">
        <f t="shared" si="13"/>
        <v>2320.0277777777796</v>
      </c>
      <c r="J114">
        <f t="shared" si="14"/>
        <v>0.14958592132505183</v>
      </c>
      <c r="K114">
        <f t="shared" si="15"/>
        <v>0.14958592132505183</v>
      </c>
      <c r="L114">
        <f t="shared" si="16"/>
        <v>6.3125163423907596E-3</v>
      </c>
      <c r="M114">
        <f t="shared" si="17"/>
        <v>3.4817329578334172E-3</v>
      </c>
    </row>
    <row r="115" spans="1:13" x14ac:dyDescent="0.25">
      <c r="A115" s="1">
        <v>2014</v>
      </c>
      <c r="B115" s="1">
        <v>6</v>
      </c>
      <c r="C115" s="1">
        <v>114</v>
      </c>
      <c r="D115" s="1">
        <v>303</v>
      </c>
      <c r="E115">
        <f t="shared" si="9"/>
        <v>278.66666666666669</v>
      </c>
      <c r="F115">
        <f t="shared" si="10"/>
        <v>277.41666666666669</v>
      </c>
      <c r="G115">
        <f t="shared" si="11"/>
        <v>25.583333333333314</v>
      </c>
      <c r="H115">
        <f t="shared" si="12"/>
        <v>25.583333333333314</v>
      </c>
      <c r="I115">
        <f t="shared" si="13"/>
        <v>654.50694444444343</v>
      </c>
      <c r="J115">
        <f t="shared" si="14"/>
        <v>8.4433443344334377E-2</v>
      </c>
      <c r="K115">
        <f t="shared" si="15"/>
        <v>8.4433443344334377E-2</v>
      </c>
      <c r="L115">
        <f t="shared" si="16"/>
        <v>2.6509141563221206E-2</v>
      </c>
      <c r="M115">
        <f t="shared" si="17"/>
        <v>6.8076114542147282E-3</v>
      </c>
    </row>
    <row r="116" spans="1:13" x14ac:dyDescent="0.25">
      <c r="A116" s="1">
        <v>2014</v>
      </c>
      <c r="B116" s="1">
        <v>7</v>
      </c>
      <c r="C116" s="1">
        <v>115</v>
      </c>
      <c r="D116" s="1">
        <v>328</v>
      </c>
      <c r="E116">
        <f t="shared" si="9"/>
        <v>280.83333333333331</v>
      </c>
      <c r="F116">
        <f t="shared" si="10"/>
        <v>278.66666666666669</v>
      </c>
      <c r="G116">
        <f t="shared" si="11"/>
        <v>49.333333333333314</v>
      </c>
      <c r="H116">
        <f t="shared" si="12"/>
        <v>49.333333333333314</v>
      </c>
      <c r="I116">
        <f t="shared" si="13"/>
        <v>2433.777777777776</v>
      </c>
      <c r="J116">
        <f t="shared" si="14"/>
        <v>0.15040650406504058</v>
      </c>
      <c r="K116">
        <f t="shared" si="15"/>
        <v>0.15040650406504058</v>
      </c>
      <c r="L116">
        <f t="shared" si="16"/>
        <v>1.4996292302862068E-2</v>
      </c>
      <c r="M116">
        <f t="shared" si="17"/>
        <v>4.5545806067816784E-4</v>
      </c>
    </row>
    <row r="117" spans="1:13" x14ac:dyDescent="0.25">
      <c r="A117" s="1">
        <v>2014</v>
      </c>
      <c r="B117" s="1">
        <v>8</v>
      </c>
      <c r="C117" s="1">
        <v>116</v>
      </c>
      <c r="D117" s="1">
        <v>321</v>
      </c>
      <c r="E117">
        <f t="shared" si="9"/>
        <v>283.75</v>
      </c>
      <c r="F117">
        <f t="shared" si="10"/>
        <v>280.83333333333331</v>
      </c>
      <c r="G117">
        <f t="shared" si="11"/>
        <v>40.166666666666686</v>
      </c>
      <c r="H117">
        <f t="shared" si="12"/>
        <v>40.166666666666686</v>
      </c>
      <c r="I117">
        <f t="shared" si="13"/>
        <v>1613.3611111111127</v>
      </c>
      <c r="J117">
        <f t="shared" si="14"/>
        <v>0.12512980269989621</v>
      </c>
      <c r="K117">
        <f t="shared" si="15"/>
        <v>0.12512980269989621</v>
      </c>
      <c r="L117">
        <f t="shared" si="16"/>
        <v>3.2366363874574193E-2</v>
      </c>
      <c r="M117">
        <f t="shared" si="17"/>
        <v>8.7586494696285933E-2</v>
      </c>
    </row>
    <row r="118" spans="1:13" x14ac:dyDescent="0.25">
      <c r="A118" s="1">
        <v>2014</v>
      </c>
      <c r="B118" s="1">
        <v>9</v>
      </c>
      <c r="C118" s="1">
        <v>117</v>
      </c>
      <c r="D118" s="1">
        <v>226</v>
      </c>
      <c r="E118">
        <f t="shared" si="9"/>
        <v>285</v>
      </c>
      <c r="F118">
        <f t="shared" si="10"/>
        <v>283.75</v>
      </c>
      <c r="G118">
        <f t="shared" si="11"/>
        <v>-57.75</v>
      </c>
      <c r="H118">
        <f t="shared" si="12"/>
        <v>57.75</v>
      </c>
      <c r="I118">
        <f t="shared" si="13"/>
        <v>3335.0625</v>
      </c>
      <c r="J118">
        <f t="shared" si="14"/>
        <v>-0.25553097345132741</v>
      </c>
      <c r="K118">
        <f t="shared" si="15"/>
        <v>0.25553097345132741</v>
      </c>
      <c r="L118">
        <f t="shared" si="16"/>
        <v>8.7888636541624252E-2</v>
      </c>
      <c r="M118">
        <f t="shared" si="17"/>
        <v>1.2530346933980734E-3</v>
      </c>
    </row>
    <row r="119" spans="1:13" x14ac:dyDescent="0.25">
      <c r="A119" s="1">
        <v>2014</v>
      </c>
      <c r="B119" s="1">
        <v>10</v>
      </c>
      <c r="C119" s="1">
        <v>118</v>
      </c>
      <c r="D119" s="1">
        <v>218</v>
      </c>
      <c r="E119">
        <f t="shared" si="9"/>
        <v>285.16666666666669</v>
      </c>
      <c r="F119">
        <f t="shared" si="10"/>
        <v>285</v>
      </c>
      <c r="G119">
        <f t="shared" si="11"/>
        <v>-67</v>
      </c>
      <c r="H119">
        <f t="shared" si="12"/>
        <v>67</v>
      </c>
      <c r="I119">
        <f t="shared" si="13"/>
        <v>4489</v>
      </c>
      <c r="J119">
        <f t="shared" si="14"/>
        <v>-0.30733944954128439</v>
      </c>
      <c r="K119">
        <f t="shared" si="15"/>
        <v>0.30733944954128439</v>
      </c>
      <c r="L119">
        <f t="shared" si="16"/>
        <v>7.8725719870194277E-2</v>
      </c>
      <c r="M119">
        <f t="shared" si="17"/>
        <v>7.5751199393990411E-4</v>
      </c>
    </row>
    <row r="120" spans="1:13" x14ac:dyDescent="0.25">
      <c r="A120" s="1">
        <v>2014</v>
      </c>
      <c r="B120" s="1">
        <v>11</v>
      </c>
      <c r="C120" s="1">
        <v>119</v>
      </c>
      <c r="D120" s="1">
        <v>224</v>
      </c>
      <c r="E120">
        <f t="shared" si="9"/>
        <v>285.58333333333331</v>
      </c>
      <c r="F120">
        <f t="shared" si="10"/>
        <v>285.16666666666669</v>
      </c>
      <c r="G120">
        <f t="shared" si="11"/>
        <v>-61.166666666666686</v>
      </c>
      <c r="H120">
        <f t="shared" si="12"/>
        <v>61.166666666666686</v>
      </c>
      <c r="I120">
        <f t="shared" si="13"/>
        <v>3741.3611111111136</v>
      </c>
      <c r="J120">
        <f t="shared" si="14"/>
        <v>-0.27306547619047628</v>
      </c>
      <c r="K120">
        <f t="shared" si="15"/>
        <v>0.27306547619047628</v>
      </c>
      <c r="L120">
        <f t="shared" si="16"/>
        <v>2.11589925683815E-2</v>
      </c>
      <c r="M120">
        <f t="shared" si="17"/>
        <v>1.6761001275510206E-2</v>
      </c>
    </row>
    <row r="121" spans="1:13" x14ac:dyDescent="0.25">
      <c r="A121" s="1">
        <v>2014</v>
      </c>
      <c r="B121" s="1">
        <v>12</v>
      </c>
      <c r="C121" s="1">
        <v>120</v>
      </c>
      <c r="D121" s="1">
        <v>253</v>
      </c>
      <c r="E121">
        <f t="shared" si="9"/>
        <v>285.16666666666669</v>
      </c>
      <c r="F121">
        <f t="shared" si="10"/>
        <v>285.58333333333331</v>
      </c>
      <c r="G121">
        <f t="shared" si="11"/>
        <v>-32.583333333333314</v>
      </c>
      <c r="H121">
        <f t="shared" si="12"/>
        <v>32.583333333333314</v>
      </c>
      <c r="I121">
        <f t="shared" si="13"/>
        <v>1061.6736111111099</v>
      </c>
      <c r="J121">
        <f t="shared" si="14"/>
        <v>-0.1287878787878787</v>
      </c>
      <c r="K121">
        <f t="shared" si="15"/>
        <v>0.1287878787878787</v>
      </c>
      <c r="L121">
        <f t="shared" ref="L121:L132" si="18">((F134-D122)/D121)^2</f>
        <v>3.9057007608305085E-4</v>
      </c>
      <c r="M121">
        <f t="shared" si="17"/>
        <v>4.5149900795200676E-3</v>
      </c>
    </row>
    <row r="122" spans="1:13" x14ac:dyDescent="0.25">
      <c r="A122" s="1">
        <v>2015</v>
      </c>
      <c r="B122" s="1">
        <v>1</v>
      </c>
      <c r="C122" s="1">
        <v>121</v>
      </c>
      <c r="D122" s="1">
        <v>270</v>
      </c>
      <c r="E122">
        <f t="shared" si="9"/>
        <v>283.83333333333331</v>
      </c>
      <c r="F122">
        <f t="shared" si="10"/>
        <v>285.16666666666669</v>
      </c>
      <c r="G122">
        <f t="shared" ref="G122:G133" si="19">D122-F134</f>
        <v>-5</v>
      </c>
      <c r="H122">
        <f t="shared" si="12"/>
        <v>5</v>
      </c>
      <c r="I122">
        <f t="shared" si="13"/>
        <v>25</v>
      </c>
      <c r="J122">
        <f t="shared" si="14"/>
        <v>-1.8518518518518517E-2</v>
      </c>
      <c r="K122">
        <f t="shared" si="15"/>
        <v>1.8518518518518517E-2</v>
      </c>
      <c r="L122">
        <f t="shared" si="18"/>
        <v>4.1957537384206399E-2</v>
      </c>
      <c r="M122">
        <f t="shared" si="17"/>
        <v>5.7956104252400539E-2</v>
      </c>
    </row>
    <row r="123" spans="1:13" x14ac:dyDescent="0.25">
      <c r="A123" s="1">
        <v>2015</v>
      </c>
      <c r="B123" s="1">
        <v>2</v>
      </c>
      <c r="C123" s="1">
        <v>122</v>
      </c>
      <c r="D123" s="1">
        <v>335</v>
      </c>
      <c r="E123">
        <f t="shared" si="9"/>
        <v>284.5</v>
      </c>
      <c r="F123">
        <f t="shared" si="10"/>
        <v>283.83333333333331</v>
      </c>
      <c r="G123">
        <f t="shared" si="19"/>
        <v>55.3055555555556</v>
      </c>
      <c r="H123">
        <f t="shared" si="12"/>
        <v>55.3055555555556</v>
      </c>
      <c r="I123">
        <f t="shared" si="13"/>
        <v>3058.704475308647</v>
      </c>
      <c r="J123">
        <f t="shared" si="14"/>
        <v>0.1650912106135988</v>
      </c>
      <c r="K123">
        <f t="shared" si="15"/>
        <v>0.1650912106135988</v>
      </c>
      <c r="L123">
        <f t="shared" si="18"/>
        <v>1.2663604845986659E-5</v>
      </c>
      <c r="M123">
        <f t="shared" si="17"/>
        <v>3.5366451325462241E-2</v>
      </c>
    </row>
    <row r="124" spans="1:13" x14ac:dyDescent="0.25">
      <c r="A124" s="1">
        <v>2015</v>
      </c>
      <c r="B124" s="1">
        <v>3</v>
      </c>
      <c r="C124" s="1">
        <v>123</v>
      </c>
      <c r="D124" s="1">
        <v>272</v>
      </c>
      <c r="E124">
        <f t="shared" si="9"/>
        <v>283.25</v>
      </c>
      <c r="F124">
        <f t="shared" si="10"/>
        <v>284.5</v>
      </c>
      <c r="G124">
        <f t="shared" si="19"/>
        <v>1.1921296296296191</v>
      </c>
      <c r="H124">
        <f t="shared" si="12"/>
        <v>1.1921296296296191</v>
      </c>
      <c r="I124">
        <f t="shared" si="13"/>
        <v>1.4211730538408529</v>
      </c>
      <c r="J124">
        <f t="shared" si="14"/>
        <v>4.3828295206971291E-3</v>
      </c>
      <c r="K124">
        <f t="shared" si="15"/>
        <v>4.3828295206971291E-3</v>
      </c>
      <c r="L124">
        <f t="shared" si="18"/>
        <v>3.984056179204426E-2</v>
      </c>
      <c r="M124">
        <f t="shared" si="17"/>
        <v>3.7967668685121109E-2</v>
      </c>
    </row>
    <row r="125" spans="1:13" x14ac:dyDescent="0.25">
      <c r="A125" s="1">
        <v>2015</v>
      </c>
      <c r="B125" s="1">
        <v>4</v>
      </c>
      <c r="C125" s="1">
        <v>124</v>
      </c>
      <c r="D125" s="1">
        <v>325</v>
      </c>
      <c r="E125">
        <f t="shared" si="9"/>
        <v>283.08333333333331</v>
      </c>
      <c r="F125">
        <f t="shared" si="10"/>
        <v>283.25</v>
      </c>
      <c r="G125">
        <f t="shared" si="19"/>
        <v>54.291473765432102</v>
      </c>
      <c r="H125">
        <f t="shared" si="12"/>
        <v>54.291473765432102</v>
      </c>
      <c r="I125">
        <f t="shared" si="13"/>
        <v>2947.564123622602</v>
      </c>
      <c r="J125">
        <f t="shared" si="14"/>
        <v>0.16705068850902186</v>
      </c>
      <c r="K125">
        <f t="shared" si="15"/>
        <v>0.16705068850902186</v>
      </c>
      <c r="L125">
        <f t="shared" si="18"/>
        <v>2.4447259590644355E-2</v>
      </c>
      <c r="M125">
        <f t="shared" si="17"/>
        <v>6.0591715976331356E-4</v>
      </c>
    </row>
    <row r="126" spans="1:13" x14ac:dyDescent="0.25">
      <c r="A126" s="1">
        <v>2015</v>
      </c>
      <c r="B126" s="1">
        <v>5</v>
      </c>
      <c r="C126" s="1">
        <v>125</v>
      </c>
      <c r="D126" s="1">
        <v>317</v>
      </c>
      <c r="E126">
        <f t="shared" si="9"/>
        <v>282.66666666666669</v>
      </c>
      <c r="F126">
        <f t="shared" si="10"/>
        <v>283.08333333333331</v>
      </c>
      <c r="G126">
        <f t="shared" si="19"/>
        <v>50.815763245884739</v>
      </c>
      <c r="H126">
        <f t="shared" si="12"/>
        <v>50.815763245884739</v>
      </c>
      <c r="I126">
        <f t="shared" si="13"/>
        <v>2582.2417942618104</v>
      </c>
      <c r="J126">
        <f t="shared" si="14"/>
        <v>0.16030209225831149</v>
      </c>
      <c r="K126">
        <f t="shared" si="15"/>
        <v>0.16030209225831149</v>
      </c>
      <c r="L126">
        <f t="shared" si="18"/>
        <v>1.7596323941546522E-2</v>
      </c>
      <c r="M126">
        <f t="shared" si="17"/>
        <v>1.6817761147986349E-3</v>
      </c>
    </row>
    <row r="127" spans="1:13" x14ac:dyDescent="0.25">
      <c r="A127" s="1">
        <v>2015</v>
      </c>
      <c r="B127" s="1">
        <v>6</v>
      </c>
      <c r="C127" s="1">
        <v>126</v>
      </c>
      <c r="D127" s="1">
        <v>304</v>
      </c>
      <c r="E127">
        <f t="shared" si="9"/>
        <v>282.75</v>
      </c>
      <c r="F127">
        <f t="shared" si="10"/>
        <v>282.66666666666669</v>
      </c>
      <c r="G127">
        <f t="shared" si="19"/>
        <v>42.050410183041834</v>
      </c>
      <c r="H127">
        <f t="shared" si="12"/>
        <v>42.050410183041834</v>
      </c>
      <c r="I127">
        <f t="shared" si="13"/>
        <v>1768.2369965620683</v>
      </c>
      <c r="J127">
        <f t="shared" si="14"/>
        <v>0.13832371770737445</v>
      </c>
      <c r="K127">
        <f t="shared" si="15"/>
        <v>0.13832371770737445</v>
      </c>
      <c r="L127">
        <f t="shared" si="18"/>
        <v>2.6571800061634496E-2</v>
      </c>
      <c r="M127">
        <f t="shared" si="17"/>
        <v>1.7313019390581715E-4</v>
      </c>
    </row>
    <row r="128" spans="1:13" x14ac:dyDescent="0.25">
      <c r="A128" s="1">
        <v>2015</v>
      </c>
      <c r="B128" s="1">
        <v>7</v>
      </c>
      <c r="C128" s="1">
        <v>127</v>
      </c>
      <c r="D128" s="1">
        <v>308</v>
      </c>
      <c r="E128">
        <f t="shared" si="9"/>
        <v>281.08333333333331</v>
      </c>
      <c r="F128">
        <f t="shared" si="10"/>
        <v>282.75</v>
      </c>
      <c r="G128">
        <f t="shared" si="19"/>
        <v>49.554611031628667</v>
      </c>
      <c r="H128">
        <f t="shared" si="12"/>
        <v>49.554611031628667</v>
      </c>
      <c r="I128">
        <f t="shared" si="13"/>
        <v>2455.6594744960134</v>
      </c>
      <c r="J128">
        <f t="shared" si="14"/>
        <v>0.16089159425853464</v>
      </c>
      <c r="K128">
        <f t="shared" si="15"/>
        <v>0.16089159425853464</v>
      </c>
      <c r="L128">
        <f t="shared" si="18"/>
        <v>1.577483962141446E-2</v>
      </c>
      <c r="M128">
        <f t="shared" si="17"/>
        <v>2.3718164951931188E-3</v>
      </c>
    </row>
    <row r="129" spans="1:13" x14ac:dyDescent="0.25">
      <c r="A129" s="1">
        <v>2015</v>
      </c>
      <c r="B129" s="1">
        <v>8</v>
      </c>
      <c r="C129" s="1">
        <v>128</v>
      </c>
      <c r="D129" s="1">
        <v>293</v>
      </c>
      <c r="E129">
        <f t="shared" si="9"/>
        <v>278.75</v>
      </c>
      <c r="F129">
        <f t="shared" si="10"/>
        <v>281.08333333333331</v>
      </c>
      <c r="G129">
        <f t="shared" si="19"/>
        <v>38.684161950931042</v>
      </c>
      <c r="H129">
        <f t="shared" si="12"/>
        <v>38.684161950931042</v>
      </c>
      <c r="I129">
        <f t="shared" si="13"/>
        <v>1496.464385845861</v>
      </c>
      <c r="J129">
        <f t="shared" si="14"/>
        <v>0.13202785648781926</v>
      </c>
      <c r="K129">
        <f t="shared" si="15"/>
        <v>0.13202785648781926</v>
      </c>
      <c r="L129">
        <f t="shared" si="18"/>
        <v>1.9669016992257749E-2</v>
      </c>
      <c r="M129">
        <f t="shared" si="17"/>
        <v>8.0245547414646651E-2</v>
      </c>
    </row>
    <row r="130" spans="1:13" x14ac:dyDescent="0.25">
      <c r="A130" s="1">
        <v>2015</v>
      </c>
      <c r="B130" s="1">
        <v>9</v>
      </c>
      <c r="C130" s="1">
        <v>129</v>
      </c>
      <c r="D130" s="1">
        <v>210</v>
      </c>
      <c r="E130">
        <f t="shared" si="9"/>
        <v>277.41666666666669</v>
      </c>
      <c r="F130">
        <f t="shared" si="10"/>
        <v>278.75</v>
      </c>
      <c r="G130">
        <f t="shared" si="19"/>
        <v>-41.092157886491378</v>
      </c>
      <c r="H130">
        <f t="shared" si="12"/>
        <v>41.092157886491378</v>
      </c>
      <c r="I130">
        <f t="shared" si="13"/>
        <v>1688.5654397683356</v>
      </c>
      <c r="J130">
        <f t="shared" si="14"/>
        <v>-0.19567694231662561</v>
      </c>
      <c r="K130">
        <f t="shared" si="15"/>
        <v>0.19567694231662561</v>
      </c>
      <c r="L130">
        <f t="shared" si="18"/>
        <v>3.9084356818325283E-2</v>
      </c>
      <c r="M130">
        <f t="shared" si="17"/>
        <v>2.040816326530612E-4</v>
      </c>
    </row>
    <row r="131" spans="1:13" x14ac:dyDescent="0.25">
      <c r="A131" s="1">
        <v>2015</v>
      </c>
      <c r="B131" s="1">
        <v>10</v>
      </c>
      <c r="C131" s="1">
        <v>130</v>
      </c>
      <c r="D131" s="1">
        <v>213</v>
      </c>
      <c r="E131">
        <f t="shared" si="9"/>
        <v>277</v>
      </c>
      <c r="F131">
        <f t="shared" si="10"/>
        <v>277.41666666666669</v>
      </c>
      <c r="G131">
        <f t="shared" si="19"/>
        <v>-41.516504377032334</v>
      </c>
      <c r="H131">
        <f t="shared" si="12"/>
        <v>41.516504377032334</v>
      </c>
      <c r="I131">
        <f t="shared" si="13"/>
        <v>1723.620135688145</v>
      </c>
      <c r="J131">
        <f t="shared" si="14"/>
        <v>-0.19491316608935369</v>
      </c>
      <c r="K131">
        <f t="shared" si="15"/>
        <v>0.19491316608935369</v>
      </c>
      <c r="L131">
        <f t="shared" si="18"/>
        <v>5.073325444751161E-2</v>
      </c>
      <c r="M131">
        <f t="shared" si="17"/>
        <v>1.9837333862328903E-4</v>
      </c>
    </row>
    <row r="132" spans="1:13" x14ac:dyDescent="0.25">
      <c r="A132" s="1">
        <v>2015</v>
      </c>
      <c r="B132" s="1">
        <v>11</v>
      </c>
      <c r="C132" s="1">
        <v>131</v>
      </c>
      <c r="D132" s="1">
        <v>210</v>
      </c>
      <c r="E132">
        <f t="shared" si="9"/>
        <v>275.83333333333331</v>
      </c>
      <c r="F132">
        <f t="shared" si="10"/>
        <v>277</v>
      </c>
      <c r="G132">
        <f t="shared" si="19"/>
        <v>-47.976213075118324</v>
      </c>
      <c r="H132">
        <f t="shared" si="12"/>
        <v>47.976213075118324</v>
      </c>
      <c r="I132">
        <f t="shared" si="13"/>
        <v>2301.7170210291542</v>
      </c>
      <c r="J132">
        <f t="shared" si="14"/>
        <v>-0.22845815750056345</v>
      </c>
      <c r="K132">
        <f t="shared" si="15"/>
        <v>0.22845815750056345</v>
      </c>
      <c r="L132">
        <f t="shared" si="18"/>
        <v>8.1637513751116175E-3</v>
      </c>
      <c r="M132">
        <f t="shared" si="17"/>
        <v>2.4693877551020406E-2</v>
      </c>
    </row>
    <row r="133" spans="1:13" ht="16.5" thickBot="1" x14ac:dyDescent="0.3">
      <c r="A133" s="4">
        <v>2015</v>
      </c>
      <c r="B133" s="4">
        <v>12</v>
      </c>
      <c r="C133" s="4">
        <v>132</v>
      </c>
      <c r="D133" s="4">
        <v>243</v>
      </c>
      <c r="E133" s="5">
        <f t="shared" si="9"/>
        <v>275</v>
      </c>
      <c r="F133" s="5">
        <f t="shared" si="10"/>
        <v>275.83333333333331</v>
      </c>
      <c r="G133">
        <f t="shared" si="19"/>
        <v>-18.974230831378179</v>
      </c>
      <c r="H133">
        <f t="shared" si="12"/>
        <v>18.974230831378179</v>
      </c>
      <c r="I133">
        <f t="shared" si="13"/>
        <v>360.02143564242226</v>
      </c>
      <c r="J133">
        <f t="shared" si="14"/>
        <v>-7.8083254450115963E-2</v>
      </c>
      <c r="K133">
        <f t="shared" si="15"/>
        <v>7.8083254450115963E-2</v>
      </c>
      <c r="L133">
        <f t="shared" ref="L133:L156" si="20">((F146-D134)/D133)^2</f>
        <v>1.8868536711588633E-3</v>
      </c>
      <c r="M133">
        <f t="shared" ref="M133:M156" si="21">((D134-D133)/D133)^2</f>
        <v>1.6935087808430287E-3</v>
      </c>
    </row>
    <row r="134" spans="1:13" x14ac:dyDescent="0.25">
      <c r="A134" s="1">
        <v>2016</v>
      </c>
      <c r="B134" s="1">
        <v>1</v>
      </c>
      <c r="C134" s="1">
        <v>133</v>
      </c>
      <c r="D134" s="1">
        <v>253</v>
      </c>
      <c r="E134">
        <f t="shared" ref="E134:E145" si="22">AVERAGE(D111:D122)</f>
        <v>283.83333333333331</v>
      </c>
      <c r="F134">
        <f>E133</f>
        <v>275</v>
      </c>
      <c r="G134">
        <f t="shared" ref="G134:G157" si="23">D134-F146</f>
        <v>-10.555416733993013</v>
      </c>
      <c r="H134">
        <f t="shared" ref="H134:H157" si="24">ABS(G134)</f>
        <v>10.555416733993013</v>
      </c>
      <c r="I134">
        <f t="shared" ref="I134:I157" si="25">G134^2</f>
        <v>111.41682242825974</v>
      </c>
      <c r="J134">
        <f t="shared" ref="J134:J157" si="26">G134/D134</f>
        <v>-4.1721014758865665E-2</v>
      </c>
      <c r="K134">
        <f t="shared" ref="K134:K157" si="27">ABS(J134)</f>
        <v>4.1721014758865665E-2</v>
      </c>
      <c r="L134">
        <f t="shared" si="20"/>
        <v>2.4250119947243385E-2</v>
      </c>
      <c r="M134">
        <f t="shared" si="21"/>
        <v>3.7510350107016199E-2</v>
      </c>
    </row>
    <row r="135" spans="1:13" x14ac:dyDescent="0.25">
      <c r="A135" s="1">
        <v>2016</v>
      </c>
      <c r="B135" s="1">
        <v>2</v>
      </c>
      <c r="C135" s="1">
        <v>134</v>
      </c>
      <c r="D135" s="1">
        <v>302</v>
      </c>
      <c r="E135">
        <f t="shared" si="22"/>
        <v>284.5</v>
      </c>
      <c r="F135">
        <f>AVERAGE(F134,E123:E133)</f>
        <v>279.6944444444444</v>
      </c>
      <c r="G135">
        <f t="shared" si="23"/>
        <v>39.398298538174231</v>
      </c>
      <c r="H135">
        <f t="shared" si="24"/>
        <v>39.398298538174231</v>
      </c>
      <c r="I135">
        <f t="shared" si="25"/>
        <v>1552.2259277031017</v>
      </c>
      <c r="J135">
        <f t="shared" si="26"/>
        <v>0.13045794217938486</v>
      </c>
      <c r="K135">
        <f t="shared" si="27"/>
        <v>0.13045794217938486</v>
      </c>
      <c r="L135">
        <f t="shared" si="20"/>
        <v>3.4469423781460896E-7</v>
      </c>
      <c r="M135">
        <f t="shared" si="21"/>
        <v>1.8431209157493092E-2</v>
      </c>
    </row>
    <row r="136" spans="1:13" x14ac:dyDescent="0.25">
      <c r="A136" s="1">
        <v>2016</v>
      </c>
      <c r="B136" s="1">
        <v>3</v>
      </c>
      <c r="C136" s="1">
        <v>135</v>
      </c>
      <c r="D136" s="1">
        <v>261</v>
      </c>
      <c r="E136">
        <f t="shared" si="22"/>
        <v>283.25</v>
      </c>
      <c r="F136">
        <f>AVERAGE(F134:F135,D124:D133)</f>
        <v>270.80787037037038</v>
      </c>
      <c r="G136">
        <f t="shared" si="23"/>
        <v>-0.17730621327422114</v>
      </c>
      <c r="H136">
        <f t="shared" si="24"/>
        <v>0.17730621327422114</v>
      </c>
      <c r="I136">
        <f t="shared" si="25"/>
        <v>3.1437493265643594E-2</v>
      </c>
      <c r="J136">
        <f t="shared" si="26"/>
        <v>-6.7933415047594309E-4</v>
      </c>
      <c r="K136">
        <f t="shared" si="27"/>
        <v>6.7933415047594309E-4</v>
      </c>
      <c r="L136">
        <f t="shared" si="20"/>
        <v>1.7599672647866525E-2</v>
      </c>
      <c r="M136">
        <f t="shared" si="21"/>
        <v>1.6969803731595248E-2</v>
      </c>
    </row>
    <row r="137" spans="1:13" x14ac:dyDescent="0.25">
      <c r="A137" s="1">
        <v>2016</v>
      </c>
      <c r="B137" s="1">
        <v>4</v>
      </c>
      <c r="C137" s="1">
        <v>136</v>
      </c>
      <c r="D137" s="1">
        <v>295</v>
      </c>
      <c r="E137">
        <f t="shared" si="22"/>
        <v>283.08333333333331</v>
      </c>
      <c r="F137">
        <f>AVERAGE(F134:F136,D125:D133)</f>
        <v>270.7085262345679</v>
      </c>
      <c r="G137">
        <f t="shared" si="23"/>
        <v>34.62524079981705</v>
      </c>
      <c r="H137">
        <f t="shared" si="24"/>
        <v>34.62524079981705</v>
      </c>
      <c r="I137">
        <f t="shared" si="25"/>
        <v>1198.9073004453153</v>
      </c>
      <c r="J137">
        <f t="shared" si="26"/>
        <v>0.11737369762649848</v>
      </c>
      <c r="K137">
        <f t="shared" si="27"/>
        <v>0.11737369762649848</v>
      </c>
      <c r="L137">
        <f t="shared" si="20"/>
        <v>9.9907736902427827E-3</v>
      </c>
      <c r="M137">
        <f t="shared" si="21"/>
        <v>4.136742315426601E-4</v>
      </c>
    </row>
    <row r="138" spans="1:13" x14ac:dyDescent="0.25">
      <c r="A138" s="1">
        <v>2016</v>
      </c>
      <c r="B138" s="1">
        <v>5</v>
      </c>
      <c r="C138" s="1">
        <v>137</v>
      </c>
      <c r="D138" s="1">
        <v>289</v>
      </c>
      <c r="E138">
        <f t="shared" si="22"/>
        <v>282.66666666666669</v>
      </c>
      <c r="F138">
        <f>AVERAGE(F134:F137,D126:D133)</f>
        <v>266.18423675411526</v>
      </c>
      <c r="G138">
        <f t="shared" si="23"/>
        <v>29.486388052682514</v>
      </c>
      <c r="H138">
        <f t="shared" si="24"/>
        <v>29.486388052682514</v>
      </c>
      <c r="I138">
        <f t="shared" si="25"/>
        <v>869.44708039337809</v>
      </c>
      <c r="J138">
        <f t="shared" si="26"/>
        <v>0.10202902440374573</v>
      </c>
      <c r="K138">
        <f t="shared" si="27"/>
        <v>0.10202902440374573</v>
      </c>
      <c r="L138">
        <f t="shared" si="20"/>
        <v>9.4152261159085211E-3</v>
      </c>
      <c r="M138">
        <f t="shared" si="21"/>
        <v>4.7892146885214497E-5</v>
      </c>
    </row>
    <row r="139" spans="1:13" x14ac:dyDescent="0.25">
      <c r="A139" s="1">
        <v>2016</v>
      </c>
      <c r="B139" s="1">
        <v>6</v>
      </c>
      <c r="C139" s="1">
        <v>138</v>
      </c>
      <c r="D139" s="1">
        <v>287</v>
      </c>
      <c r="E139">
        <f t="shared" si="22"/>
        <v>282.75</v>
      </c>
      <c r="F139">
        <f>AVERAGE(F134:F138,D127:D133)</f>
        <v>261.94958981695817</v>
      </c>
      <c r="G139">
        <f t="shared" si="23"/>
        <v>28.042273453249038</v>
      </c>
      <c r="H139">
        <f t="shared" si="24"/>
        <v>28.042273453249038</v>
      </c>
      <c r="I139">
        <f t="shared" si="25"/>
        <v>786.36910042679574</v>
      </c>
      <c r="J139">
        <f t="shared" si="26"/>
        <v>9.7708269871947862E-2</v>
      </c>
      <c r="K139">
        <f t="shared" si="27"/>
        <v>9.7708269871947862E-2</v>
      </c>
      <c r="L139">
        <f t="shared" si="20"/>
        <v>2.831257130166016E-2</v>
      </c>
      <c r="M139">
        <f t="shared" si="21"/>
        <v>4.8561958989425625E-3</v>
      </c>
    </row>
    <row r="140" spans="1:13" x14ac:dyDescent="0.25">
      <c r="A140" s="1">
        <v>2016</v>
      </c>
      <c r="B140" s="1">
        <v>7</v>
      </c>
      <c r="C140" s="1">
        <v>139</v>
      </c>
      <c r="D140" s="1">
        <v>307</v>
      </c>
      <c r="E140">
        <f t="shared" si="22"/>
        <v>281.08333333333331</v>
      </c>
      <c r="F140">
        <f>AVERAGE(F134:F139,D128:D133)</f>
        <v>258.44538896837133</v>
      </c>
      <c r="G140">
        <f t="shared" si="23"/>
        <v>48.291595392432896</v>
      </c>
      <c r="H140">
        <f t="shared" si="24"/>
        <v>48.291595392432896</v>
      </c>
      <c r="I140">
        <f t="shared" si="25"/>
        <v>2332.0781855464461</v>
      </c>
      <c r="J140">
        <f t="shared" si="26"/>
        <v>0.15730161365613321</v>
      </c>
      <c r="K140">
        <f t="shared" si="27"/>
        <v>0.15730161365613321</v>
      </c>
      <c r="L140">
        <f t="shared" si="20"/>
        <v>1.8682886704071699E-3</v>
      </c>
      <c r="M140">
        <f t="shared" si="21"/>
        <v>1.2997485384460312E-2</v>
      </c>
    </row>
    <row r="141" spans="1:13" x14ac:dyDescent="0.25">
      <c r="A141" s="1">
        <v>2016</v>
      </c>
      <c r="B141" s="1">
        <v>8</v>
      </c>
      <c r="C141" s="1">
        <v>140</v>
      </c>
      <c r="D141" s="1">
        <v>272</v>
      </c>
      <c r="E141">
        <f t="shared" si="22"/>
        <v>278.75</v>
      </c>
      <c r="F141">
        <f>AVERAGE(F134:F140,D129:D133)</f>
        <v>254.31583804906896</v>
      </c>
      <c r="G141">
        <f t="shared" si="23"/>
        <v>13.269677422499967</v>
      </c>
      <c r="H141">
        <f t="shared" si="24"/>
        <v>13.269677422499967</v>
      </c>
      <c r="I141">
        <f t="shared" si="25"/>
        <v>176.08433889720538</v>
      </c>
      <c r="J141">
        <f t="shared" si="26"/>
        <v>4.8785578759191053E-2</v>
      </c>
      <c r="K141">
        <f t="shared" si="27"/>
        <v>4.8785578759191053E-2</v>
      </c>
      <c r="L141">
        <f t="shared" si="20"/>
        <v>2.8723017152704099E-2</v>
      </c>
      <c r="M141">
        <f t="shared" si="21"/>
        <v>4.7050713667820071E-2</v>
      </c>
    </row>
    <row r="142" spans="1:13" x14ac:dyDescent="0.25">
      <c r="A142" s="1">
        <v>2016</v>
      </c>
      <c r="B142" s="1">
        <v>9</v>
      </c>
      <c r="C142" s="1">
        <v>141</v>
      </c>
      <c r="D142" s="1">
        <v>213</v>
      </c>
      <c r="E142">
        <f t="shared" si="22"/>
        <v>277.41666666666669</v>
      </c>
      <c r="F142">
        <f>AVERAGE(F134:F141,D130:D133)</f>
        <v>251.09215788649138</v>
      </c>
      <c r="G142">
        <f t="shared" si="23"/>
        <v>-46.098196288202644</v>
      </c>
      <c r="H142">
        <f t="shared" si="24"/>
        <v>46.098196288202644</v>
      </c>
      <c r="I142">
        <f t="shared" si="25"/>
        <v>2125.0437010256601</v>
      </c>
      <c r="J142">
        <f t="shared" si="26"/>
        <v>-0.2164234567521251</v>
      </c>
      <c r="K142">
        <f t="shared" si="27"/>
        <v>0.2164234567521251</v>
      </c>
      <c r="L142">
        <f t="shared" si="20"/>
        <v>5.680359718866252E-2</v>
      </c>
      <c r="M142">
        <f t="shared" si="21"/>
        <v>3.5266371310806942E-4</v>
      </c>
    </row>
    <row r="143" spans="1:13" x14ac:dyDescent="0.25">
      <c r="A143" s="1">
        <v>2016</v>
      </c>
      <c r="B143" s="1">
        <v>10</v>
      </c>
      <c r="C143" s="1">
        <v>142</v>
      </c>
      <c r="D143" s="1">
        <v>209</v>
      </c>
      <c r="E143">
        <f t="shared" si="22"/>
        <v>277</v>
      </c>
      <c r="F143">
        <f>AVERAGE(F134:F142,D131:D133)</f>
        <v>254.51650437703233</v>
      </c>
      <c r="G143">
        <f t="shared" si="23"/>
        <v>-50.765366155011918</v>
      </c>
      <c r="H143">
        <f t="shared" si="24"/>
        <v>50.765366155011918</v>
      </c>
      <c r="I143">
        <f t="shared" si="25"/>
        <v>2577.1224008524296</v>
      </c>
      <c r="J143">
        <f t="shared" si="26"/>
        <v>-0.24289648877996134</v>
      </c>
      <c r="K143">
        <f t="shared" si="27"/>
        <v>0.24289648877996134</v>
      </c>
      <c r="L143">
        <f t="shared" si="20"/>
        <v>6.480013906133418E-2</v>
      </c>
      <c r="M143">
        <f t="shared" si="21"/>
        <v>9.1572995123738007E-5</v>
      </c>
    </row>
    <row r="144" spans="1:13" x14ac:dyDescent="0.25">
      <c r="A144" s="1">
        <v>2016</v>
      </c>
      <c r="B144" s="1">
        <v>11</v>
      </c>
      <c r="C144" s="1">
        <v>143</v>
      </c>
      <c r="D144" s="1">
        <v>207</v>
      </c>
      <c r="E144">
        <f t="shared" si="22"/>
        <v>275.83333333333331</v>
      </c>
      <c r="F144">
        <f>AVERAGE(F134:F143,D132:D133)</f>
        <v>257.97621307511832</v>
      </c>
      <c r="G144">
        <f t="shared" si="23"/>
        <v>-53.20277130317686</v>
      </c>
      <c r="H144">
        <f t="shared" si="24"/>
        <v>53.20277130317686</v>
      </c>
      <c r="I144">
        <f t="shared" si="25"/>
        <v>2830.5348743381392</v>
      </c>
      <c r="J144">
        <f t="shared" si="26"/>
        <v>-0.25701821885592685</v>
      </c>
      <c r="K144">
        <f t="shared" si="27"/>
        <v>0.25701821885592685</v>
      </c>
      <c r="L144">
        <f t="shared" si="20"/>
        <v>1.3312007327477964E-4</v>
      </c>
      <c r="M144">
        <f t="shared" si="21"/>
        <v>6.0701533291325355E-2</v>
      </c>
    </row>
    <row r="145" spans="1:13" x14ac:dyDescent="0.25">
      <c r="A145" s="1">
        <v>2016</v>
      </c>
      <c r="B145" s="1">
        <v>12</v>
      </c>
      <c r="C145" s="1">
        <v>144</v>
      </c>
      <c r="D145" s="1">
        <v>258</v>
      </c>
      <c r="E145">
        <f t="shared" si="22"/>
        <v>275</v>
      </c>
      <c r="F145">
        <f>AVERAGE(F134:F144,D133)</f>
        <v>261.97423083137818</v>
      </c>
      <c r="G145">
        <f t="shared" si="23"/>
        <v>-2.3883178221817616</v>
      </c>
      <c r="H145">
        <f t="shared" si="24"/>
        <v>2.3883178221817616</v>
      </c>
      <c r="I145">
        <f t="shared" si="25"/>
        <v>5.7040620197510323</v>
      </c>
      <c r="J145">
        <f t="shared" si="26"/>
        <v>-9.2570458224099286E-3</v>
      </c>
      <c r="K145">
        <f t="shared" si="27"/>
        <v>9.2570458224099286E-3</v>
      </c>
      <c r="L145">
        <f t="shared" si="20"/>
        <v>8.4505137912385062E-6</v>
      </c>
      <c r="M145">
        <f t="shared" si="21"/>
        <v>2.4037017006189532E-4</v>
      </c>
    </row>
    <row r="146" spans="1:13" x14ac:dyDescent="0.25">
      <c r="A146" s="1">
        <v>2017</v>
      </c>
      <c r="B146" s="1">
        <v>1</v>
      </c>
      <c r="C146" s="1">
        <v>145</v>
      </c>
      <c r="D146" s="1">
        <v>262</v>
      </c>
      <c r="E146">
        <f t="shared" ref="E146:E157" si="28">AVERAGE(D123:D134)</f>
        <v>273.58333333333331</v>
      </c>
      <c r="F146">
        <f>AVERAGE(F134:F145)</f>
        <v>263.55541673399301</v>
      </c>
      <c r="G146">
        <f t="shared" si="23"/>
        <v>-0.75</v>
      </c>
      <c r="H146">
        <f t="shared" si="24"/>
        <v>0.75</v>
      </c>
      <c r="I146">
        <f t="shared" si="25"/>
        <v>0.5625</v>
      </c>
      <c r="J146">
        <f t="shared" si="26"/>
        <v>-2.8625954198473282E-3</v>
      </c>
      <c r="K146">
        <f t="shared" si="27"/>
        <v>2.8625954198473282E-3</v>
      </c>
      <c r="L146">
        <f t="shared" si="20"/>
        <v>1.8208686858202407E-2</v>
      </c>
      <c r="M146">
        <f t="shared" si="21"/>
        <v>2.2157799662024358E-2</v>
      </c>
    </row>
    <row r="147" spans="1:13" x14ac:dyDescent="0.25">
      <c r="A147" s="1">
        <v>2017</v>
      </c>
      <c r="B147" s="1">
        <v>2</v>
      </c>
      <c r="C147" s="1">
        <v>146</v>
      </c>
      <c r="D147" s="1">
        <v>301</v>
      </c>
      <c r="E147">
        <f t="shared" si="28"/>
        <v>270.83333333333331</v>
      </c>
      <c r="F147">
        <f t="shared" ref="F147:F157" si="29">AVERAGE(F135:F146)</f>
        <v>262.60170146182577</v>
      </c>
      <c r="G147">
        <f t="shared" si="23"/>
        <v>35.354166666666686</v>
      </c>
      <c r="H147">
        <f t="shared" si="24"/>
        <v>35.354166666666686</v>
      </c>
      <c r="I147">
        <f t="shared" si="25"/>
        <v>1249.9171006944457</v>
      </c>
      <c r="J147">
        <f t="shared" si="26"/>
        <v>0.11745570321151723</v>
      </c>
      <c r="K147">
        <f t="shared" si="27"/>
        <v>0.11745570321151723</v>
      </c>
      <c r="L147">
        <f t="shared" si="20"/>
        <v>6.5434876986281544E-4</v>
      </c>
      <c r="M147">
        <f t="shared" si="21"/>
        <v>2.3355150605401706E-2</v>
      </c>
    </row>
    <row r="148" spans="1:13" x14ac:dyDescent="0.25">
      <c r="A148" s="1">
        <v>2017</v>
      </c>
      <c r="B148" s="1">
        <v>3</v>
      </c>
      <c r="C148" s="1">
        <v>147</v>
      </c>
      <c r="D148" s="1">
        <v>255</v>
      </c>
      <c r="E148">
        <f t="shared" si="28"/>
        <v>269.91666666666669</v>
      </c>
      <c r="F148">
        <f t="shared" si="29"/>
        <v>261.17730621327422</v>
      </c>
      <c r="G148">
        <f t="shared" si="23"/>
        <v>-7.6996527777777715</v>
      </c>
      <c r="H148">
        <f t="shared" si="24"/>
        <v>7.6996527777777715</v>
      </c>
      <c r="I148">
        <f t="shared" si="25"/>
        <v>59.284652898340951</v>
      </c>
      <c r="J148">
        <f t="shared" si="26"/>
        <v>-3.0194716775599102E-2</v>
      </c>
      <c r="K148">
        <f t="shared" si="27"/>
        <v>3.0194716775599102E-2</v>
      </c>
      <c r="L148">
        <f t="shared" si="20"/>
        <v>2.6688936200444904E-2</v>
      </c>
      <c r="M148">
        <f t="shared" si="21"/>
        <v>3.8446751249519413E-2</v>
      </c>
    </row>
    <row r="149" spans="1:13" x14ac:dyDescent="0.25">
      <c r="A149" s="1">
        <v>2017</v>
      </c>
      <c r="B149" s="1">
        <v>4</v>
      </c>
      <c r="C149" s="1">
        <v>148</v>
      </c>
      <c r="D149" s="1">
        <v>305</v>
      </c>
      <c r="E149">
        <f t="shared" si="28"/>
        <v>267.41666666666669</v>
      </c>
      <c r="F149">
        <f t="shared" si="29"/>
        <v>260.37475920018295</v>
      </c>
      <c r="G149">
        <f t="shared" si="23"/>
        <v>41.658709490740705</v>
      </c>
      <c r="H149">
        <f t="shared" si="24"/>
        <v>41.658709490740705</v>
      </c>
      <c r="I149">
        <f t="shared" si="25"/>
        <v>1735.4480764339296</v>
      </c>
      <c r="J149">
        <f t="shared" si="26"/>
        <v>0.13658593275652689</v>
      </c>
      <c r="K149">
        <f t="shared" si="27"/>
        <v>0.13658593275652689</v>
      </c>
      <c r="L149">
        <f t="shared" si="20"/>
        <v>1.6459854037942881E-2</v>
      </c>
      <c r="M149">
        <f t="shared" si="21"/>
        <v>3.8699274388605221E-4</v>
      </c>
    </row>
    <row r="150" spans="1:13" x14ac:dyDescent="0.25">
      <c r="A150" s="1">
        <v>2017</v>
      </c>
      <c r="B150" s="1">
        <v>5</v>
      </c>
      <c r="C150" s="1">
        <v>149</v>
      </c>
      <c r="D150" s="1">
        <v>299</v>
      </c>
      <c r="E150">
        <f t="shared" si="28"/>
        <v>265.08333333333331</v>
      </c>
      <c r="F150">
        <f t="shared" si="29"/>
        <v>259.51361194731749</v>
      </c>
      <c r="G150">
        <f t="shared" si="23"/>
        <v>39.130268614969111</v>
      </c>
      <c r="H150">
        <f t="shared" si="24"/>
        <v>39.130268614969111</v>
      </c>
      <c r="I150">
        <f t="shared" si="25"/>
        <v>1531.1779218796366</v>
      </c>
      <c r="J150">
        <f t="shared" si="26"/>
        <v>0.13087046359521443</v>
      </c>
      <c r="K150">
        <f t="shared" si="27"/>
        <v>0.13087046359521443</v>
      </c>
      <c r="L150">
        <f t="shared" si="20"/>
        <v>4.2059451560199149E-3</v>
      </c>
      <c r="M150">
        <f t="shared" si="21"/>
        <v>5.9171597633136102E-3</v>
      </c>
    </row>
    <row r="151" spans="1:13" x14ac:dyDescent="0.25">
      <c r="A151" s="1">
        <v>2017</v>
      </c>
      <c r="B151" s="1">
        <v>6</v>
      </c>
      <c r="C151" s="1">
        <v>150</v>
      </c>
      <c r="D151" s="1">
        <v>276</v>
      </c>
      <c r="E151">
        <f t="shared" si="28"/>
        <v>263.66666666666669</v>
      </c>
      <c r="F151">
        <f t="shared" si="29"/>
        <v>258.95772654675096</v>
      </c>
      <c r="G151">
        <f t="shared" si="23"/>
        <v>19.391124332883237</v>
      </c>
      <c r="H151">
        <f t="shared" si="24"/>
        <v>19.391124332883237</v>
      </c>
      <c r="I151">
        <f t="shared" si="25"/>
        <v>376.01570289333637</v>
      </c>
      <c r="J151">
        <f t="shared" si="26"/>
        <v>7.02576968582726E-2</v>
      </c>
      <c r="K151">
        <f t="shared" si="27"/>
        <v>7.02576968582726E-2</v>
      </c>
      <c r="L151">
        <f t="shared" si="20"/>
        <v>2.2074908912161562E-2</v>
      </c>
      <c r="M151">
        <f t="shared" si="21"/>
        <v>5.2509976895610171E-3</v>
      </c>
    </row>
    <row r="152" spans="1:13" x14ac:dyDescent="0.25">
      <c r="A152" s="1">
        <v>2017</v>
      </c>
      <c r="B152" s="1">
        <v>7</v>
      </c>
      <c r="C152" s="1">
        <v>151</v>
      </c>
      <c r="D152" s="1">
        <v>296</v>
      </c>
      <c r="E152">
        <f t="shared" si="28"/>
        <v>263.58333333333331</v>
      </c>
      <c r="F152">
        <f t="shared" si="29"/>
        <v>258.7084046075671</v>
      </c>
      <c r="G152">
        <f t="shared" si="23"/>
        <v>41.007051360623564</v>
      </c>
      <c r="H152">
        <f t="shared" si="24"/>
        <v>41.007051360623564</v>
      </c>
      <c r="I152">
        <f t="shared" si="25"/>
        <v>1681.5782612928188</v>
      </c>
      <c r="J152">
        <f t="shared" si="26"/>
        <v>0.13853733567778231</v>
      </c>
      <c r="K152">
        <f t="shared" si="27"/>
        <v>0.13853733567778231</v>
      </c>
      <c r="L152">
        <f t="shared" si="20"/>
        <v>4.3063327431333981E-3</v>
      </c>
      <c r="M152">
        <f t="shared" si="21"/>
        <v>7.1334002921840754E-3</v>
      </c>
    </row>
    <row r="153" spans="1:13" x14ac:dyDescent="0.25">
      <c r="A153" s="1">
        <v>2017</v>
      </c>
      <c r="B153" s="1">
        <v>8</v>
      </c>
      <c r="C153" s="1">
        <v>152</v>
      </c>
      <c r="D153" s="1">
        <v>271</v>
      </c>
      <c r="E153">
        <f t="shared" si="28"/>
        <v>261.83333333333331</v>
      </c>
      <c r="F153">
        <f t="shared" si="29"/>
        <v>258.73032257750003</v>
      </c>
      <c r="G153">
        <f t="shared" si="23"/>
        <v>19.424305640675442</v>
      </c>
      <c r="H153">
        <f t="shared" si="24"/>
        <v>19.424305640675442</v>
      </c>
      <c r="I153">
        <f t="shared" si="25"/>
        <v>377.30364962237581</v>
      </c>
      <c r="J153">
        <f t="shared" si="26"/>
        <v>7.1676404578138161E-2</v>
      </c>
      <c r="K153">
        <f t="shared" si="27"/>
        <v>7.1676404578138161E-2</v>
      </c>
      <c r="L153">
        <f t="shared" si="20"/>
        <v>9.1742482316981375E-3</v>
      </c>
      <c r="M153">
        <f t="shared" si="21"/>
        <v>3.0078566468321515E-2</v>
      </c>
    </row>
    <row r="154" spans="1:13" x14ac:dyDescent="0.25">
      <c r="A154" s="1">
        <v>2017</v>
      </c>
      <c r="B154" s="1">
        <v>9</v>
      </c>
      <c r="C154" s="1">
        <v>153</v>
      </c>
      <c r="D154" s="1">
        <v>224</v>
      </c>
      <c r="E154">
        <f t="shared" si="28"/>
        <v>262.08333333333331</v>
      </c>
      <c r="F154">
        <f t="shared" si="29"/>
        <v>259.09819628820264</v>
      </c>
      <c r="G154">
        <f t="shared" si="23"/>
        <v>-25.957002222601574</v>
      </c>
      <c r="H154">
        <f t="shared" si="24"/>
        <v>25.957002222601574</v>
      </c>
      <c r="I154">
        <f t="shared" si="25"/>
        <v>673.76596438414299</v>
      </c>
      <c r="J154">
        <f t="shared" si="26"/>
        <v>-0.11587947420804275</v>
      </c>
      <c r="K154">
        <f t="shared" si="27"/>
        <v>0.11587947420804275</v>
      </c>
      <c r="L154">
        <f t="shared" si="20"/>
        <v>3.207950573735191E-2</v>
      </c>
      <c r="M154">
        <f t="shared" si="21"/>
        <v>2.8698979591836732E-3</v>
      </c>
    </row>
    <row r="155" spans="1:13" x14ac:dyDescent="0.25">
      <c r="A155" s="1">
        <v>2017</v>
      </c>
      <c r="B155" s="1">
        <v>10</v>
      </c>
      <c r="C155" s="1">
        <v>154</v>
      </c>
      <c r="D155" s="1">
        <v>212</v>
      </c>
      <c r="E155">
        <f t="shared" si="28"/>
        <v>261.75</v>
      </c>
      <c r="F155">
        <f t="shared" si="29"/>
        <v>259.76536615501192</v>
      </c>
      <c r="G155">
        <f t="shared" si="23"/>
        <v>-40.120085741151769</v>
      </c>
      <c r="H155">
        <f t="shared" si="24"/>
        <v>40.120085741151769</v>
      </c>
      <c r="I155">
        <f t="shared" si="25"/>
        <v>1609.6212798773695</v>
      </c>
      <c r="J155">
        <f t="shared" si="26"/>
        <v>-0.18924568745826306</v>
      </c>
      <c r="K155">
        <f t="shared" si="27"/>
        <v>0.18924568745826306</v>
      </c>
      <c r="L155">
        <f t="shared" si="20"/>
        <v>2.9583068967400143E-2</v>
      </c>
      <c r="M155">
        <f t="shared" si="21"/>
        <v>1.0902456390174439E-3</v>
      </c>
    </row>
    <row r="156" spans="1:13" x14ac:dyDescent="0.25">
      <c r="A156" s="1">
        <v>2017</v>
      </c>
      <c r="B156" s="1">
        <v>11</v>
      </c>
      <c r="C156" s="1">
        <v>155</v>
      </c>
      <c r="D156" s="1">
        <v>219</v>
      </c>
      <c r="E156">
        <f t="shared" si="28"/>
        <v>261.5</v>
      </c>
      <c r="F156">
        <f t="shared" si="29"/>
        <v>260.20277130317686</v>
      </c>
      <c r="G156">
        <f t="shared" si="23"/>
        <v>-36.463426219581066</v>
      </c>
      <c r="H156">
        <f t="shared" si="24"/>
        <v>36.463426219581066</v>
      </c>
      <c r="I156">
        <f t="shared" si="25"/>
        <v>1329.5814516708319</v>
      </c>
      <c r="J156">
        <f t="shared" si="26"/>
        <v>-0.1664996631031099</v>
      </c>
      <c r="K156">
        <f t="shared" si="27"/>
        <v>0.1664996631031099</v>
      </c>
      <c r="L156">
        <f t="shared" si="20"/>
        <v>1.5057075117636898E-3</v>
      </c>
      <c r="M156">
        <f t="shared" si="21"/>
        <v>4.8039031713267025E-2</v>
      </c>
    </row>
    <row r="157" spans="1:13" ht="16.5" thickBot="1" x14ac:dyDescent="0.3">
      <c r="A157" s="4">
        <v>2017</v>
      </c>
      <c r="B157" s="4">
        <v>12</v>
      </c>
      <c r="C157" s="4">
        <v>156</v>
      </c>
      <c r="D157" s="4">
        <v>267</v>
      </c>
      <c r="E157" s="5">
        <f t="shared" si="28"/>
        <v>262.75</v>
      </c>
      <c r="F157">
        <f t="shared" si="29"/>
        <v>260.38831782218176</v>
      </c>
      <c r="G157">
        <f t="shared" si="23"/>
        <v>8.4979549287871805</v>
      </c>
      <c r="H157">
        <f t="shared" si="24"/>
        <v>8.4979549287871805</v>
      </c>
      <c r="I157">
        <f t="shared" si="25"/>
        <v>72.215237971698329</v>
      </c>
      <c r="J157">
        <f t="shared" si="26"/>
        <v>3.1827546549764718E-2</v>
      </c>
      <c r="K157">
        <f t="shared" si="27"/>
        <v>3.1827546549764718E-2</v>
      </c>
    </row>
    <row r="158" spans="1:13" x14ac:dyDescent="0.25">
      <c r="A158" s="1">
        <v>2018</v>
      </c>
      <c r="B158" s="1">
        <v>1</v>
      </c>
      <c r="C158" s="1">
        <v>157</v>
      </c>
      <c r="D158" s="1"/>
      <c r="E158">
        <f>AVERAGE(D147:D157,F158)</f>
        <v>265.64583333333331</v>
      </c>
      <c r="F158">
        <f>E157</f>
        <v>262.75</v>
      </c>
    </row>
    <row r="159" spans="1:13" x14ac:dyDescent="0.25">
      <c r="A159" s="1">
        <v>2018</v>
      </c>
      <c r="B159" s="1">
        <v>2</v>
      </c>
      <c r="C159" s="1">
        <v>158</v>
      </c>
      <c r="D159" s="1"/>
      <c r="E159">
        <f>AVERAGE(F158:F159,D148:D157)</f>
        <v>262.69965277777777</v>
      </c>
      <c r="F159">
        <f t="shared" ref="F159:F181" si="30">E158</f>
        <v>265.64583333333331</v>
      </c>
    </row>
    <row r="160" spans="1:13" x14ac:dyDescent="0.25">
      <c r="A160" s="1">
        <v>2018</v>
      </c>
      <c r="B160" s="1">
        <v>3</v>
      </c>
      <c r="C160" s="1">
        <v>159</v>
      </c>
      <c r="D160" s="1"/>
      <c r="E160">
        <f>AVERAGE(F158:F160,D149:D157)</f>
        <v>263.3412905092593</v>
      </c>
      <c r="F160">
        <f t="shared" si="30"/>
        <v>262.69965277777777</v>
      </c>
    </row>
    <row r="161" spans="1:6" x14ac:dyDescent="0.25">
      <c r="A161" s="1">
        <v>2018</v>
      </c>
      <c r="B161" s="1">
        <v>4</v>
      </c>
      <c r="C161" s="1">
        <v>160</v>
      </c>
      <c r="D161" s="1"/>
      <c r="E161">
        <f>AVERAGE(D150:D157,F158:F161)</f>
        <v>259.86973138503089</v>
      </c>
      <c r="F161">
        <f t="shared" si="30"/>
        <v>263.3412905092593</v>
      </c>
    </row>
    <row r="162" spans="1:6" x14ac:dyDescent="0.25">
      <c r="A162" s="1">
        <v>2018</v>
      </c>
      <c r="B162" s="1">
        <v>5</v>
      </c>
      <c r="C162" s="1">
        <v>161</v>
      </c>
      <c r="D162" s="1"/>
      <c r="E162">
        <f>AVERAGE(D151:D157,F158:F162)</f>
        <v>256.60887566711676</v>
      </c>
      <c r="F162">
        <f t="shared" si="30"/>
        <v>259.86973138503089</v>
      </c>
    </row>
    <row r="163" spans="1:6" x14ac:dyDescent="0.25">
      <c r="A163" s="1">
        <v>2018</v>
      </c>
      <c r="B163" s="1">
        <v>6</v>
      </c>
      <c r="C163" s="1">
        <v>162</v>
      </c>
      <c r="D163" s="1"/>
      <c r="E163">
        <f>AVERAGE(D152:D157,F158:F163)</f>
        <v>254.99294863937644</v>
      </c>
      <c r="F163">
        <f t="shared" si="30"/>
        <v>256.60887566711676</v>
      </c>
    </row>
    <row r="164" spans="1:6" x14ac:dyDescent="0.25">
      <c r="A164" s="1">
        <v>2018</v>
      </c>
      <c r="B164" s="1">
        <v>7</v>
      </c>
      <c r="C164" s="1">
        <v>163</v>
      </c>
      <c r="D164" s="1"/>
      <c r="E164">
        <f>AVERAGE(D153:D157,F158:F164)</f>
        <v>251.57569435932456</v>
      </c>
      <c r="F164">
        <f t="shared" si="30"/>
        <v>254.99294863937644</v>
      </c>
    </row>
    <row r="165" spans="1:6" x14ac:dyDescent="0.25">
      <c r="A165" s="1">
        <v>2018</v>
      </c>
      <c r="B165" s="1">
        <v>8</v>
      </c>
      <c r="C165" s="1">
        <v>164</v>
      </c>
      <c r="D165" s="1"/>
      <c r="E165">
        <f>AVERAGE(F158:F165,D154:D157)</f>
        <v>249.95700222260157</v>
      </c>
      <c r="F165">
        <f t="shared" si="30"/>
        <v>251.57569435932456</v>
      </c>
    </row>
    <row r="166" spans="1:6" x14ac:dyDescent="0.25">
      <c r="A166" s="1">
        <v>2018</v>
      </c>
      <c r="B166" s="1">
        <v>9</v>
      </c>
      <c r="C166" s="1">
        <v>165</v>
      </c>
      <c r="D166" s="1"/>
      <c r="E166">
        <f>AVERAGE(D155:D157,F158:F166)</f>
        <v>252.12008574115177</v>
      </c>
      <c r="F166">
        <f t="shared" si="30"/>
        <v>249.95700222260157</v>
      </c>
    </row>
    <row r="167" spans="1:6" x14ac:dyDescent="0.25">
      <c r="A167" s="1">
        <v>2018</v>
      </c>
      <c r="B167" s="1">
        <v>10</v>
      </c>
      <c r="C167" s="1">
        <v>166</v>
      </c>
      <c r="D167" s="1"/>
      <c r="E167">
        <f>AVERAGE(D156:D157,F158:F167)</f>
        <v>255.46342621958107</v>
      </c>
      <c r="F167">
        <f t="shared" si="30"/>
        <v>252.12008574115177</v>
      </c>
    </row>
    <row r="168" spans="1:6" x14ac:dyDescent="0.25">
      <c r="A168" s="1">
        <v>2018</v>
      </c>
      <c r="B168" s="1">
        <v>11</v>
      </c>
      <c r="C168" s="1">
        <v>167</v>
      </c>
      <c r="D168" s="1"/>
      <c r="E168">
        <f>AVERAGE(D157,F158:F168)</f>
        <v>258.50204507121282</v>
      </c>
      <c r="F168">
        <f t="shared" si="30"/>
        <v>255.46342621958107</v>
      </c>
    </row>
    <row r="169" spans="1:6" x14ac:dyDescent="0.25">
      <c r="A169" s="1">
        <v>2018</v>
      </c>
      <c r="B169" s="1">
        <v>12</v>
      </c>
      <c r="C169" s="1">
        <v>168</v>
      </c>
      <c r="D169" s="1"/>
      <c r="E169">
        <f>AVERAGE(F158:F169)</f>
        <v>257.79388216048051</v>
      </c>
      <c r="F169">
        <f t="shared" si="30"/>
        <v>258.50204507121282</v>
      </c>
    </row>
    <row r="170" spans="1:6" x14ac:dyDescent="0.25">
      <c r="A170" s="1">
        <v>2019</v>
      </c>
      <c r="B170" s="1">
        <v>1</v>
      </c>
      <c r="C170" s="1">
        <v>169</v>
      </c>
      <c r="D170" s="1"/>
      <c r="E170">
        <f t="shared" ref="E170:E180" si="31">AVERAGE(F159:F170)</f>
        <v>257.38087234052051</v>
      </c>
      <c r="F170">
        <f t="shared" si="30"/>
        <v>257.79388216048051</v>
      </c>
    </row>
    <row r="171" spans="1:6" x14ac:dyDescent="0.25">
      <c r="A171" s="1">
        <v>2019</v>
      </c>
      <c r="B171" s="1">
        <v>2</v>
      </c>
      <c r="C171" s="1">
        <v>170</v>
      </c>
      <c r="D171" s="1"/>
      <c r="E171">
        <f t="shared" si="31"/>
        <v>256.69212559111946</v>
      </c>
      <c r="F171">
        <f t="shared" si="30"/>
        <v>257.38087234052051</v>
      </c>
    </row>
    <row r="172" spans="1:6" x14ac:dyDescent="0.25">
      <c r="A172" s="1">
        <v>2019</v>
      </c>
      <c r="B172" s="1">
        <v>3</v>
      </c>
      <c r="C172" s="1">
        <v>171</v>
      </c>
      <c r="D172" s="1"/>
      <c r="E172">
        <f t="shared" si="31"/>
        <v>256.19149832556462</v>
      </c>
      <c r="F172">
        <f t="shared" si="30"/>
        <v>256.69212559111946</v>
      </c>
    </row>
    <row r="173" spans="1:6" x14ac:dyDescent="0.25">
      <c r="A173" s="1">
        <v>2019</v>
      </c>
      <c r="B173" s="1">
        <v>4</v>
      </c>
      <c r="C173" s="1">
        <v>172</v>
      </c>
      <c r="D173" s="1"/>
      <c r="E173">
        <f t="shared" si="31"/>
        <v>255.59568231025676</v>
      </c>
      <c r="F173">
        <f t="shared" si="30"/>
        <v>256.19149832556462</v>
      </c>
    </row>
    <row r="174" spans="1:6" x14ac:dyDescent="0.25">
      <c r="A174" s="1">
        <v>2019</v>
      </c>
      <c r="B174" s="1">
        <v>5</v>
      </c>
      <c r="C174" s="1">
        <v>173</v>
      </c>
      <c r="D174" s="1"/>
      <c r="E174">
        <f t="shared" si="31"/>
        <v>255.2395115540256</v>
      </c>
      <c r="F174">
        <f t="shared" si="30"/>
        <v>255.59568231025676</v>
      </c>
    </row>
    <row r="175" spans="1:6" x14ac:dyDescent="0.25">
      <c r="A175" s="1">
        <v>2019</v>
      </c>
      <c r="B175" s="1">
        <v>6</v>
      </c>
      <c r="C175" s="1">
        <v>174</v>
      </c>
      <c r="D175" s="1"/>
      <c r="E175">
        <f t="shared" si="31"/>
        <v>255.12539787793469</v>
      </c>
      <c r="F175">
        <f t="shared" si="30"/>
        <v>255.2395115540256</v>
      </c>
    </row>
    <row r="176" spans="1:6" x14ac:dyDescent="0.25">
      <c r="A176" s="1">
        <v>2019</v>
      </c>
      <c r="B176" s="1">
        <v>7</v>
      </c>
      <c r="C176" s="1">
        <v>175</v>
      </c>
      <c r="D176" s="1"/>
      <c r="E176">
        <f t="shared" si="31"/>
        <v>255.13643531448119</v>
      </c>
      <c r="F176">
        <f t="shared" si="30"/>
        <v>255.12539787793469</v>
      </c>
    </row>
    <row r="177" spans="1:6" x14ac:dyDescent="0.25">
      <c r="A177" s="1">
        <v>2019</v>
      </c>
      <c r="B177" s="1">
        <v>8</v>
      </c>
      <c r="C177" s="1">
        <v>176</v>
      </c>
      <c r="D177" s="1"/>
      <c r="E177">
        <f t="shared" si="31"/>
        <v>255.43316372741091</v>
      </c>
      <c r="F177">
        <f t="shared" si="30"/>
        <v>255.13643531448119</v>
      </c>
    </row>
    <row r="178" spans="1:6" x14ac:dyDescent="0.25">
      <c r="A178" s="1">
        <v>2019</v>
      </c>
      <c r="B178" s="1">
        <v>9</v>
      </c>
      <c r="C178" s="1">
        <v>177</v>
      </c>
      <c r="D178" s="1"/>
      <c r="E178">
        <f t="shared" si="31"/>
        <v>255.88951051947834</v>
      </c>
      <c r="F178">
        <f t="shared" si="30"/>
        <v>255.43316372741091</v>
      </c>
    </row>
    <row r="179" spans="1:6" x14ac:dyDescent="0.25">
      <c r="A179" s="1">
        <v>2019</v>
      </c>
      <c r="B179" s="1">
        <v>10</v>
      </c>
      <c r="C179" s="1">
        <v>178</v>
      </c>
      <c r="D179" s="1"/>
      <c r="E179">
        <f t="shared" si="31"/>
        <v>256.20362925100557</v>
      </c>
      <c r="F179">
        <f t="shared" si="30"/>
        <v>255.88951051947834</v>
      </c>
    </row>
    <row r="180" spans="1:6" x14ac:dyDescent="0.25">
      <c r="A180" s="1">
        <v>2019</v>
      </c>
      <c r="B180" s="1">
        <v>11</v>
      </c>
      <c r="C180" s="1">
        <v>179</v>
      </c>
      <c r="D180" s="1"/>
      <c r="E180">
        <f t="shared" si="31"/>
        <v>256.26531283695761</v>
      </c>
      <c r="F180">
        <f t="shared" si="30"/>
        <v>256.20362925100557</v>
      </c>
    </row>
    <row r="181" spans="1:6" x14ac:dyDescent="0.25">
      <c r="A181" s="1">
        <v>2019</v>
      </c>
      <c r="B181" s="1">
        <v>12</v>
      </c>
      <c r="C181" s="1">
        <v>180</v>
      </c>
      <c r="D181" s="1"/>
      <c r="F181">
        <f t="shared" si="30"/>
        <v>256.26531283695761</v>
      </c>
    </row>
  </sheetData>
  <mergeCells count="2">
    <mergeCell ref="O2:P2"/>
    <mergeCell ref="R2:S2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25D-8A89-4BCC-8A39-1ADFB374C1F0}">
  <dimension ref="A1:U181"/>
  <sheetViews>
    <sheetView workbookViewId="0">
      <pane ySplit="1" topLeftCell="A2" activePane="bottomLeft" state="frozen"/>
      <selection activeCell="Q2" sqref="Q2:U7"/>
      <selection pane="bottomLeft" activeCell="I1" activeCellId="1" sqref="D1:D1048576 I1:I1048576"/>
    </sheetView>
  </sheetViews>
  <sheetFormatPr defaultRowHeight="15.75" x14ac:dyDescent="0.25"/>
  <cols>
    <col min="5" max="5" width="9.5703125" bestFit="1" customWidth="1"/>
    <col min="6" max="7" width="12" bestFit="1" customWidth="1"/>
    <col min="8" max="8" width="12.7109375" bestFit="1" customWidth="1"/>
    <col min="12" max="12" width="11.85546875" customWidth="1"/>
    <col min="13" max="13" width="12.28515625" customWidth="1"/>
  </cols>
  <sheetData>
    <row r="1" spans="1:21" ht="57.75" x14ac:dyDescent="0.25">
      <c r="A1" s="10" t="s">
        <v>0</v>
      </c>
      <c r="B1" s="10" t="s">
        <v>1</v>
      </c>
      <c r="C1" s="10" t="s">
        <v>26</v>
      </c>
      <c r="D1" s="10" t="s">
        <v>2</v>
      </c>
      <c r="E1" s="9" t="s">
        <v>3</v>
      </c>
      <c r="F1" s="11" t="s">
        <v>6</v>
      </c>
      <c r="G1" s="11" t="s">
        <v>7</v>
      </c>
      <c r="H1" s="11" t="s">
        <v>8</v>
      </c>
      <c r="I1" s="12" t="s">
        <v>9</v>
      </c>
      <c r="J1" s="12" t="s">
        <v>10</v>
      </c>
      <c r="K1" s="12" t="s">
        <v>11</v>
      </c>
      <c r="L1" s="6" t="s">
        <v>15</v>
      </c>
      <c r="M1" s="6" t="s">
        <v>16</v>
      </c>
      <c r="N1" s="7" t="s">
        <v>17</v>
      </c>
      <c r="O1" s="7" t="s">
        <v>18</v>
      </c>
    </row>
    <row r="2" spans="1:21" x14ac:dyDescent="0.25">
      <c r="A2" s="1">
        <v>2005</v>
      </c>
      <c r="B2" s="1">
        <v>1</v>
      </c>
      <c r="C2" s="1">
        <v>1</v>
      </c>
      <c r="D2" s="1">
        <v>141</v>
      </c>
      <c r="Q2" s="13" t="s">
        <v>24</v>
      </c>
      <c r="R2" s="13"/>
      <c r="T2" s="13" t="s">
        <v>25</v>
      </c>
      <c r="U2" s="13"/>
    </row>
    <row r="3" spans="1:21" x14ac:dyDescent="0.25">
      <c r="A3" s="1">
        <v>2005</v>
      </c>
      <c r="B3" s="1">
        <v>2</v>
      </c>
      <c r="C3" s="1">
        <v>2</v>
      </c>
      <c r="D3" s="1">
        <v>126</v>
      </c>
      <c r="Q3" t="s">
        <v>19</v>
      </c>
      <c r="R3">
        <f>SUM(K7:K133)</f>
        <v>157880.95061728396</v>
      </c>
      <c r="T3" t="s">
        <v>19</v>
      </c>
      <c r="U3">
        <f>SUM(K134:K157)</f>
        <v>135415.53086419738</v>
      </c>
    </row>
    <row r="4" spans="1:21" x14ac:dyDescent="0.25">
      <c r="A4" s="1">
        <v>2005</v>
      </c>
      <c r="B4" s="1">
        <v>3</v>
      </c>
      <c r="C4" s="1">
        <v>3</v>
      </c>
      <c r="D4" s="1">
        <v>144</v>
      </c>
      <c r="E4">
        <f>AVERAGE(D2:D4)</f>
        <v>137</v>
      </c>
      <c r="Q4" t="s">
        <v>20</v>
      </c>
      <c r="R4">
        <f>AVERAGE(K7:K133)</f>
        <v>1243.1570914746769</v>
      </c>
      <c r="T4" t="s">
        <v>20</v>
      </c>
      <c r="U4">
        <f>AVERAGE(K134:K157)</f>
        <v>5642.3137860082243</v>
      </c>
    </row>
    <row r="5" spans="1:21" x14ac:dyDescent="0.25">
      <c r="A5" s="1">
        <v>2005</v>
      </c>
      <c r="B5" s="1">
        <v>4</v>
      </c>
      <c r="C5" s="1">
        <v>4</v>
      </c>
      <c r="D5" s="1">
        <v>160</v>
      </c>
      <c r="E5">
        <f t="shared" ref="E5:E68" si="0">AVERAGE(D3:D5)</f>
        <v>143.33333333333334</v>
      </c>
      <c r="Q5" t="s">
        <v>21</v>
      </c>
      <c r="R5">
        <f>AVERAGE(L7:L133)</f>
        <v>-4.527667691291949E-3</v>
      </c>
      <c r="T5" t="s">
        <v>21</v>
      </c>
      <c r="U5">
        <f>AVERAGE(L134:L157)</f>
        <v>0.24493988852702109</v>
      </c>
    </row>
    <row r="6" spans="1:21" x14ac:dyDescent="0.25">
      <c r="A6" s="1">
        <v>2005</v>
      </c>
      <c r="B6" s="1">
        <v>5</v>
      </c>
      <c r="C6" s="1">
        <v>5</v>
      </c>
      <c r="D6" s="1">
        <v>155</v>
      </c>
      <c r="E6">
        <f t="shared" si="0"/>
        <v>153</v>
      </c>
      <c r="F6" s="1">
        <f>AVERAGE(E4:E6)</f>
        <v>144.44444444444446</v>
      </c>
      <c r="G6" s="1">
        <f>2*E6-F6</f>
        <v>161.55555555555554</v>
      </c>
      <c r="H6" s="1">
        <f>E6-F6</f>
        <v>8.5555555555555429</v>
      </c>
      <c r="Q6" t="s">
        <v>22</v>
      </c>
      <c r="R6">
        <f>AVERAGE(M7:M133)</f>
        <v>0.14027195431542236</v>
      </c>
      <c r="T6" t="s">
        <v>22</v>
      </c>
      <c r="U6">
        <f>AVERAGE(M134:M157)</f>
        <v>0.24493988852702109</v>
      </c>
    </row>
    <row r="7" spans="1:21" x14ac:dyDescent="0.25">
      <c r="A7" s="1">
        <v>2005</v>
      </c>
      <c r="B7" s="1">
        <v>6</v>
      </c>
      <c r="C7" s="1">
        <v>6</v>
      </c>
      <c r="D7" s="1">
        <v>131</v>
      </c>
      <c r="E7">
        <f t="shared" si="0"/>
        <v>148.66666666666666</v>
      </c>
      <c r="F7" s="1">
        <f t="shared" ref="F7:F68" si="1">AVERAGE(E5:E7)</f>
        <v>148.33333333333334</v>
      </c>
      <c r="G7" s="1">
        <f t="shared" ref="G7:G70" si="2">2*E7-F7</f>
        <v>148.99999999999997</v>
      </c>
      <c r="H7" s="1">
        <f t="shared" ref="H7:H70" si="3">E7-F7</f>
        <v>0.33333333333331439</v>
      </c>
      <c r="I7" s="1">
        <f>G6+H6*1</f>
        <v>170.11111111111109</v>
      </c>
      <c r="J7" s="1">
        <f>D7-I7</f>
        <v>-39.111111111111086</v>
      </c>
      <c r="K7" s="1">
        <f>J7^2</f>
        <v>1529.6790123456769</v>
      </c>
      <c r="L7">
        <f>J7/D7</f>
        <v>-0.29855810008481742</v>
      </c>
      <c r="M7">
        <f>ABS(L7)</f>
        <v>0.29855810008481742</v>
      </c>
      <c r="N7">
        <f>((I8-D8)/D7)^2</f>
        <v>1.0942123289888331E-3</v>
      </c>
      <c r="O7">
        <f>((D8-D7)/D7)^2</f>
        <v>1.1421245848144046E-2</v>
      </c>
      <c r="Q7" t="s">
        <v>23</v>
      </c>
      <c r="R7">
        <f>SQRT(SUM(N7:N132)/SUM(O7:O132))</f>
        <v>1.4351683055325981</v>
      </c>
      <c r="T7" t="s">
        <v>23</v>
      </c>
      <c r="U7">
        <f>SQRT(SUM(N134:N156)/SUM(O134:O156))</f>
        <v>2.2025742485086752</v>
      </c>
    </row>
    <row r="8" spans="1:21" x14ac:dyDescent="0.25">
      <c r="A8" s="1">
        <v>2005</v>
      </c>
      <c r="B8" s="1">
        <v>7</v>
      </c>
      <c r="C8" s="1">
        <v>7</v>
      </c>
      <c r="D8" s="1">
        <v>145</v>
      </c>
      <c r="E8">
        <f t="shared" si="0"/>
        <v>143.66666666666666</v>
      </c>
      <c r="F8" s="1">
        <f t="shared" si="1"/>
        <v>148.44444444444443</v>
      </c>
      <c r="G8" s="1">
        <f t="shared" si="2"/>
        <v>138.88888888888889</v>
      </c>
      <c r="H8" s="1">
        <f t="shared" si="3"/>
        <v>-4.7777777777777715</v>
      </c>
      <c r="I8" s="1">
        <f t="shared" ref="I8:I71" si="4">G7+H7*1</f>
        <v>149.33333333333329</v>
      </c>
      <c r="J8" s="1">
        <f t="shared" ref="J8:J71" si="5">D8-I8</f>
        <v>-4.333333333333286</v>
      </c>
      <c r="K8" s="1">
        <f t="shared" ref="K8:K71" si="6">J8^2</f>
        <v>18.777777777777366</v>
      </c>
      <c r="L8">
        <f t="shared" ref="L8:L71" si="7">J8/D8</f>
        <v>-2.9885057471264041E-2</v>
      </c>
      <c r="M8">
        <f t="shared" ref="M8:M71" si="8">ABS(L8)</f>
        <v>2.9885057471264041E-2</v>
      </c>
      <c r="N8">
        <f t="shared" ref="N8:N71" si="9">((I9-D9)/D8)^2</f>
        <v>5.6393769909425838E-3</v>
      </c>
      <c r="O8">
        <f t="shared" ref="O8:O71" si="10">((D9-D8)/D8)^2</f>
        <v>0</v>
      </c>
    </row>
    <row r="9" spans="1:21" x14ac:dyDescent="0.25">
      <c r="A9" s="1">
        <v>2005</v>
      </c>
      <c r="B9" s="1">
        <v>8</v>
      </c>
      <c r="C9" s="1">
        <v>8</v>
      </c>
      <c r="D9" s="1">
        <v>145</v>
      </c>
      <c r="E9">
        <f t="shared" si="0"/>
        <v>140.33333333333334</v>
      </c>
      <c r="F9" s="1">
        <f t="shared" si="1"/>
        <v>144.2222222222222</v>
      </c>
      <c r="G9" s="1">
        <f t="shared" si="2"/>
        <v>136.44444444444449</v>
      </c>
      <c r="H9" s="1">
        <f t="shared" si="3"/>
        <v>-3.8888888888888573</v>
      </c>
      <c r="I9" s="1">
        <f t="shared" si="4"/>
        <v>134.11111111111111</v>
      </c>
      <c r="J9" s="1">
        <f t="shared" si="5"/>
        <v>10.888888888888886</v>
      </c>
      <c r="K9" s="1">
        <f t="shared" si="6"/>
        <v>118.56790123456783</v>
      </c>
      <c r="L9">
        <f t="shared" si="7"/>
        <v>7.5095785440613003E-2</v>
      </c>
      <c r="M9">
        <f t="shared" si="8"/>
        <v>7.5095785440613003E-2</v>
      </c>
      <c r="N9">
        <f t="shared" si="9"/>
        <v>1.4658622157631395E-2</v>
      </c>
      <c r="O9">
        <f t="shared" si="10"/>
        <v>4.2806183115338882E-2</v>
      </c>
    </row>
    <row r="10" spans="1:21" x14ac:dyDescent="0.25">
      <c r="A10" s="1">
        <v>2005</v>
      </c>
      <c r="B10" s="1">
        <v>9</v>
      </c>
      <c r="C10" s="1">
        <v>9</v>
      </c>
      <c r="D10" s="1">
        <v>115</v>
      </c>
      <c r="E10">
        <f t="shared" si="0"/>
        <v>135</v>
      </c>
      <c r="F10" s="1">
        <f t="shared" si="1"/>
        <v>139.66666666666666</v>
      </c>
      <c r="G10" s="1">
        <f t="shared" si="2"/>
        <v>130.33333333333334</v>
      </c>
      <c r="H10" s="1">
        <f t="shared" si="3"/>
        <v>-4.6666666666666572</v>
      </c>
      <c r="I10" s="1">
        <f t="shared" si="4"/>
        <v>132.55555555555563</v>
      </c>
      <c r="J10" s="1">
        <f t="shared" si="5"/>
        <v>-17.555555555555628</v>
      </c>
      <c r="K10" s="1">
        <f t="shared" si="6"/>
        <v>308.19753086420008</v>
      </c>
      <c r="L10">
        <f t="shared" si="7"/>
        <v>-0.15265700483091851</v>
      </c>
      <c r="M10">
        <f t="shared" si="8"/>
        <v>0.15265700483091851</v>
      </c>
      <c r="N10">
        <f t="shared" si="9"/>
        <v>1.8559126233984504E-2</v>
      </c>
      <c r="O10">
        <f t="shared" si="10"/>
        <v>1.8903591682419658E-3</v>
      </c>
    </row>
    <row r="11" spans="1:21" x14ac:dyDescent="0.25">
      <c r="A11" s="1">
        <v>2005</v>
      </c>
      <c r="B11" s="1">
        <v>10</v>
      </c>
      <c r="C11" s="1">
        <v>10</v>
      </c>
      <c r="D11" s="1">
        <v>110</v>
      </c>
      <c r="E11">
        <f t="shared" si="0"/>
        <v>123.33333333333333</v>
      </c>
      <c r="F11" s="1">
        <f t="shared" si="1"/>
        <v>132.88888888888889</v>
      </c>
      <c r="G11" s="1">
        <f t="shared" si="2"/>
        <v>113.77777777777777</v>
      </c>
      <c r="H11" s="1">
        <f t="shared" si="3"/>
        <v>-9.5555555555555571</v>
      </c>
      <c r="I11" s="1">
        <f t="shared" si="4"/>
        <v>125.66666666666669</v>
      </c>
      <c r="J11" s="1">
        <f t="shared" si="5"/>
        <v>-15.666666666666686</v>
      </c>
      <c r="K11" s="1">
        <f t="shared" si="6"/>
        <v>245.44444444444503</v>
      </c>
      <c r="L11">
        <f t="shared" si="7"/>
        <v>-0.14242424242424259</v>
      </c>
      <c r="M11">
        <f t="shared" si="8"/>
        <v>0.14242424242424259</v>
      </c>
      <c r="N11">
        <f t="shared" si="9"/>
        <v>8.6358534843383201E-3</v>
      </c>
      <c r="O11">
        <f t="shared" si="10"/>
        <v>2.1157024793388428E-2</v>
      </c>
    </row>
    <row r="12" spans="1:21" x14ac:dyDescent="0.25">
      <c r="A12" s="1">
        <v>2005</v>
      </c>
      <c r="B12" s="1">
        <v>11</v>
      </c>
      <c r="C12" s="1">
        <v>11</v>
      </c>
      <c r="D12" s="1">
        <v>94</v>
      </c>
      <c r="E12">
        <f t="shared" si="0"/>
        <v>106.33333333333333</v>
      </c>
      <c r="F12" s="1">
        <f t="shared" si="1"/>
        <v>121.55555555555554</v>
      </c>
      <c r="G12" s="1">
        <f t="shared" si="2"/>
        <v>91.111111111111114</v>
      </c>
      <c r="H12" s="1">
        <f t="shared" si="3"/>
        <v>-15.222222222222214</v>
      </c>
      <c r="I12" s="1">
        <f t="shared" si="4"/>
        <v>104.22222222222221</v>
      </c>
      <c r="J12" s="1">
        <f t="shared" si="5"/>
        <v>-10.222222222222214</v>
      </c>
      <c r="K12" s="1">
        <f t="shared" si="6"/>
        <v>104.49382716049367</v>
      </c>
      <c r="L12">
        <f t="shared" si="7"/>
        <v>-0.1087470449172576</v>
      </c>
      <c r="M12">
        <f t="shared" si="8"/>
        <v>0.1087470449172576</v>
      </c>
      <c r="N12">
        <f t="shared" si="9"/>
        <v>0.15586629333422747</v>
      </c>
      <c r="O12">
        <f t="shared" si="10"/>
        <v>4.0855590765052054E-2</v>
      </c>
    </row>
    <row r="13" spans="1:21" x14ac:dyDescent="0.25">
      <c r="A13" s="1">
        <v>2005</v>
      </c>
      <c r="B13" s="1">
        <v>12</v>
      </c>
      <c r="C13" s="1">
        <v>12</v>
      </c>
      <c r="D13" s="1">
        <v>113</v>
      </c>
      <c r="E13">
        <f t="shared" si="0"/>
        <v>105.66666666666667</v>
      </c>
      <c r="F13" s="1">
        <f t="shared" si="1"/>
        <v>111.77777777777777</v>
      </c>
      <c r="G13" s="1">
        <f t="shared" si="2"/>
        <v>99.555555555555571</v>
      </c>
      <c r="H13" s="1">
        <f t="shared" si="3"/>
        <v>-6.1111111111111001</v>
      </c>
      <c r="I13" s="1">
        <f t="shared" si="4"/>
        <v>75.8888888888889</v>
      </c>
      <c r="J13" s="1">
        <f t="shared" si="5"/>
        <v>37.1111111111111</v>
      </c>
      <c r="K13" s="1">
        <f t="shared" si="6"/>
        <v>1377.2345679012337</v>
      </c>
      <c r="L13">
        <f t="shared" si="7"/>
        <v>0.32841691248770882</v>
      </c>
      <c r="M13">
        <f t="shared" si="8"/>
        <v>0.32841691248770882</v>
      </c>
      <c r="N13">
        <f t="shared" si="9"/>
        <v>0.16974075911084791</v>
      </c>
      <c r="O13">
        <f t="shared" si="10"/>
        <v>5.7091393217949725E-2</v>
      </c>
    </row>
    <row r="14" spans="1:21" x14ac:dyDescent="0.25">
      <c r="A14" s="1">
        <v>2006</v>
      </c>
      <c r="B14" s="1">
        <v>1</v>
      </c>
      <c r="C14" s="1">
        <v>13</v>
      </c>
      <c r="D14" s="1">
        <v>140</v>
      </c>
      <c r="E14">
        <f t="shared" si="0"/>
        <v>115.66666666666667</v>
      </c>
      <c r="F14" s="1">
        <f t="shared" si="1"/>
        <v>109.22222222222223</v>
      </c>
      <c r="G14" s="1">
        <f t="shared" si="2"/>
        <v>122.11111111111111</v>
      </c>
      <c r="H14" s="1">
        <f t="shared" si="3"/>
        <v>6.4444444444444429</v>
      </c>
      <c r="I14" s="1">
        <f t="shared" si="4"/>
        <v>93.444444444444471</v>
      </c>
      <c r="J14" s="1">
        <f t="shared" si="5"/>
        <v>46.555555555555529</v>
      </c>
      <c r="K14" s="1">
        <f t="shared" si="6"/>
        <v>2167.4197530864171</v>
      </c>
      <c r="L14">
        <f t="shared" si="7"/>
        <v>0.33253968253968236</v>
      </c>
      <c r="M14">
        <f t="shared" si="8"/>
        <v>0.33253968253968236</v>
      </c>
      <c r="N14">
        <f t="shared" si="9"/>
        <v>6.6824137062232438E-3</v>
      </c>
      <c r="O14">
        <f t="shared" si="10"/>
        <v>0</v>
      </c>
    </row>
    <row r="15" spans="1:21" x14ac:dyDescent="0.25">
      <c r="A15" s="1">
        <v>2006</v>
      </c>
      <c r="B15" s="1">
        <v>2</v>
      </c>
      <c r="C15" s="1">
        <v>14</v>
      </c>
      <c r="D15" s="1">
        <v>140</v>
      </c>
      <c r="E15">
        <f t="shared" si="0"/>
        <v>131</v>
      </c>
      <c r="F15" s="1">
        <f t="shared" si="1"/>
        <v>117.44444444444446</v>
      </c>
      <c r="G15" s="1">
        <f t="shared" si="2"/>
        <v>144.55555555555554</v>
      </c>
      <c r="H15" s="1">
        <f t="shared" si="3"/>
        <v>13.555555555555543</v>
      </c>
      <c r="I15" s="1">
        <f t="shared" si="4"/>
        <v>128.55555555555554</v>
      </c>
      <c r="J15" s="1">
        <f t="shared" si="5"/>
        <v>11.444444444444457</v>
      </c>
      <c r="K15" s="1">
        <f t="shared" si="6"/>
        <v>130.9753086419756</v>
      </c>
      <c r="L15">
        <f t="shared" si="7"/>
        <v>8.174603174603183E-2</v>
      </c>
      <c r="M15">
        <f t="shared" si="8"/>
        <v>8.174603174603183E-2</v>
      </c>
      <c r="N15">
        <f t="shared" si="9"/>
        <v>1.3243260267069748E-2</v>
      </c>
      <c r="O15">
        <f t="shared" si="10"/>
        <v>2.040816326530612E-4</v>
      </c>
    </row>
    <row r="16" spans="1:21" x14ac:dyDescent="0.25">
      <c r="A16" s="1">
        <v>2006</v>
      </c>
      <c r="B16" s="1">
        <v>3</v>
      </c>
      <c r="C16" s="1">
        <v>15</v>
      </c>
      <c r="D16" s="1">
        <v>142</v>
      </c>
      <c r="E16">
        <f t="shared" si="0"/>
        <v>140.66666666666666</v>
      </c>
      <c r="F16" s="1">
        <f t="shared" si="1"/>
        <v>129.11111111111111</v>
      </c>
      <c r="G16" s="1">
        <f t="shared" si="2"/>
        <v>152.2222222222222</v>
      </c>
      <c r="H16" s="1">
        <f t="shared" si="3"/>
        <v>11.555555555555543</v>
      </c>
      <c r="I16" s="1">
        <f t="shared" si="4"/>
        <v>158.11111111111109</v>
      </c>
      <c r="J16" s="1">
        <f t="shared" si="5"/>
        <v>-16.111111111111086</v>
      </c>
      <c r="K16" s="1">
        <f t="shared" si="6"/>
        <v>259.5679012345671</v>
      </c>
      <c r="L16">
        <f t="shared" si="7"/>
        <v>-0.11345852895148652</v>
      </c>
      <c r="M16">
        <f t="shared" si="8"/>
        <v>0.11345852895148652</v>
      </c>
      <c r="N16">
        <f t="shared" si="9"/>
        <v>1.6555602087573059E-3</v>
      </c>
      <c r="O16">
        <f t="shared" si="10"/>
        <v>1.2695893671890498E-2</v>
      </c>
    </row>
    <row r="17" spans="1:15" x14ac:dyDescent="0.25">
      <c r="A17" s="1">
        <v>2006</v>
      </c>
      <c r="B17" s="1">
        <v>4</v>
      </c>
      <c r="C17" s="1">
        <v>16</v>
      </c>
      <c r="D17" s="1">
        <v>158</v>
      </c>
      <c r="E17">
        <f t="shared" si="0"/>
        <v>146.66666666666666</v>
      </c>
      <c r="F17" s="1">
        <f t="shared" si="1"/>
        <v>139.44444444444443</v>
      </c>
      <c r="G17" s="1">
        <f t="shared" si="2"/>
        <v>153.88888888888889</v>
      </c>
      <c r="H17" s="1">
        <f t="shared" si="3"/>
        <v>7.2222222222222285</v>
      </c>
      <c r="I17" s="1">
        <f t="shared" si="4"/>
        <v>163.77777777777774</v>
      </c>
      <c r="J17" s="1">
        <f t="shared" si="5"/>
        <v>-5.777777777777743</v>
      </c>
      <c r="K17" s="1">
        <f t="shared" si="6"/>
        <v>33.382716049382317</v>
      </c>
      <c r="L17">
        <f t="shared" si="7"/>
        <v>-3.6568213783403435E-2</v>
      </c>
      <c r="M17">
        <f t="shared" si="8"/>
        <v>3.6568213783403435E-2</v>
      </c>
      <c r="N17">
        <f t="shared" si="9"/>
        <v>1.4959813736719165E-3</v>
      </c>
      <c r="O17">
        <f t="shared" si="10"/>
        <v>3.6051914757250441E-4</v>
      </c>
    </row>
    <row r="18" spans="1:15" x14ac:dyDescent="0.25">
      <c r="A18" s="1">
        <v>2006</v>
      </c>
      <c r="B18" s="1">
        <v>5</v>
      </c>
      <c r="C18" s="1">
        <v>17</v>
      </c>
      <c r="D18" s="1">
        <v>155</v>
      </c>
      <c r="E18">
        <f t="shared" si="0"/>
        <v>151.66666666666666</v>
      </c>
      <c r="F18" s="1">
        <f t="shared" si="1"/>
        <v>146.33333333333334</v>
      </c>
      <c r="G18" s="1">
        <f t="shared" si="2"/>
        <v>156.99999999999997</v>
      </c>
      <c r="H18" s="1">
        <f t="shared" si="3"/>
        <v>5.3333333333333144</v>
      </c>
      <c r="I18" s="1">
        <f t="shared" si="4"/>
        <v>161.11111111111111</v>
      </c>
      <c r="J18" s="1">
        <f t="shared" si="5"/>
        <v>-6.1111111111111143</v>
      </c>
      <c r="K18" s="1">
        <f t="shared" si="6"/>
        <v>37.34567901234572</v>
      </c>
      <c r="L18">
        <f t="shared" si="7"/>
        <v>-3.9426523297491058E-2</v>
      </c>
      <c r="M18">
        <f t="shared" si="8"/>
        <v>3.9426523297491058E-2</v>
      </c>
      <c r="N18">
        <f t="shared" si="9"/>
        <v>3.3414267545380856E-2</v>
      </c>
      <c r="O18">
        <f t="shared" si="10"/>
        <v>1.8355879292403749E-2</v>
      </c>
    </row>
    <row r="19" spans="1:15" x14ac:dyDescent="0.25">
      <c r="A19" s="1">
        <v>2006</v>
      </c>
      <c r="B19" s="1">
        <v>6</v>
      </c>
      <c r="C19" s="1">
        <v>18</v>
      </c>
      <c r="D19" s="1">
        <v>134</v>
      </c>
      <c r="E19">
        <f t="shared" si="0"/>
        <v>149</v>
      </c>
      <c r="F19" s="1">
        <f t="shared" si="1"/>
        <v>149.11111111111111</v>
      </c>
      <c r="G19" s="1">
        <f t="shared" si="2"/>
        <v>148.88888888888889</v>
      </c>
      <c r="H19" s="1">
        <f t="shared" si="3"/>
        <v>-0.11111111111111427</v>
      </c>
      <c r="I19" s="1">
        <f t="shared" si="4"/>
        <v>162.33333333333329</v>
      </c>
      <c r="J19" s="1">
        <f t="shared" si="5"/>
        <v>-28.333333333333286</v>
      </c>
      <c r="K19" s="1">
        <f t="shared" si="6"/>
        <v>802.7777777777751</v>
      </c>
      <c r="L19">
        <f t="shared" si="7"/>
        <v>-0.21144278606965139</v>
      </c>
      <c r="M19">
        <f t="shared" si="8"/>
        <v>0.21144278606965139</v>
      </c>
      <c r="N19">
        <f t="shared" si="9"/>
        <v>7.948098094381575E-4</v>
      </c>
      <c r="O19">
        <f t="shared" si="10"/>
        <v>6.7386945867676544E-3</v>
      </c>
    </row>
    <row r="20" spans="1:15" x14ac:dyDescent="0.25">
      <c r="A20" s="1">
        <v>2006</v>
      </c>
      <c r="B20" s="1">
        <v>7</v>
      </c>
      <c r="C20" s="1">
        <v>19</v>
      </c>
      <c r="D20" s="1">
        <v>145</v>
      </c>
      <c r="E20">
        <f t="shared" si="0"/>
        <v>144.66666666666666</v>
      </c>
      <c r="F20" s="1">
        <f t="shared" si="1"/>
        <v>148.44444444444443</v>
      </c>
      <c r="G20" s="1">
        <f t="shared" si="2"/>
        <v>140.88888888888889</v>
      </c>
      <c r="H20" s="1">
        <f t="shared" si="3"/>
        <v>-3.7777777777777715</v>
      </c>
      <c r="I20" s="1">
        <f t="shared" si="4"/>
        <v>148.77777777777777</v>
      </c>
      <c r="J20" s="1">
        <f t="shared" si="5"/>
        <v>-3.7777777777777715</v>
      </c>
      <c r="K20" s="1">
        <f t="shared" si="6"/>
        <v>14.271604938271556</v>
      </c>
      <c r="L20">
        <f t="shared" si="7"/>
        <v>-2.6053639846743252E-2</v>
      </c>
      <c r="M20">
        <f t="shared" si="8"/>
        <v>2.6053639846743252E-2</v>
      </c>
      <c r="N20">
        <f t="shared" si="9"/>
        <v>9.1748506334316839E-3</v>
      </c>
      <c r="O20">
        <f t="shared" si="10"/>
        <v>1.7122473246135553E-3</v>
      </c>
    </row>
    <row r="21" spans="1:15" x14ac:dyDescent="0.25">
      <c r="A21" s="1">
        <v>2006</v>
      </c>
      <c r="B21" s="1">
        <v>8</v>
      </c>
      <c r="C21" s="1">
        <v>20</v>
      </c>
      <c r="D21" s="1">
        <v>151</v>
      </c>
      <c r="E21">
        <f t="shared" si="0"/>
        <v>143.33333333333334</v>
      </c>
      <c r="F21" s="1">
        <f t="shared" si="1"/>
        <v>145.66666666666666</v>
      </c>
      <c r="G21" s="1">
        <f t="shared" si="2"/>
        <v>141.00000000000003</v>
      </c>
      <c r="H21" s="1">
        <f t="shared" si="3"/>
        <v>-2.3333333333333144</v>
      </c>
      <c r="I21" s="1">
        <f t="shared" si="4"/>
        <v>137.11111111111111</v>
      </c>
      <c r="J21" s="1">
        <f t="shared" si="5"/>
        <v>13.888888888888886</v>
      </c>
      <c r="K21" s="1">
        <f t="shared" si="6"/>
        <v>192.90123456790116</v>
      </c>
      <c r="L21">
        <f t="shared" si="7"/>
        <v>9.1979396615158179E-2</v>
      </c>
      <c r="M21">
        <f t="shared" si="8"/>
        <v>9.1979396615158179E-2</v>
      </c>
      <c r="N21">
        <f t="shared" si="9"/>
        <v>1.2182701538431619E-2</v>
      </c>
      <c r="O21">
        <f t="shared" si="10"/>
        <v>3.6884347177755364E-2</v>
      </c>
    </row>
    <row r="22" spans="1:15" x14ac:dyDescent="0.25">
      <c r="A22" s="1">
        <v>2006</v>
      </c>
      <c r="B22" s="1">
        <v>9</v>
      </c>
      <c r="C22" s="1">
        <v>21</v>
      </c>
      <c r="D22" s="1">
        <v>122</v>
      </c>
      <c r="E22">
        <f t="shared" si="0"/>
        <v>139.33333333333334</v>
      </c>
      <c r="F22" s="1">
        <f t="shared" si="1"/>
        <v>142.44444444444446</v>
      </c>
      <c r="G22" s="1">
        <f t="shared" si="2"/>
        <v>136.22222222222223</v>
      </c>
      <c r="H22" s="1">
        <f t="shared" si="3"/>
        <v>-3.1111111111111143</v>
      </c>
      <c r="I22" s="1">
        <f t="shared" si="4"/>
        <v>138.66666666666671</v>
      </c>
      <c r="J22" s="1">
        <f t="shared" si="5"/>
        <v>-16.666666666666714</v>
      </c>
      <c r="K22" s="1">
        <f t="shared" si="6"/>
        <v>277.77777777777936</v>
      </c>
      <c r="L22">
        <f t="shared" si="7"/>
        <v>-0.1366120218579239</v>
      </c>
      <c r="M22">
        <f t="shared" si="8"/>
        <v>0.1366120218579239</v>
      </c>
      <c r="N22">
        <f t="shared" si="9"/>
        <v>2.45387374295374E-2</v>
      </c>
      <c r="O22">
        <f t="shared" si="10"/>
        <v>4.2999193765116909E-3</v>
      </c>
    </row>
    <row r="23" spans="1:15" x14ac:dyDescent="0.25">
      <c r="A23" s="1">
        <v>2006</v>
      </c>
      <c r="B23" s="1">
        <v>10</v>
      </c>
      <c r="C23" s="1">
        <v>22</v>
      </c>
      <c r="D23" s="1">
        <v>114</v>
      </c>
      <c r="E23">
        <f t="shared" si="0"/>
        <v>129</v>
      </c>
      <c r="F23" s="1">
        <f t="shared" si="1"/>
        <v>137.22222222222223</v>
      </c>
      <c r="G23" s="1">
        <f t="shared" si="2"/>
        <v>120.77777777777777</v>
      </c>
      <c r="H23" s="1">
        <f t="shared" si="3"/>
        <v>-8.2222222222222285</v>
      </c>
      <c r="I23" s="1">
        <f t="shared" si="4"/>
        <v>133.11111111111111</v>
      </c>
      <c r="J23" s="1">
        <f t="shared" si="5"/>
        <v>-19.111111111111114</v>
      </c>
      <c r="K23" s="1">
        <f t="shared" si="6"/>
        <v>365.2345679012347</v>
      </c>
      <c r="L23">
        <f t="shared" si="7"/>
        <v>-0.1676413255360624</v>
      </c>
      <c r="M23">
        <f t="shared" si="8"/>
        <v>0.1676413255360624</v>
      </c>
      <c r="N23">
        <f t="shared" si="9"/>
        <v>5.6323123164202299E-3</v>
      </c>
      <c r="O23">
        <f t="shared" si="10"/>
        <v>7.6946752847029849E-3</v>
      </c>
    </row>
    <row r="24" spans="1:15" x14ac:dyDescent="0.25">
      <c r="A24" s="1">
        <v>2006</v>
      </c>
      <c r="B24" s="1">
        <v>11</v>
      </c>
      <c r="C24" s="1">
        <v>23</v>
      </c>
      <c r="D24" s="1">
        <v>104</v>
      </c>
      <c r="E24">
        <f t="shared" si="0"/>
        <v>113.33333333333333</v>
      </c>
      <c r="F24" s="1">
        <f t="shared" si="1"/>
        <v>127.22222222222223</v>
      </c>
      <c r="G24" s="1">
        <f t="shared" si="2"/>
        <v>99.444444444444429</v>
      </c>
      <c r="H24" s="1">
        <f t="shared" si="3"/>
        <v>-13.8888888888889</v>
      </c>
      <c r="I24" s="1">
        <f t="shared" si="4"/>
        <v>112.55555555555554</v>
      </c>
      <c r="J24" s="1">
        <f t="shared" si="5"/>
        <v>-8.5555555555555429</v>
      </c>
      <c r="K24" s="1">
        <f t="shared" si="6"/>
        <v>73.197530864197319</v>
      </c>
      <c r="L24">
        <f t="shared" si="7"/>
        <v>-8.2264957264957139E-2</v>
      </c>
      <c r="M24">
        <f t="shared" si="8"/>
        <v>8.2264957264957139E-2</v>
      </c>
      <c r="N24">
        <f t="shared" si="9"/>
        <v>0.14384839104390407</v>
      </c>
      <c r="O24">
        <f t="shared" si="10"/>
        <v>4.0772928994082844E-2</v>
      </c>
    </row>
    <row r="25" spans="1:15" x14ac:dyDescent="0.25">
      <c r="A25" s="1">
        <v>2006</v>
      </c>
      <c r="B25" s="1">
        <v>12</v>
      </c>
      <c r="C25" s="1">
        <v>24</v>
      </c>
      <c r="D25" s="1">
        <v>125</v>
      </c>
      <c r="E25">
        <f t="shared" si="0"/>
        <v>114.33333333333333</v>
      </c>
      <c r="F25" s="1">
        <f t="shared" si="1"/>
        <v>118.88888888888887</v>
      </c>
      <c r="G25" s="1">
        <f t="shared" si="2"/>
        <v>109.77777777777779</v>
      </c>
      <c r="H25" s="1">
        <f t="shared" si="3"/>
        <v>-4.5555555555555429</v>
      </c>
      <c r="I25" s="1">
        <f t="shared" si="4"/>
        <v>85.555555555555529</v>
      </c>
      <c r="J25" s="1">
        <f t="shared" si="5"/>
        <v>39.444444444444471</v>
      </c>
      <c r="K25" s="1">
        <f t="shared" si="6"/>
        <v>1555.8641975308662</v>
      </c>
      <c r="L25">
        <f t="shared" si="7"/>
        <v>0.31555555555555576</v>
      </c>
      <c r="M25">
        <f t="shared" si="8"/>
        <v>0.31555555555555576</v>
      </c>
      <c r="N25">
        <f t="shared" si="9"/>
        <v>0.14004227160493815</v>
      </c>
      <c r="O25">
        <f t="shared" si="10"/>
        <v>4.6655999999999996E-2</v>
      </c>
    </row>
    <row r="26" spans="1:15" x14ac:dyDescent="0.25">
      <c r="A26" s="1">
        <v>2007</v>
      </c>
      <c r="B26" s="1">
        <v>1</v>
      </c>
      <c r="C26" s="1">
        <v>25</v>
      </c>
      <c r="D26" s="1">
        <v>152</v>
      </c>
      <c r="E26">
        <f t="shared" si="0"/>
        <v>127</v>
      </c>
      <c r="F26" s="1">
        <f t="shared" si="1"/>
        <v>118.22222222222221</v>
      </c>
      <c r="G26" s="1">
        <f t="shared" si="2"/>
        <v>135.77777777777777</v>
      </c>
      <c r="H26" s="1">
        <f t="shared" si="3"/>
        <v>8.7777777777777857</v>
      </c>
      <c r="I26" s="1">
        <f t="shared" si="4"/>
        <v>105.22222222222224</v>
      </c>
      <c r="J26" s="1">
        <f t="shared" si="5"/>
        <v>46.777777777777757</v>
      </c>
      <c r="K26" s="1">
        <f t="shared" si="6"/>
        <v>2188.1604938271585</v>
      </c>
      <c r="L26">
        <f t="shared" si="7"/>
        <v>0.30774853801169577</v>
      </c>
      <c r="M26">
        <f t="shared" si="8"/>
        <v>0.30774853801169577</v>
      </c>
      <c r="N26">
        <f t="shared" si="9"/>
        <v>9.7427947915598029E-2</v>
      </c>
      <c r="O26">
        <f t="shared" si="10"/>
        <v>6.9252077562326861E-2</v>
      </c>
    </row>
    <row r="27" spans="1:15" x14ac:dyDescent="0.25">
      <c r="A27" s="1">
        <v>2007</v>
      </c>
      <c r="B27" s="1">
        <v>2</v>
      </c>
      <c r="C27" s="1">
        <v>26</v>
      </c>
      <c r="D27" s="1">
        <v>192</v>
      </c>
      <c r="E27">
        <f t="shared" si="0"/>
        <v>156.33333333333334</v>
      </c>
      <c r="F27" s="1">
        <f t="shared" si="1"/>
        <v>132.55555555555554</v>
      </c>
      <c r="G27" s="1">
        <f t="shared" si="2"/>
        <v>180.11111111111114</v>
      </c>
      <c r="H27" s="1">
        <f t="shared" si="3"/>
        <v>23.7777777777778</v>
      </c>
      <c r="I27" s="1">
        <f t="shared" si="4"/>
        <v>144.55555555555554</v>
      </c>
      <c r="J27" s="1">
        <f t="shared" si="5"/>
        <v>47.444444444444457</v>
      </c>
      <c r="K27" s="1">
        <f t="shared" si="6"/>
        <v>2250.9753086419764</v>
      </c>
      <c r="L27">
        <f t="shared" si="7"/>
        <v>0.24710648148148154</v>
      </c>
      <c r="M27">
        <f t="shared" si="8"/>
        <v>0.24710648148148154</v>
      </c>
      <c r="N27">
        <f t="shared" si="9"/>
        <v>3.3019600908779249E-2</v>
      </c>
      <c r="O27">
        <f t="shared" si="10"/>
        <v>1.435004340277778E-2</v>
      </c>
    </row>
    <row r="28" spans="1:15" x14ac:dyDescent="0.25">
      <c r="A28" s="1">
        <v>2007</v>
      </c>
      <c r="B28" s="1">
        <v>3</v>
      </c>
      <c r="C28" s="1">
        <v>27</v>
      </c>
      <c r="D28" s="1">
        <v>169</v>
      </c>
      <c r="E28">
        <f t="shared" si="0"/>
        <v>171</v>
      </c>
      <c r="F28" s="1">
        <f t="shared" si="1"/>
        <v>151.44444444444446</v>
      </c>
      <c r="G28" s="1">
        <f t="shared" si="2"/>
        <v>190.55555555555554</v>
      </c>
      <c r="H28" s="1">
        <f t="shared" si="3"/>
        <v>19.555555555555543</v>
      </c>
      <c r="I28" s="1">
        <f t="shared" si="4"/>
        <v>203.88888888888894</v>
      </c>
      <c r="J28" s="1">
        <f t="shared" si="5"/>
        <v>-34.888888888888943</v>
      </c>
      <c r="K28" s="1">
        <f t="shared" si="6"/>
        <v>1217.2345679012383</v>
      </c>
      <c r="L28">
        <f t="shared" si="7"/>
        <v>-0.20644312952005292</v>
      </c>
      <c r="M28">
        <f t="shared" si="8"/>
        <v>0.20644312952005292</v>
      </c>
      <c r="N28">
        <f t="shared" si="9"/>
        <v>3.8386109695470884E-2</v>
      </c>
      <c r="O28">
        <f t="shared" si="10"/>
        <v>2.2408178985329646E-3</v>
      </c>
    </row>
    <row r="29" spans="1:15" x14ac:dyDescent="0.25">
      <c r="A29" s="1">
        <v>2007</v>
      </c>
      <c r="B29" s="1">
        <v>4</v>
      </c>
      <c r="C29" s="1">
        <v>28</v>
      </c>
      <c r="D29" s="1">
        <v>177</v>
      </c>
      <c r="E29">
        <f t="shared" si="0"/>
        <v>179.33333333333334</v>
      </c>
      <c r="F29" s="1">
        <f t="shared" si="1"/>
        <v>168.88888888888891</v>
      </c>
      <c r="G29" s="1">
        <f t="shared" si="2"/>
        <v>189.77777777777777</v>
      </c>
      <c r="H29" s="1">
        <f t="shared" si="3"/>
        <v>10.444444444444429</v>
      </c>
      <c r="I29" s="1">
        <f t="shared" si="4"/>
        <v>210.11111111111109</v>
      </c>
      <c r="J29" s="1">
        <f t="shared" si="5"/>
        <v>-33.111111111111086</v>
      </c>
      <c r="K29" s="1">
        <f t="shared" si="6"/>
        <v>1096.3456790123439</v>
      </c>
      <c r="L29">
        <f t="shared" si="7"/>
        <v>-0.18706842435655982</v>
      </c>
      <c r="M29">
        <f t="shared" si="8"/>
        <v>0.18706842435655982</v>
      </c>
      <c r="N29">
        <f t="shared" si="9"/>
        <v>6.4563696555354783E-3</v>
      </c>
      <c r="O29">
        <f t="shared" si="10"/>
        <v>2.5854639471416265E-3</v>
      </c>
    </row>
    <row r="30" spans="1:15" x14ac:dyDescent="0.25">
      <c r="A30" s="1">
        <v>2007</v>
      </c>
      <c r="B30" s="1">
        <v>5</v>
      </c>
      <c r="C30" s="1">
        <v>29</v>
      </c>
      <c r="D30" s="1">
        <v>186</v>
      </c>
      <c r="E30">
        <f t="shared" si="0"/>
        <v>177.33333333333334</v>
      </c>
      <c r="F30" s="1">
        <f t="shared" si="1"/>
        <v>175.88888888888891</v>
      </c>
      <c r="G30" s="1">
        <f t="shared" si="2"/>
        <v>178.77777777777777</v>
      </c>
      <c r="H30" s="1">
        <f t="shared" si="3"/>
        <v>1.4444444444444287</v>
      </c>
      <c r="I30" s="1">
        <f t="shared" si="4"/>
        <v>200.2222222222222</v>
      </c>
      <c r="J30" s="1">
        <f t="shared" si="5"/>
        <v>-14.2222222222222</v>
      </c>
      <c r="K30" s="1">
        <f t="shared" si="6"/>
        <v>202.27160493827097</v>
      </c>
      <c r="L30">
        <f t="shared" si="7"/>
        <v>-7.6463560334527961E-2</v>
      </c>
      <c r="M30">
        <f t="shared" si="8"/>
        <v>7.6463560334527961E-2</v>
      </c>
      <c r="N30">
        <f t="shared" si="9"/>
        <v>9.1354313422377522E-5</v>
      </c>
      <c r="O30">
        <f t="shared" si="10"/>
        <v>4.6248121170077474E-4</v>
      </c>
    </row>
    <row r="31" spans="1:15" x14ac:dyDescent="0.25">
      <c r="A31" s="1">
        <v>2007</v>
      </c>
      <c r="B31" s="1">
        <v>6</v>
      </c>
      <c r="C31" s="1">
        <v>30</v>
      </c>
      <c r="D31" s="1">
        <v>182</v>
      </c>
      <c r="E31">
        <f t="shared" si="0"/>
        <v>181.66666666666666</v>
      </c>
      <c r="F31" s="1">
        <f t="shared" si="1"/>
        <v>179.44444444444446</v>
      </c>
      <c r="G31" s="1">
        <f t="shared" si="2"/>
        <v>183.88888888888886</v>
      </c>
      <c r="H31" s="1">
        <f t="shared" si="3"/>
        <v>2.2222222222222001</v>
      </c>
      <c r="I31" s="1">
        <f t="shared" si="4"/>
        <v>180.2222222222222</v>
      </c>
      <c r="J31" s="1">
        <f t="shared" si="5"/>
        <v>1.7777777777777999</v>
      </c>
      <c r="K31" s="1">
        <f t="shared" si="6"/>
        <v>3.1604938271605723</v>
      </c>
      <c r="L31">
        <f t="shared" si="7"/>
        <v>9.7680097680098894E-3</v>
      </c>
      <c r="M31">
        <f t="shared" si="8"/>
        <v>9.7680097680098894E-3</v>
      </c>
      <c r="N31">
        <f t="shared" si="9"/>
        <v>7.8865646631212747E-4</v>
      </c>
      <c r="O31">
        <f t="shared" si="10"/>
        <v>3.0189590629151075E-5</v>
      </c>
    </row>
    <row r="32" spans="1:15" x14ac:dyDescent="0.25">
      <c r="A32" s="1">
        <v>2007</v>
      </c>
      <c r="B32" s="1">
        <v>7</v>
      </c>
      <c r="C32" s="1">
        <v>31</v>
      </c>
      <c r="D32" s="1">
        <v>181</v>
      </c>
      <c r="E32">
        <f t="shared" si="0"/>
        <v>183</v>
      </c>
      <c r="F32" s="1">
        <f t="shared" si="1"/>
        <v>180.66666666666666</v>
      </c>
      <c r="G32" s="1">
        <f t="shared" si="2"/>
        <v>185.33333333333334</v>
      </c>
      <c r="H32" s="1">
        <f t="shared" si="3"/>
        <v>2.3333333333333428</v>
      </c>
      <c r="I32" s="1">
        <f t="shared" si="4"/>
        <v>186.11111111111106</v>
      </c>
      <c r="J32" s="1">
        <f t="shared" si="5"/>
        <v>-5.1111111111110574</v>
      </c>
      <c r="K32" s="1">
        <f t="shared" si="6"/>
        <v>26.123456790122908</v>
      </c>
      <c r="L32">
        <f t="shared" si="7"/>
        <v>-2.8238182934315233E-2</v>
      </c>
      <c r="M32">
        <f t="shared" si="8"/>
        <v>2.8238182934315233E-2</v>
      </c>
      <c r="N32">
        <f t="shared" si="9"/>
        <v>9.5269103846375817E-3</v>
      </c>
      <c r="O32">
        <f t="shared" si="10"/>
        <v>3.69341595189402E-3</v>
      </c>
    </row>
    <row r="33" spans="1:15" x14ac:dyDescent="0.25">
      <c r="A33" s="1">
        <v>2007</v>
      </c>
      <c r="B33" s="1">
        <v>8</v>
      </c>
      <c r="C33" s="1">
        <v>32</v>
      </c>
      <c r="D33" s="1">
        <v>170</v>
      </c>
      <c r="E33">
        <f t="shared" si="0"/>
        <v>177.66666666666666</v>
      </c>
      <c r="F33" s="1">
        <f t="shared" si="1"/>
        <v>180.77777777777774</v>
      </c>
      <c r="G33" s="1">
        <f t="shared" si="2"/>
        <v>174.55555555555557</v>
      </c>
      <c r="H33" s="1">
        <f t="shared" si="3"/>
        <v>-3.1111111111110858</v>
      </c>
      <c r="I33" s="1">
        <f t="shared" si="4"/>
        <v>187.66666666666669</v>
      </c>
      <c r="J33" s="1">
        <f t="shared" si="5"/>
        <v>-17.666666666666686</v>
      </c>
      <c r="K33" s="1">
        <f t="shared" si="6"/>
        <v>312.11111111111177</v>
      </c>
      <c r="L33">
        <f t="shared" si="7"/>
        <v>-0.1039215686274511</v>
      </c>
      <c r="M33">
        <f t="shared" si="8"/>
        <v>0.1039215686274511</v>
      </c>
      <c r="N33">
        <f t="shared" si="9"/>
        <v>4.1052586611986942E-2</v>
      </c>
      <c r="O33">
        <f t="shared" si="10"/>
        <v>3.7681660899653982E-2</v>
      </c>
    </row>
    <row r="34" spans="1:15" x14ac:dyDescent="0.25">
      <c r="A34" s="1">
        <v>2007</v>
      </c>
      <c r="B34" s="1">
        <v>9</v>
      </c>
      <c r="C34" s="1">
        <v>33</v>
      </c>
      <c r="D34" s="1">
        <v>137</v>
      </c>
      <c r="E34">
        <f t="shared" si="0"/>
        <v>162.66666666666666</v>
      </c>
      <c r="F34" s="1">
        <f t="shared" si="1"/>
        <v>174.44444444444443</v>
      </c>
      <c r="G34" s="1">
        <f t="shared" si="2"/>
        <v>150.88888888888889</v>
      </c>
      <c r="H34" s="1">
        <f t="shared" si="3"/>
        <v>-11.777777777777771</v>
      </c>
      <c r="I34" s="1">
        <f t="shared" si="4"/>
        <v>171.44444444444449</v>
      </c>
      <c r="J34" s="1">
        <f t="shared" si="5"/>
        <v>-34.444444444444485</v>
      </c>
      <c r="K34" s="1">
        <f t="shared" si="6"/>
        <v>1186.4197530864226</v>
      </c>
      <c r="L34">
        <f t="shared" si="7"/>
        <v>-0.25141930251419331</v>
      </c>
      <c r="M34">
        <f t="shared" si="8"/>
        <v>0.25141930251419331</v>
      </c>
      <c r="N34">
        <f t="shared" si="9"/>
        <v>2.3745485233399774E-4</v>
      </c>
      <c r="O34">
        <f t="shared" si="10"/>
        <v>0</v>
      </c>
    </row>
    <row r="35" spans="1:15" x14ac:dyDescent="0.25">
      <c r="A35" s="1">
        <v>2007</v>
      </c>
      <c r="B35" s="1">
        <v>10</v>
      </c>
      <c r="C35" s="1">
        <v>34</v>
      </c>
      <c r="D35" s="1">
        <v>137</v>
      </c>
      <c r="E35">
        <f t="shared" si="0"/>
        <v>148</v>
      </c>
      <c r="F35" s="1">
        <f t="shared" si="1"/>
        <v>162.77777777777777</v>
      </c>
      <c r="G35" s="1">
        <f t="shared" si="2"/>
        <v>133.22222222222223</v>
      </c>
      <c r="H35" s="1">
        <f t="shared" si="3"/>
        <v>-14.777777777777771</v>
      </c>
      <c r="I35" s="1">
        <f t="shared" si="4"/>
        <v>139.11111111111111</v>
      </c>
      <c r="J35" s="1">
        <f t="shared" si="5"/>
        <v>-2.1111111111111143</v>
      </c>
      <c r="K35" s="1">
        <f t="shared" si="6"/>
        <v>4.4567901234568037</v>
      </c>
      <c r="L35">
        <f t="shared" si="7"/>
        <v>-1.5409570154095725E-2</v>
      </c>
      <c r="M35">
        <f t="shared" si="8"/>
        <v>1.5409570154095725E-2</v>
      </c>
      <c r="N35">
        <f t="shared" si="9"/>
        <v>2.0375073423539839E-2</v>
      </c>
      <c r="O35">
        <f t="shared" si="10"/>
        <v>5.3279343598486864E-5</v>
      </c>
    </row>
    <row r="36" spans="1:15" x14ac:dyDescent="0.25">
      <c r="A36" s="1">
        <v>2007</v>
      </c>
      <c r="B36" s="1">
        <v>11</v>
      </c>
      <c r="C36" s="1">
        <v>35</v>
      </c>
      <c r="D36" s="1">
        <v>138</v>
      </c>
      <c r="E36">
        <f t="shared" si="0"/>
        <v>137.33333333333334</v>
      </c>
      <c r="F36" s="1">
        <f t="shared" si="1"/>
        <v>149.33333333333334</v>
      </c>
      <c r="G36" s="1">
        <f t="shared" si="2"/>
        <v>125.33333333333334</v>
      </c>
      <c r="H36" s="1">
        <f t="shared" si="3"/>
        <v>-12</v>
      </c>
      <c r="I36" s="1">
        <f t="shared" si="4"/>
        <v>118.44444444444446</v>
      </c>
      <c r="J36" s="1">
        <f t="shared" si="5"/>
        <v>19.555555555555543</v>
      </c>
      <c r="K36" s="1">
        <f t="shared" si="6"/>
        <v>382.41975308641923</v>
      </c>
      <c r="L36">
        <f t="shared" si="7"/>
        <v>0.14170692431561988</v>
      </c>
      <c r="M36">
        <f t="shared" si="8"/>
        <v>0.14170692431561988</v>
      </c>
      <c r="N36">
        <f t="shared" si="9"/>
        <v>0.11930850194870353</v>
      </c>
      <c r="O36">
        <f t="shared" si="10"/>
        <v>2.7777777777777776E-2</v>
      </c>
    </row>
    <row r="37" spans="1:15" x14ac:dyDescent="0.25">
      <c r="A37" s="1">
        <v>2007</v>
      </c>
      <c r="B37" s="1">
        <v>12</v>
      </c>
      <c r="C37" s="1">
        <v>36</v>
      </c>
      <c r="D37" s="1">
        <v>161</v>
      </c>
      <c r="E37">
        <f t="shared" si="0"/>
        <v>145.33333333333334</v>
      </c>
      <c r="F37" s="1">
        <f t="shared" si="1"/>
        <v>143.55555555555557</v>
      </c>
      <c r="G37" s="1">
        <f t="shared" si="2"/>
        <v>147.11111111111111</v>
      </c>
      <c r="H37" s="1">
        <f t="shared" si="3"/>
        <v>1.7777777777777715</v>
      </c>
      <c r="I37" s="1">
        <f t="shared" si="4"/>
        <v>113.33333333333334</v>
      </c>
      <c r="J37" s="1">
        <f t="shared" si="5"/>
        <v>47.666666666666657</v>
      </c>
      <c r="K37" s="1">
        <f t="shared" si="6"/>
        <v>2272.1111111111104</v>
      </c>
      <c r="L37">
        <f t="shared" si="7"/>
        <v>0.29606625258799169</v>
      </c>
      <c r="M37">
        <f t="shared" si="8"/>
        <v>0.29606625258799169</v>
      </c>
      <c r="N37">
        <f t="shared" si="9"/>
        <v>3.7340428014656125E-2</v>
      </c>
      <c r="O37">
        <f t="shared" si="10"/>
        <v>1.3926931831333669E-2</v>
      </c>
    </row>
    <row r="38" spans="1:15" x14ac:dyDescent="0.25">
      <c r="A38" s="1">
        <v>2008</v>
      </c>
      <c r="B38" s="1">
        <v>1</v>
      </c>
      <c r="C38" s="1">
        <v>37</v>
      </c>
      <c r="D38" s="1">
        <v>180</v>
      </c>
      <c r="E38">
        <f t="shared" si="0"/>
        <v>159.66666666666666</v>
      </c>
      <c r="F38" s="1">
        <f t="shared" si="1"/>
        <v>147.44444444444446</v>
      </c>
      <c r="G38" s="1">
        <f t="shared" si="2"/>
        <v>171.88888888888886</v>
      </c>
      <c r="H38" s="1">
        <f t="shared" si="3"/>
        <v>12.2222222222222</v>
      </c>
      <c r="I38" s="1">
        <f t="shared" si="4"/>
        <v>148.88888888888889</v>
      </c>
      <c r="J38" s="1">
        <f t="shared" si="5"/>
        <v>31.111111111111114</v>
      </c>
      <c r="K38" s="1">
        <f t="shared" si="6"/>
        <v>967.90123456790138</v>
      </c>
      <c r="L38">
        <f t="shared" si="7"/>
        <v>0.17283950617283952</v>
      </c>
      <c r="M38">
        <f t="shared" si="8"/>
        <v>0.17283950617283952</v>
      </c>
      <c r="N38">
        <f t="shared" si="9"/>
        <v>5.9537418076513193E-3</v>
      </c>
      <c r="O38">
        <f t="shared" si="10"/>
        <v>1.0000000000000002E-2</v>
      </c>
    </row>
    <row r="39" spans="1:15" x14ac:dyDescent="0.25">
      <c r="A39" s="1">
        <v>2008</v>
      </c>
      <c r="B39" s="1">
        <v>2</v>
      </c>
      <c r="C39" s="1">
        <v>38</v>
      </c>
      <c r="D39" s="1">
        <v>198</v>
      </c>
      <c r="E39">
        <f t="shared" si="0"/>
        <v>179.66666666666666</v>
      </c>
      <c r="F39" s="1">
        <f t="shared" si="1"/>
        <v>161.55555555555554</v>
      </c>
      <c r="G39" s="1">
        <f t="shared" si="2"/>
        <v>197.77777777777777</v>
      </c>
      <c r="H39" s="1">
        <f t="shared" si="3"/>
        <v>18.111111111111114</v>
      </c>
      <c r="I39" s="1">
        <f t="shared" si="4"/>
        <v>184.11111111111106</v>
      </c>
      <c r="J39" s="1">
        <f t="shared" si="5"/>
        <v>13.888888888888943</v>
      </c>
      <c r="K39" s="1">
        <f t="shared" si="6"/>
        <v>192.90123456790272</v>
      </c>
      <c r="L39">
        <f t="shared" si="7"/>
        <v>7.014590347923709E-2</v>
      </c>
      <c r="M39">
        <f t="shared" si="8"/>
        <v>7.014590347923709E-2</v>
      </c>
      <c r="N39">
        <f t="shared" si="9"/>
        <v>1.0089988297994281E-2</v>
      </c>
      <c r="O39">
        <f t="shared" si="10"/>
        <v>1.020304050607081E-4</v>
      </c>
    </row>
    <row r="40" spans="1:15" x14ac:dyDescent="0.25">
      <c r="A40" s="1">
        <v>2008</v>
      </c>
      <c r="B40" s="1">
        <v>3</v>
      </c>
      <c r="C40" s="1">
        <v>39</v>
      </c>
      <c r="D40" s="1">
        <v>196</v>
      </c>
      <c r="E40">
        <f t="shared" si="0"/>
        <v>191.33333333333334</v>
      </c>
      <c r="F40" s="1">
        <f t="shared" si="1"/>
        <v>176.88888888888889</v>
      </c>
      <c r="G40" s="1">
        <f t="shared" si="2"/>
        <v>205.7777777777778</v>
      </c>
      <c r="H40" s="1">
        <f t="shared" si="3"/>
        <v>14.444444444444457</v>
      </c>
      <c r="I40" s="1">
        <f t="shared" si="4"/>
        <v>215.88888888888889</v>
      </c>
      <c r="J40" s="1">
        <f t="shared" si="5"/>
        <v>-19.888888888888886</v>
      </c>
      <c r="K40" s="1">
        <f t="shared" si="6"/>
        <v>395.56790123456778</v>
      </c>
      <c r="L40">
        <f t="shared" si="7"/>
        <v>-0.10147392290249431</v>
      </c>
      <c r="M40">
        <f t="shared" si="8"/>
        <v>0.10147392290249431</v>
      </c>
      <c r="N40">
        <f t="shared" si="9"/>
        <v>1.1723831633938572E-2</v>
      </c>
      <c r="O40">
        <f t="shared" si="10"/>
        <v>2.3427738442315701E-4</v>
      </c>
    </row>
    <row r="41" spans="1:15" x14ac:dyDescent="0.25">
      <c r="A41" s="1">
        <v>2008</v>
      </c>
      <c r="B41" s="1">
        <v>4</v>
      </c>
      <c r="C41" s="1">
        <v>40</v>
      </c>
      <c r="D41" s="1">
        <v>199</v>
      </c>
      <c r="E41">
        <f t="shared" si="0"/>
        <v>197.66666666666666</v>
      </c>
      <c r="F41" s="1">
        <f t="shared" si="1"/>
        <v>189.55555555555554</v>
      </c>
      <c r="G41" s="1">
        <f t="shared" si="2"/>
        <v>205.77777777777777</v>
      </c>
      <c r="H41" s="1">
        <f t="shared" si="3"/>
        <v>8.1111111111111143</v>
      </c>
      <c r="I41" s="1">
        <f t="shared" si="4"/>
        <v>220.22222222222226</v>
      </c>
      <c r="J41" s="1">
        <f t="shared" si="5"/>
        <v>-21.222222222222257</v>
      </c>
      <c r="K41" s="1">
        <f t="shared" si="6"/>
        <v>450.38271604938421</v>
      </c>
      <c r="L41">
        <f t="shared" si="7"/>
        <v>-0.10664433277498622</v>
      </c>
      <c r="M41">
        <f t="shared" si="8"/>
        <v>0.10664433277498622</v>
      </c>
      <c r="N41">
        <f t="shared" si="9"/>
        <v>7.2027112421715221E-3</v>
      </c>
      <c r="O41">
        <f t="shared" si="10"/>
        <v>1.01007550314386E-4</v>
      </c>
    </row>
    <row r="42" spans="1:15" x14ac:dyDescent="0.25">
      <c r="A42" s="1">
        <v>2008</v>
      </c>
      <c r="B42" s="1">
        <v>5</v>
      </c>
      <c r="C42" s="1">
        <v>41</v>
      </c>
      <c r="D42" s="1">
        <v>197</v>
      </c>
      <c r="E42">
        <f t="shared" si="0"/>
        <v>197.33333333333334</v>
      </c>
      <c r="F42" s="1">
        <f t="shared" si="1"/>
        <v>195.44444444444446</v>
      </c>
      <c r="G42" s="1">
        <f t="shared" si="2"/>
        <v>199.22222222222223</v>
      </c>
      <c r="H42" s="1">
        <f t="shared" si="3"/>
        <v>1.8888888888888857</v>
      </c>
      <c r="I42" s="1">
        <f t="shared" si="4"/>
        <v>213.88888888888889</v>
      </c>
      <c r="J42" s="1">
        <f t="shared" si="5"/>
        <v>-16.888888888888886</v>
      </c>
      <c r="K42" s="1">
        <f t="shared" si="6"/>
        <v>285.23456790123447</v>
      </c>
      <c r="L42">
        <f t="shared" si="7"/>
        <v>-8.5730400451212621E-2</v>
      </c>
      <c r="M42">
        <f t="shared" si="8"/>
        <v>8.5730400451212621E-2</v>
      </c>
      <c r="N42">
        <f t="shared" si="9"/>
        <v>2.1836604656740879E-2</v>
      </c>
      <c r="O42">
        <f t="shared" si="10"/>
        <v>1.6104511840037104E-2</v>
      </c>
    </row>
    <row r="43" spans="1:15" x14ac:dyDescent="0.25">
      <c r="A43" s="1">
        <v>2008</v>
      </c>
      <c r="B43" s="1">
        <v>6</v>
      </c>
      <c r="C43" s="1">
        <v>42</v>
      </c>
      <c r="D43" s="1">
        <v>172</v>
      </c>
      <c r="E43">
        <f t="shared" si="0"/>
        <v>189.33333333333334</v>
      </c>
      <c r="F43" s="1">
        <f t="shared" si="1"/>
        <v>194.7777777777778</v>
      </c>
      <c r="G43" s="1">
        <f t="shared" si="2"/>
        <v>183.88888888888889</v>
      </c>
      <c r="H43" s="1">
        <f t="shared" si="3"/>
        <v>-5.4444444444444571</v>
      </c>
      <c r="I43" s="1">
        <f t="shared" si="4"/>
        <v>201.11111111111111</v>
      </c>
      <c r="J43" s="1">
        <f t="shared" si="5"/>
        <v>-29.111111111111114</v>
      </c>
      <c r="K43" s="1">
        <f t="shared" si="6"/>
        <v>847.45679012345693</v>
      </c>
      <c r="L43">
        <f t="shared" si="7"/>
        <v>-0.16925064599483206</v>
      </c>
      <c r="M43">
        <f t="shared" si="8"/>
        <v>0.16925064599483206</v>
      </c>
      <c r="N43">
        <f t="shared" si="9"/>
        <v>1.4038285626531458E-3</v>
      </c>
      <c r="O43">
        <f t="shared" si="10"/>
        <v>0</v>
      </c>
    </row>
    <row r="44" spans="1:15" x14ac:dyDescent="0.25">
      <c r="A44" s="1">
        <v>2008</v>
      </c>
      <c r="B44" s="1">
        <v>7</v>
      </c>
      <c r="C44" s="1">
        <v>43</v>
      </c>
      <c r="D44" s="1">
        <v>172</v>
      </c>
      <c r="E44">
        <f t="shared" si="0"/>
        <v>180.33333333333334</v>
      </c>
      <c r="F44" s="1">
        <f t="shared" si="1"/>
        <v>189</v>
      </c>
      <c r="G44" s="1">
        <f t="shared" si="2"/>
        <v>171.66666666666669</v>
      </c>
      <c r="H44" s="1">
        <f t="shared" si="3"/>
        <v>-8.6666666666666572</v>
      </c>
      <c r="I44" s="1">
        <f t="shared" si="4"/>
        <v>178.44444444444443</v>
      </c>
      <c r="J44" s="1">
        <f t="shared" si="5"/>
        <v>-6.4444444444444287</v>
      </c>
      <c r="K44" s="1">
        <f t="shared" si="6"/>
        <v>41.530864197530661</v>
      </c>
      <c r="L44">
        <f t="shared" si="7"/>
        <v>-3.7467700258397844E-2</v>
      </c>
      <c r="M44">
        <f t="shared" si="8"/>
        <v>3.7467700258397844E-2</v>
      </c>
      <c r="N44">
        <f t="shared" si="9"/>
        <v>4.0900486749594163E-3</v>
      </c>
      <c r="O44">
        <f t="shared" si="10"/>
        <v>1.352082206598161E-4</v>
      </c>
    </row>
    <row r="45" spans="1:15" x14ac:dyDescent="0.25">
      <c r="A45" s="1">
        <v>2008</v>
      </c>
      <c r="B45" s="1">
        <v>8</v>
      </c>
      <c r="C45" s="1">
        <v>44</v>
      </c>
      <c r="D45" s="1">
        <v>174</v>
      </c>
      <c r="E45">
        <f t="shared" si="0"/>
        <v>172.66666666666666</v>
      </c>
      <c r="F45" s="1">
        <f t="shared" si="1"/>
        <v>180.7777777777778</v>
      </c>
      <c r="G45" s="1">
        <f t="shared" si="2"/>
        <v>164.55555555555551</v>
      </c>
      <c r="H45" s="1">
        <f t="shared" si="3"/>
        <v>-8.1111111111111427</v>
      </c>
      <c r="I45" s="1">
        <f t="shared" si="4"/>
        <v>163.00000000000003</v>
      </c>
      <c r="J45" s="1">
        <f t="shared" si="5"/>
        <v>10.999999999999972</v>
      </c>
      <c r="K45" s="1">
        <f t="shared" si="6"/>
        <v>120.99999999999937</v>
      </c>
      <c r="L45">
        <f t="shared" si="7"/>
        <v>6.3218390804597541E-2</v>
      </c>
      <c r="M45">
        <f t="shared" si="8"/>
        <v>6.3218390804597541E-2</v>
      </c>
      <c r="N45">
        <f t="shared" si="9"/>
        <v>6.891332253555287E-3</v>
      </c>
      <c r="O45">
        <f t="shared" si="10"/>
        <v>3.3822169375082575E-2</v>
      </c>
    </row>
    <row r="46" spans="1:15" x14ac:dyDescent="0.25">
      <c r="A46" s="1">
        <v>2008</v>
      </c>
      <c r="B46" s="1">
        <v>9</v>
      </c>
      <c r="C46" s="1">
        <v>45</v>
      </c>
      <c r="D46" s="1">
        <v>142</v>
      </c>
      <c r="E46">
        <f t="shared" si="0"/>
        <v>162.66666666666666</v>
      </c>
      <c r="F46" s="1">
        <f t="shared" si="1"/>
        <v>171.88888888888889</v>
      </c>
      <c r="G46" s="1">
        <f t="shared" si="2"/>
        <v>153.44444444444443</v>
      </c>
      <c r="H46" s="1">
        <f t="shared" si="3"/>
        <v>-9.2222222222222285</v>
      </c>
      <c r="I46" s="1">
        <f t="shared" si="4"/>
        <v>156.44444444444437</v>
      </c>
      <c r="J46" s="1">
        <f t="shared" si="5"/>
        <v>-14.444444444444372</v>
      </c>
      <c r="K46" s="1">
        <f t="shared" si="6"/>
        <v>208.64197530863987</v>
      </c>
      <c r="L46">
        <f t="shared" si="7"/>
        <v>-0.10172143974960825</v>
      </c>
      <c r="M46">
        <f t="shared" si="8"/>
        <v>0.10172143974960825</v>
      </c>
      <c r="N46">
        <f t="shared" si="9"/>
        <v>1.4709627964273169E-2</v>
      </c>
      <c r="O46">
        <f t="shared" si="10"/>
        <v>1.1158500297560008E-2</v>
      </c>
    </row>
    <row r="47" spans="1:15" x14ac:dyDescent="0.25">
      <c r="A47" s="1">
        <v>2008</v>
      </c>
      <c r="B47" s="1">
        <v>10</v>
      </c>
      <c r="C47" s="1">
        <v>46</v>
      </c>
      <c r="D47" s="1">
        <v>127</v>
      </c>
      <c r="E47">
        <f t="shared" si="0"/>
        <v>147.66666666666666</v>
      </c>
      <c r="F47" s="1">
        <f t="shared" si="1"/>
        <v>161</v>
      </c>
      <c r="G47" s="1">
        <f t="shared" si="2"/>
        <v>134.33333333333331</v>
      </c>
      <c r="H47" s="1">
        <f t="shared" si="3"/>
        <v>-13.333333333333343</v>
      </c>
      <c r="I47" s="1">
        <f t="shared" si="4"/>
        <v>144.2222222222222</v>
      </c>
      <c r="J47" s="1">
        <f t="shared" si="5"/>
        <v>-17.2222222222222</v>
      </c>
      <c r="K47" s="1">
        <f t="shared" si="6"/>
        <v>296.60493827160417</v>
      </c>
      <c r="L47">
        <f t="shared" si="7"/>
        <v>-0.1356080489938756</v>
      </c>
      <c r="M47">
        <f t="shared" si="8"/>
        <v>0.1356080489938756</v>
      </c>
      <c r="N47">
        <f t="shared" si="9"/>
        <v>7.5020150040300462E-3</v>
      </c>
      <c r="O47">
        <f t="shared" si="10"/>
        <v>1.5500031000062E-3</v>
      </c>
    </row>
    <row r="48" spans="1:15" x14ac:dyDescent="0.25">
      <c r="A48" s="1">
        <v>2008</v>
      </c>
      <c r="B48" s="1">
        <v>11</v>
      </c>
      <c r="C48" s="1">
        <v>47</v>
      </c>
      <c r="D48" s="1">
        <v>132</v>
      </c>
      <c r="E48">
        <f t="shared" si="0"/>
        <v>133.66666666666666</v>
      </c>
      <c r="F48" s="1">
        <f t="shared" si="1"/>
        <v>148</v>
      </c>
      <c r="G48" s="1">
        <f t="shared" si="2"/>
        <v>119.33333333333331</v>
      </c>
      <c r="H48" s="1">
        <f t="shared" si="3"/>
        <v>-14.333333333333343</v>
      </c>
      <c r="I48" s="1">
        <f t="shared" si="4"/>
        <v>120.99999999999997</v>
      </c>
      <c r="J48" s="1">
        <f t="shared" si="5"/>
        <v>11.000000000000028</v>
      </c>
      <c r="K48" s="1">
        <f t="shared" si="6"/>
        <v>121.00000000000063</v>
      </c>
      <c r="L48">
        <f t="shared" si="7"/>
        <v>8.3333333333333551E-2</v>
      </c>
      <c r="M48">
        <f t="shared" si="8"/>
        <v>8.3333333333333551E-2</v>
      </c>
      <c r="N48">
        <f t="shared" si="9"/>
        <v>0.16735537190082661</v>
      </c>
      <c r="O48">
        <f t="shared" si="10"/>
        <v>4.1838842975206618E-2</v>
      </c>
    </row>
    <row r="49" spans="1:15" x14ac:dyDescent="0.25">
      <c r="A49" s="1">
        <v>2008</v>
      </c>
      <c r="B49" s="1">
        <v>12</v>
      </c>
      <c r="C49" s="1">
        <v>48</v>
      </c>
      <c r="D49" s="1">
        <v>159</v>
      </c>
      <c r="E49">
        <f t="shared" si="0"/>
        <v>139.33333333333334</v>
      </c>
      <c r="F49" s="1">
        <f t="shared" si="1"/>
        <v>140.2222222222222</v>
      </c>
      <c r="G49" s="1">
        <f t="shared" si="2"/>
        <v>138.44444444444449</v>
      </c>
      <c r="H49" s="1">
        <f t="shared" si="3"/>
        <v>-0.88888888888885731</v>
      </c>
      <c r="I49" s="1">
        <f t="shared" si="4"/>
        <v>104.99999999999997</v>
      </c>
      <c r="J49" s="1">
        <f t="shared" si="5"/>
        <v>54.000000000000028</v>
      </c>
      <c r="K49" s="1">
        <f t="shared" si="6"/>
        <v>2916.0000000000032</v>
      </c>
      <c r="L49">
        <f t="shared" si="7"/>
        <v>0.33962264150943416</v>
      </c>
      <c r="M49">
        <f t="shared" si="8"/>
        <v>0.33962264150943416</v>
      </c>
      <c r="N49">
        <f t="shared" si="9"/>
        <v>2.9793027604295464E-2</v>
      </c>
      <c r="O49">
        <f t="shared" si="10"/>
        <v>1.4239943040227838E-3</v>
      </c>
    </row>
    <row r="50" spans="1:15" x14ac:dyDescent="0.25">
      <c r="A50" s="1">
        <v>2009</v>
      </c>
      <c r="B50" s="1">
        <v>1</v>
      </c>
      <c r="C50" s="1">
        <v>49</v>
      </c>
      <c r="D50" s="1">
        <v>165</v>
      </c>
      <c r="E50">
        <f t="shared" si="0"/>
        <v>152</v>
      </c>
      <c r="F50" s="1">
        <f t="shared" si="1"/>
        <v>141.66666666666666</v>
      </c>
      <c r="G50" s="1">
        <f t="shared" si="2"/>
        <v>162.33333333333334</v>
      </c>
      <c r="H50" s="1">
        <f t="shared" si="3"/>
        <v>10.333333333333343</v>
      </c>
      <c r="I50" s="1">
        <f t="shared" si="4"/>
        <v>137.55555555555563</v>
      </c>
      <c r="J50" s="1">
        <f t="shared" si="5"/>
        <v>27.444444444444372</v>
      </c>
      <c r="K50" s="1">
        <f t="shared" si="6"/>
        <v>753.1975308641936</v>
      </c>
      <c r="L50">
        <f t="shared" si="7"/>
        <v>0.16632996632996588</v>
      </c>
      <c r="M50">
        <f t="shared" si="8"/>
        <v>0.16632996632996588</v>
      </c>
      <c r="N50">
        <f t="shared" si="9"/>
        <v>1.5186205489235766E-2</v>
      </c>
      <c r="O50">
        <f t="shared" si="10"/>
        <v>2.8797061524334255E-2</v>
      </c>
    </row>
    <row r="51" spans="1:15" x14ac:dyDescent="0.25">
      <c r="A51" s="1">
        <v>2009</v>
      </c>
      <c r="B51" s="1">
        <v>2</v>
      </c>
      <c r="C51" s="1">
        <v>50</v>
      </c>
      <c r="D51" s="1">
        <v>193</v>
      </c>
      <c r="E51">
        <f t="shared" si="0"/>
        <v>172.33333333333334</v>
      </c>
      <c r="F51" s="1">
        <f t="shared" si="1"/>
        <v>154.55555555555557</v>
      </c>
      <c r="G51" s="1">
        <f t="shared" si="2"/>
        <v>190.11111111111111</v>
      </c>
      <c r="H51" s="1">
        <f t="shared" si="3"/>
        <v>17.777777777777771</v>
      </c>
      <c r="I51" s="1">
        <f t="shared" si="4"/>
        <v>172.66666666666669</v>
      </c>
      <c r="J51" s="1">
        <f t="shared" si="5"/>
        <v>20.333333333333314</v>
      </c>
      <c r="K51" s="1">
        <f t="shared" si="6"/>
        <v>413.44444444444366</v>
      </c>
      <c r="L51">
        <f t="shared" si="7"/>
        <v>0.10535405872193428</v>
      </c>
      <c r="M51">
        <f t="shared" si="8"/>
        <v>0.10535405872193428</v>
      </c>
      <c r="N51">
        <f t="shared" si="9"/>
        <v>5.9023541604729453E-2</v>
      </c>
      <c r="O51">
        <f t="shared" si="10"/>
        <v>2.7490670890493705E-2</v>
      </c>
    </row>
    <row r="52" spans="1:15" x14ac:dyDescent="0.25">
      <c r="A52" s="1">
        <v>2009</v>
      </c>
      <c r="B52" s="1">
        <v>3</v>
      </c>
      <c r="C52" s="1">
        <v>51</v>
      </c>
      <c r="D52" s="1">
        <v>161</v>
      </c>
      <c r="E52">
        <f t="shared" si="0"/>
        <v>173</v>
      </c>
      <c r="F52" s="1">
        <f t="shared" si="1"/>
        <v>165.7777777777778</v>
      </c>
      <c r="G52" s="1">
        <f t="shared" si="2"/>
        <v>180.2222222222222</v>
      </c>
      <c r="H52" s="1">
        <f t="shared" si="3"/>
        <v>7.2222222222222001</v>
      </c>
      <c r="I52" s="1">
        <f t="shared" si="4"/>
        <v>207.88888888888889</v>
      </c>
      <c r="J52" s="1">
        <f t="shared" si="5"/>
        <v>-46.888888888888886</v>
      </c>
      <c r="K52" s="1">
        <f t="shared" si="6"/>
        <v>2198.5679012345677</v>
      </c>
      <c r="L52">
        <f t="shared" si="7"/>
        <v>-0.29123533471359558</v>
      </c>
      <c r="M52">
        <f t="shared" si="8"/>
        <v>0.29123533471359558</v>
      </c>
      <c r="N52">
        <f t="shared" si="9"/>
        <v>2.1380252724207821E-3</v>
      </c>
      <c r="O52">
        <f t="shared" si="10"/>
        <v>1.3926931831333669E-2</v>
      </c>
    </row>
    <row r="53" spans="1:15" x14ac:dyDescent="0.25">
      <c r="A53" s="1">
        <v>2009</v>
      </c>
      <c r="B53" s="1">
        <v>4</v>
      </c>
      <c r="C53" s="1">
        <v>52</v>
      </c>
      <c r="D53" s="1">
        <v>180</v>
      </c>
      <c r="E53">
        <f t="shared" si="0"/>
        <v>178</v>
      </c>
      <c r="F53" s="1">
        <f t="shared" si="1"/>
        <v>174.44444444444446</v>
      </c>
      <c r="G53" s="1">
        <f t="shared" si="2"/>
        <v>181.55555555555554</v>
      </c>
      <c r="H53" s="1">
        <f t="shared" si="3"/>
        <v>3.5555555555555429</v>
      </c>
      <c r="I53" s="1">
        <f t="shared" si="4"/>
        <v>187.4444444444444</v>
      </c>
      <c r="J53" s="1">
        <f t="shared" si="5"/>
        <v>-7.4444444444444002</v>
      </c>
      <c r="K53" s="1">
        <f t="shared" si="6"/>
        <v>55.419753086419092</v>
      </c>
      <c r="L53">
        <f t="shared" si="7"/>
        <v>-4.1358024691357777E-2</v>
      </c>
      <c r="M53">
        <f t="shared" si="8"/>
        <v>4.1358024691357777E-2</v>
      </c>
      <c r="N53">
        <f t="shared" si="9"/>
        <v>1.5607376924249242E-3</v>
      </c>
      <c r="O53">
        <f t="shared" si="10"/>
        <v>1.2345679012345679E-4</v>
      </c>
    </row>
    <row r="54" spans="1:15" x14ac:dyDescent="0.25">
      <c r="A54" s="1">
        <v>2009</v>
      </c>
      <c r="B54" s="1">
        <v>5</v>
      </c>
      <c r="C54" s="1">
        <v>53</v>
      </c>
      <c r="D54" s="1">
        <v>178</v>
      </c>
      <c r="E54">
        <f t="shared" si="0"/>
        <v>173</v>
      </c>
      <c r="F54" s="1">
        <f t="shared" si="1"/>
        <v>174.66666666666666</v>
      </c>
      <c r="G54" s="1">
        <f t="shared" si="2"/>
        <v>171.33333333333334</v>
      </c>
      <c r="H54" s="1">
        <f t="shared" si="3"/>
        <v>-1.6666666666666572</v>
      </c>
      <c r="I54" s="1">
        <f t="shared" si="4"/>
        <v>185.11111111111109</v>
      </c>
      <c r="J54" s="1">
        <f t="shared" si="5"/>
        <v>-7.1111111111110858</v>
      </c>
      <c r="K54" s="1">
        <f t="shared" si="6"/>
        <v>50.567901234567543</v>
      </c>
      <c r="L54">
        <f t="shared" si="7"/>
        <v>-3.9950062421972389E-2</v>
      </c>
      <c r="M54">
        <f t="shared" si="8"/>
        <v>3.9950062421972389E-2</v>
      </c>
      <c r="N54">
        <f t="shared" si="9"/>
        <v>2.9492628596277238E-3</v>
      </c>
      <c r="O54">
        <f t="shared" si="10"/>
        <v>1.0225981567983839E-2</v>
      </c>
    </row>
    <row r="55" spans="1:15" x14ac:dyDescent="0.25">
      <c r="A55" s="1">
        <v>2009</v>
      </c>
      <c r="B55" s="1">
        <v>6</v>
      </c>
      <c r="C55" s="1">
        <v>54</v>
      </c>
      <c r="D55" s="1">
        <v>160</v>
      </c>
      <c r="E55">
        <f t="shared" si="0"/>
        <v>172.66666666666666</v>
      </c>
      <c r="F55" s="1">
        <f t="shared" si="1"/>
        <v>174.55555555555554</v>
      </c>
      <c r="G55" s="1">
        <f t="shared" si="2"/>
        <v>170.77777777777777</v>
      </c>
      <c r="H55" s="1">
        <f t="shared" si="3"/>
        <v>-1.8888888888888857</v>
      </c>
      <c r="I55" s="1">
        <f t="shared" si="4"/>
        <v>169.66666666666669</v>
      </c>
      <c r="J55" s="1">
        <f t="shared" si="5"/>
        <v>-9.6666666666666856</v>
      </c>
      <c r="K55" s="1">
        <f t="shared" si="6"/>
        <v>93.444444444444812</v>
      </c>
      <c r="L55">
        <f t="shared" si="7"/>
        <v>-6.0416666666666785E-2</v>
      </c>
      <c r="M55">
        <f t="shared" si="8"/>
        <v>6.0416666666666785E-2</v>
      </c>
      <c r="N55">
        <f t="shared" si="9"/>
        <v>1.7409336419753137E-4</v>
      </c>
      <c r="O55">
        <f t="shared" si="10"/>
        <v>4.7265625000000007E-3</v>
      </c>
    </row>
    <row r="56" spans="1:15" x14ac:dyDescent="0.25">
      <c r="A56" s="1">
        <v>2009</v>
      </c>
      <c r="B56" s="1">
        <v>7</v>
      </c>
      <c r="C56" s="1">
        <v>55</v>
      </c>
      <c r="D56" s="1">
        <v>171</v>
      </c>
      <c r="E56">
        <f t="shared" si="0"/>
        <v>169.66666666666666</v>
      </c>
      <c r="F56" s="1">
        <f t="shared" si="1"/>
        <v>171.77777777777774</v>
      </c>
      <c r="G56" s="1">
        <f t="shared" si="2"/>
        <v>167.55555555555557</v>
      </c>
      <c r="H56" s="1">
        <f t="shared" si="3"/>
        <v>-2.1111111111110858</v>
      </c>
      <c r="I56" s="1">
        <f t="shared" si="4"/>
        <v>168.88888888888889</v>
      </c>
      <c r="J56" s="1">
        <f t="shared" si="5"/>
        <v>2.1111111111111143</v>
      </c>
      <c r="K56" s="1">
        <f t="shared" si="6"/>
        <v>4.4567901234568037</v>
      </c>
      <c r="L56">
        <f t="shared" si="7"/>
        <v>1.2345679012345697E-2</v>
      </c>
      <c r="M56">
        <f t="shared" si="8"/>
        <v>1.2345679012345697E-2</v>
      </c>
      <c r="N56">
        <f t="shared" si="9"/>
        <v>2.5032499184089747E-3</v>
      </c>
      <c r="O56">
        <f t="shared" si="10"/>
        <v>3.0778701138811941E-4</v>
      </c>
    </row>
    <row r="57" spans="1:15" x14ac:dyDescent="0.25">
      <c r="A57" s="1">
        <v>2009</v>
      </c>
      <c r="B57" s="1">
        <v>8</v>
      </c>
      <c r="C57" s="1">
        <v>56</v>
      </c>
      <c r="D57" s="1">
        <v>174</v>
      </c>
      <c r="E57">
        <f t="shared" si="0"/>
        <v>168.33333333333334</v>
      </c>
      <c r="F57" s="1">
        <f t="shared" si="1"/>
        <v>170.2222222222222</v>
      </c>
      <c r="G57" s="1">
        <f t="shared" si="2"/>
        <v>166.44444444444449</v>
      </c>
      <c r="H57" s="1">
        <f t="shared" si="3"/>
        <v>-1.8888888888888573</v>
      </c>
      <c r="I57" s="1">
        <f t="shared" si="4"/>
        <v>165.44444444444449</v>
      </c>
      <c r="J57" s="1">
        <f t="shared" si="5"/>
        <v>8.5555555555555145</v>
      </c>
      <c r="K57" s="1">
        <f t="shared" si="6"/>
        <v>73.197530864196835</v>
      </c>
      <c r="L57">
        <f t="shared" si="7"/>
        <v>4.9169859514686866E-2</v>
      </c>
      <c r="M57">
        <f t="shared" si="8"/>
        <v>4.9169859514686866E-2</v>
      </c>
      <c r="N57">
        <f t="shared" si="9"/>
        <v>2.6932875977223675E-2</v>
      </c>
      <c r="O57">
        <f t="shared" si="10"/>
        <v>4.7694543532831292E-2</v>
      </c>
    </row>
    <row r="58" spans="1:15" x14ac:dyDescent="0.25">
      <c r="A58" s="1">
        <v>2009</v>
      </c>
      <c r="B58" s="1">
        <v>9</v>
      </c>
      <c r="C58" s="1">
        <v>57</v>
      </c>
      <c r="D58" s="1">
        <v>136</v>
      </c>
      <c r="E58">
        <f t="shared" si="0"/>
        <v>160.33333333333334</v>
      </c>
      <c r="F58" s="1">
        <f t="shared" si="1"/>
        <v>166.11111111111111</v>
      </c>
      <c r="G58" s="1">
        <f t="shared" si="2"/>
        <v>154.55555555555557</v>
      </c>
      <c r="H58" s="1">
        <f t="shared" si="3"/>
        <v>-5.7777777777777715</v>
      </c>
      <c r="I58" s="1">
        <f t="shared" si="4"/>
        <v>164.55555555555563</v>
      </c>
      <c r="J58" s="1">
        <f t="shared" si="5"/>
        <v>-28.555555555555628</v>
      </c>
      <c r="K58" s="1">
        <f t="shared" si="6"/>
        <v>815.41975308642395</v>
      </c>
      <c r="L58">
        <f t="shared" si="7"/>
        <v>-0.20996732026143844</v>
      </c>
      <c r="M58">
        <f t="shared" si="8"/>
        <v>0.20996732026143844</v>
      </c>
      <c r="N58">
        <f t="shared" si="9"/>
        <v>1.0263146652996744E-2</v>
      </c>
      <c r="O58">
        <f t="shared" si="10"/>
        <v>5.406574394463668E-5</v>
      </c>
    </row>
    <row r="59" spans="1:15" x14ac:dyDescent="0.25">
      <c r="A59" s="1">
        <v>2009</v>
      </c>
      <c r="B59" s="1">
        <v>10</v>
      </c>
      <c r="C59" s="1">
        <v>58</v>
      </c>
      <c r="D59" s="1">
        <v>135</v>
      </c>
      <c r="E59">
        <f t="shared" si="0"/>
        <v>148.33333333333334</v>
      </c>
      <c r="F59" s="1">
        <f t="shared" si="1"/>
        <v>159</v>
      </c>
      <c r="G59" s="1">
        <f t="shared" si="2"/>
        <v>137.66666666666669</v>
      </c>
      <c r="H59" s="1">
        <f t="shared" si="3"/>
        <v>-10.666666666666657</v>
      </c>
      <c r="I59" s="1">
        <f t="shared" si="4"/>
        <v>148.7777777777778</v>
      </c>
      <c r="J59" s="1">
        <f t="shared" si="5"/>
        <v>-13.7777777777778</v>
      </c>
      <c r="K59" s="1">
        <f t="shared" si="6"/>
        <v>189.82716049382776</v>
      </c>
      <c r="L59">
        <f t="shared" si="7"/>
        <v>-0.10205761316872444</v>
      </c>
      <c r="M59">
        <f t="shared" si="8"/>
        <v>0.10205761316872444</v>
      </c>
      <c r="N59">
        <f t="shared" si="9"/>
        <v>4.4444444444444167E-3</v>
      </c>
      <c r="O59">
        <f t="shared" si="10"/>
        <v>5.4869684499314136E-5</v>
      </c>
    </row>
    <row r="60" spans="1:15" x14ac:dyDescent="0.25">
      <c r="A60" s="1">
        <v>2009</v>
      </c>
      <c r="B60" s="1">
        <v>11</v>
      </c>
      <c r="C60" s="1">
        <v>59</v>
      </c>
      <c r="D60" s="1">
        <v>136</v>
      </c>
      <c r="E60">
        <f t="shared" si="0"/>
        <v>135.66666666666666</v>
      </c>
      <c r="F60" s="1">
        <f t="shared" si="1"/>
        <v>148.11111111111111</v>
      </c>
      <c r="G60" s="1">
        <f t="shared" si="2"/>
        <v>123.2222222222222</v>
      </c>
      <c r="H60" s="1">
        <f t="shared" si="3"/>
        <v>-12.444444444444457</v>
      </c>
      <c r="I60" s="1">
        <f t="shared" si="4"/>
        <v>127.00000000000003</v>
      </c>
      <c r="J60" s="1">
        <f t="shared" si="5"/>
        <v>8.9999999999999716</v>
      </c>
      <c r="K60" s="1">
        <f t="shared" si="6"/>
        <v>80.999999999999488</v>
      </c>
      <c r="L60">
        <f t="shared" si="7"/>
        <v>6.6176470588235087E-2</v>
      </c>
      <c r="M60">
        <f t="shared" si="8"/>
        <v>6.6176470588235087E-2</v>
      </c>
      <c r="N60">
        <f t="shared" si="9"/>
        <v>0.18327352727583429</v>
      </c>
      <c r="O60">
        <f t="shared" si="10"/>
        <v>5.8877595155709339E-2</v>
      </c>
    </row>
    <row r="61" spans="1:15" x14ac:dyDescent="0.25">
      <c r="A61" s="1">
        <v>2009</v>
      </c>
      <c r="B61" s="1">
        <v>12</v>
      </c>
      <c r="C61" s="1">
        <v>60</v>
      </c>
      <c r="D61" s="1">
        <v>169</v>
      </c>
      <c r="E61">
        <f t="shared" si="0"/>
        <v>146.66666666666666</v>
      </c>
      <c r="F61" s="1">
        <f t="shared" si="1"/>
        <v>143.55555555555554</v>
      </c>
      <c r="G61" s="1">
        <f t="shared" si="2"/>
        <v>149.77777777777777</v>
      </c>
      <c r="H61" s="1">
        <f t="shared" si="3"/>
        <v>3.1111111111111143</v>
      </c>
      <c r="I61" s="1">
        <f t="shared" si="4"/>
        <v>110.77777777777774</v>
      </c>
      <c r="J61" s="1">
        <f t="shared" si="5"/>
        <v>58.222222222222257</v>
      </c>
      <c r="K61" s="1">
        <f t="shared" si="6"/>
        <v>3389.8271604938313</v>
      </c>
      <c r="L61">
        <f t="shared" si="7"/>
        <v>0.34451019066403704</v>
      </c>
      <c r="M61">
        <f t="shared" si="8"/>
        <v>0.34451019066403704</v>
      </c>
      <c r="N61">
        <f t="shared" si="9"/>
        <v>1.7117791203665883E-2</v>
      </c>
      <c r="O61">
        <f t="shared" si="10"/>
        <v>1.2604600679247927E-3</v>
      </c>
    </row>
    <row r="62" spans="1:15" x14ac:dyDescent="0.25">
      <c r="A62" s="1">
        <v>2010</v>
      </c>
      <c r="B62" s="1">
        <v>1</v>
      </c>
      <c r="C62" s="1">
        <v>61</v>
      </c>
      <c r="D62" s="1">
        <v>175</v>
      </c>
      <c r="E62">
        <f t="shared" si="0"/>
        <v>160</v>
      </c>
      <c r="F62" s="1">
        <f t="shared" si="1"/>
        <v>147.44444444444443</v>
      </c>
      <c r="G62" s="1">
        <f t="shared" si="2"/>
        <v>172.55555555555557</v>
      </c>
      <c r="H62" s="1">
        <f t="shared" si="3"/>
        <v>12.555555555555571</v>
      </c>
      <c r="I62" s="1">
        <f t="shared" si="4"/>
        <v>152.88888888888889</v>
      </c>
      <c r="J62" s="1">
        <f t="shared" si="5"/>
        <v>22.111111111111114</v>
      </c>
      <c r="K62" s="1">
        <f t="shared" si="6"/>
        <v>488.90123456790138</v>
      </c>
      <c r="L62">
        <f t="shared" si="7"/>
        <v>0.12634920634920638</v>
      </c>
      <c r="M62">
        <f t="shared" si="8"/>
        <v>0.12634920634920638</v>
      </c>
      <c r="N62">
        <f t="shared" si="9"/>
        <v>1.4248022171831654E-2</v>
      </c>
      <c r="O62">
        <f t="shared" si="10"/>
        <v>3.1379591836734687E-2</v>
      </c>
    </row>
    <row r="63" spans="1:15" x14ac:dyDescent="0.25">
      <c r="A63" s="1">
        <v>2010</v>
      </c>
      <c r="B63" s="1">
        <v>2</v>
      </c>
      <c r="C63" s="1">
        <v>62</v>
      </c>
      <c r="D63" s="1">
        <v>206</v>
      </c>
      <c r="E63">
        <f t="shared" si="0"/>
        <v>183.33333333333334</v>
      </c>
      <c r="F63" s="1">
        <f t="shared" si="1"/>
        <v>163.33333333333334</v>
      </c>
      <c r="G63" s="1">
        <f t="shared" si="2"/>
        <v>203.33333333333334</v>
      </c>
      <c r="H63" s="1">
        <f t="shared" si="3"/>
        <v>20</v>
      </c>
      <c r="I63" s="1">
        <f t="shared" si="4"/>
        <v>185.11111111111114</v>
      </c>
      <c r="J63" s="1">
        <f t="shared" si="5"/>
        <v>20.888888888888857</v>
      </c>
      <c r="K63" s="1">
        <f t="shared" si="6"/>
        <v>436.34567901234436</v>
      </c>
      <c r="L63">
        <f t="shared" si="7"/>
        <v>0.10140237324703329</v>
      </c>
      <c r="M63">
        <f t="shared" si="8"/>
        <v>0.10140237324703329</v>
      </c>
      <c r="N63">
        <f t="shared" si="9"/>
        <v>4.424964128989016E-2</v>
      </c>
      <c r="O63">
        <f t="shared" si="10"/>
        <v>1.592987086436045E-2</v>
      </c>
    </row>
    <row r="64" spans="1:15" x14ac:dyDescent="0.25">
      <c r="A64" s="1">
        <v>2010</v>
      </c>
      <c r="B64" s="1">
        <v>3</v>
      </c>
      <c r="C64" s="1">
        <v>63</v>
      </c>
      <c r="D64" s="1">
        <v>180</v>
      </c>
      <c r="E64">
        <f t="shared" si="0"/>
        <v>187</v>
      </c>
      <c r="F64" s="1">
        <f t="shared" si="1"/>
        <v>176.7777777777778</v>
      </c>
      <c r="G64" s="1">
        <f t="shared" si="2"/>
        <v>197.2222222222222</v>
      </c>
      <c r="H64" s="1">
        <f t="shared" si="3"/>
        <v>10.2222222222222</v>
      </c>
      <c r="I64" s="1">
        <f t="shared" si="4"/>
        <v>223.33333333333334</v>
      </c>
      <c r="J64" s="1">
        <f t="shared" si="5"/>
        <v>-43.333333333333343</v>
      </c>
      <c r="K64" s="1">
        <f t="shared" si="6"/>
        <v>1877.7777777777785</v>
      </c>
      <c r="L64">
        <f t="shared" si="7"/>
        <v>-0.24074074074074078</v>
      </c>
      <c r="M64">
        <f t="shared" si="8"/>
        <v>0.24074074074074078</v>
      </c>
      <c r="N64">
        <f t="shared" si="9"/>
        <v>5.5787989635725892E-3</v>
      </c>
      <c r="O64">
        <f t="shared" si="10"/>
        <v>6.0493827160493828E-3</v>
      </c>
    </row>
    <row r="65" spans="1:15" x14ac:dyDescent="0.25">
      <c r="A65" s="1">
        <v>2010</v>
      </c>
      <c r="B65" s="1">
        <v>4</v>
      </c>
      <c r="C65" s="1">
        <v>64</v>
      </c>
      <c r="D65" s="1">
        <v>194</v>
      </c>
      <c r="E65">
        <f t="shared" si="0"/>
        <v>193.33333333333334</v>
      </c>
      <c r="F65" s="1">
        <f t="shared" si="1"/>
        <v>187.88888888888891</v>
      </c>
      <c r="G65" s="1">
        <f t="shared" si="2"/>
        <v>198.77777777777777</v>
      </c>
      <c r="H65" s="1">
        <f t="shared" si="3"/>
        <v>5.4444444444444287</v>
      </c>
      <c r="I65" s="1">
        <f t="shared" si="4"/>
        <v>207.4444444444444</v>
      </c>
      <c r="J65" s="1">
        <f t="shared" si="5"/>
        <v>-13.4444444444444</v>
      </c>
      <c r="K65" s="1">
        <f t="shared" si="6"/>
        <v>180.7530864197519</v>
      </c>
      <c r="L65">
        <f t="shared" si="7"/>
        <v>-6.9301260022909275E-2</v>
      </c>
      <c r="M65">
        <f t="shared" si="8"/>
        <v>6.9301260022909275E-2</v>
      </c>
      <c r="N65">
        <f t="shared" si="9"/>
        <v>1.3859202313519019E-3</v>
      </c>
      <c r="O65">
        <f t="shared" si="10"/>
        <v>2.3913274524391541E-4</v>
      </c>
    </row>
    <row r="66" spans="1:15" x14ac:dyDescent="0.25">
      <c r="A66" s="1">
        <v>2010</v>
      </c>
      <c r="B66" s="1">
        <v>5</v>
      </c>
      <c r="C66" s="1">
        <v>65</v>
      </c>
      <c r="D66" s="1">
        <v>197</v>
      </c>
      <c r="E66">
        <f t="shared" si="0"/>
        <v>190.33333333333334</v>
      </c>
      <c r="F66" s="1">
        <f t="shared" si="1"/>
        <v>190.22222222222226</v>
      </c>
      <c r="G66" s="1">
        <f t="shared" si="2"/>
        <v>190.44444444444443</v>
      </c>
      <c r="H66" s="1">
        <f t="shared" si="3"/>
        <v>0.11111111111108585</v>
      </c>
      <c r="I66" s="1">
        <f t="shared" si="4"/>
        <v>204.2222222222222</v>
      </c>
      <c r="J66" s="1">
        <f t="shared" si="5"/>
        <v>-7.2222222222222001</v>
      </c>
      <c r="K66" s="1">
        <f t="shared" si="6"/>
        <v>52.160493827160174</v>
      </c>
      <c r="L66">
        <f t="shared" si="7"/>
        <v>-3.6661026508742131E-2</v>
      </c>
      <c r="M66">
        <f t="shared" si="8"/>
        <v>3.6661026508742131E-2</v>
      </c>
      <c r="N66">
        <f t="shared" si="9"/>
        <v>6.2350307568340866E-3</v>
      </c>
      <c r="O66">
        <f t="shared" si="10"/>
        <v>1.2471333968924735E-2</v>
      </c>
    </row>
    <row r="67" spans="1:15" x14ac:dyDescent="0.25">
      <c r="A67" s="1">
        <v>2010</v>
      </c>
      <c r="B67" s="1">
        <v>6</v>
      </c>
      <c r="C67" s="1">
        <v>66</v>
      </c>
      <c r="D67" s="1">
        <v>175</v>
      </c>
      <c r="E67">
        <f t="shared" si="0"/>
        <v>188.66666666666666</v>
      </c>
      <c r="F67" s="1">
        <f t="shared" si="1"/>
        <v>190.7777777777778</v>
      </c>
      <c r="G67" s="1">
        <f t="shared" si="2"/>
        <v>186.55555555555551</v>
      </c>
      <c r="H67" s="1">
        <f t="shared" si="3"/>
        <v>-2.1111111111111427</v>
      </c>
      <c r="I67" s="1">
        <f t="shared" si="4"/>
        <v>190.55555555555551</v>
      </c>
      <c r="J67" s="1">
        <f t="shared" si="5"/>
        <v>-15.555555555555515</v>
      </c>
      <c r="K67" s="1">
        <f t="shared" si="6"/>
        <v>241.97530864197404</v>
      </c>
      <c r="L67">
        <f t="shared" si="7"/>
        <v>-8.8888888888888656E-2</v>
      </c>
      <c r="M67">
        <f t="shared" si="8"/>
        <v>8.8888888888888656E-2</v>
      </c>
      <c r="N67">
        <f t="shared" si="9"/>
        <v>6.0001007810532277E-3</v>
      </c>
      <c r="O67">
        <f t="shared" si="10"/>
        <v>1.7273469387755102E-2</v>
      </c>
    </row>
    <row r="68" spans="1:15" x14ac:dyDescent="0.25">
      <c r="A68" s="1">
        <v>2010</v>
      </c>
      <c r="B68" s="1">
        <v>7</v>
      </c>
      <c r="C68" s="1">
        <v>67</v>
      </c>
      <c r="D68" s="1">
        <v>198</v>
      </c>
      <c r="E68">
        <f t="shared" si="0"/>
        <v>190</v>
      </c>
      <c r="F68" s="1">
        <f t="shared" si="1"/>
        <v>189.66666666666666</v>
      </c>
      <c r="G68" s="1">
        <f t="shared" si="2"/>
        <v>190.33333333333334</v>
      </c>
      <c r="H68" s="1">
        <f t="shared" si="3"/>
        <v>0.33333333333334281</v>
      </c>
      <c r="I68" s="1">
        <f t="shared" si="4"/>
        <v>184.44444444444437</v>
      </c>
      <c r="J68" s="1">
        <f t="shared" si="5"/>
        <v>13.555555555555628</v>
      </c>
      <c r="K68" s="1">
        <f t="shared" si="6"/>
        <v>183.75308641975505</v>
      </c>
      <c r="L68">
        <f t="shared" si="7"/>
        <v>6.8462401795735497E-2</v>
      </c>
      <c r="M68">
        <f t="shared" si="8"/>
        <v>6.8462401795735497E-2</v>
      </c>
      <c r="N68">
        <f t="shared" si="9"/>
        <v>7.0854447958826672E-5</v>
      </c>
      <c r="O68">
        <f t="shared" si="10"/>
        <v>2.0661157024793389E-3</v>
      </c>
    </row>
    <row r="69" spans="1:15" x14ac:dyDescent="0.25">
      <c r="A69" s="1">
        <v>2010</v>
      </c>
      <c r="B69" s="1">
        <v>8</v>
      </c>
      <c r="C69" s="1">
        <v>68</v>
      </c>
      <c r="D69" s="1">
        <v>189</v>
      </c>
      <c r="E69">
        <f t="shared" ref="E69:E132" si="11">AVERAGE(D67:D69)</f>
        <v>187.33333333333334</v>
      </c>
      <c r="F69" s="1">
        <f t="shared" ref="F69:F132" si="12">AVERAGE(E67:E69)</f>
        <v>188.66666666666666</v>
      </c>
      <c r="G69" s="1">
        <f t="shared" si="2"/>
        <v>186.00000000000003</v>
      </c>
      <c r="H69" s="1">
        <f t="shared" si="3"/>
        <v>-1.3333333333333144</v>
      </c>
      <c r="I69" s="1">
        <f t="shared" si="4"/>
        <v>190.66666666666669</v>
      </c>
      <c r="J69" s="1">
        <f t="shared" si="5"/>
        <v>-1.6666666666666856</v>
      </c>
      <c r="K69" s="1">
        <f t="shared" si="6"/>
        <v>2.7777777777778407</v>
      </c>
      <c r="L69">
        <f t="shared" si="7"/>
        <v>-8.8183421516755851E-3</v>
      </c>
      <c r="M69">
        <f t="shared" si="8"/>
        <v>8.8183421516755851E-3</v>
      </c>
      <c r="N69">
        <f t="shared" si="9"/>
        <v>4.4048163389727273E-2</v>
      </c>
      <c r="O69">
        <f t="shared" si="10"/>
        <v>5.4197810811567416E-2</v>
      </c>
    </row>
    <row r="70" spans="1:15" x14ac:dyDescent="0.25">
      <c r="A70" s="1">
        <v>2010</v>
      </c>
      <c r="B70" s="1">
        <v>9</v>
      </c>
      <c r="C70" s="1">
        <v>69</v>
      </c>
      <c r="D70" s="1">
        <v>145</v>
      </c>
      <c r="E70">
        <f t="shared" si="11"/>
        <v>177.33333333333334</v>
      </c>
      <c r="F70" s="1">
        <f t="shared" si="12"/>
        <v>184.88888888888891</v>
      </c>
      <c r="G70" s="1">
        <f t="shared" si="2"/>
        <v>169.77777777777777</v>
      </c>
      <c r="H70" s="1">
        <f t="shared" si="3"/>
        <v>-7.5555555555555713</v>
      </c>
      <c r="I70" s="1">
        <f t="shared" si="4"/>
        <v>184.66666666666671</v>
      </c>
      <c r="J70" s="1">
        <f t="shared" si="5"/>
        <v>-39.666666666666714</v>
      </c>
      <c r="K70" s="1">
        <f t="shared" si="6"/>
        <v>1573.4444444444482</v>
      </c>
      <c r="L70">
        <f t="shared" si="7"/>
        <v>-0.27356321839080494</v>
      </c>
      <c r="M70">
        <f t="shared" si="8"/>
        <v>0.27356321839080494</v>
      </c>
      <c r="N70">
        <f t="shared" si="9"/>
        <v>1.2516551430542677E-2</v>
      </c>
      <c r="O70">
        <f t="shared" si="10"/>
        <v>4.7562425683709869E-5</v>
      </c>
    </row>
    <row r="71" spans="1:15" x14ac:dyDescent="0.25">
      <c r="A71" s="1">
        <v>2010</v>
      </c>
      <c r="B71" s="1">
        <v>10</v>
      </c>
      <c r="C71" s="1">
        <v>70</v>
      </c>
      <c r="D71" s="1">
        <v>146</v>
      </c>
      <c r="E71">
        <f t="shared" si="11"/>
        <v>160</v>
      </c>
      <c r="F71" s="1">
        <f t="shared" si="12"/>
        <v>174.88888888888891</v>
      </c>
      <c r="G71" s="1">
        <f t="shared" ref="G71:G133" si="13">2*E71-F71</f>
        <v>145.11111111111109</v>
      </c>
      <c r="H71" s="1">
        <f t="shared" ref="H71:H133" si="14">E71-F71</f>
        <v>-14.888888888888914</v>
      </c>
      <c r="I71" s="1">
        <f t="shared" si="4"/>
        <v>162.2222222222222</v>
      </c>
      <c r="J71" s="1">
        <f t="shared" si="5"/>
        <v>-16.2222222222222</v>
      </c>
      <c r="K71" s="1">
        <f t="shared" si="6"/>
        <v>263.16049382715977</v>
      </c>
      <c r="L71">
        <f t="shared" si="7"/>
        <v>-0.11111111111111097</v>
      </c>
      <c r="M71">
        <f t="shared" si="8"/>
        <v>0.11111111111111097</v>
      </c>
      <c r="N71">
        <f t="shared" si="9"/>
        <v>1.6541796691293249E-2</v>
      </c>
      <c r="O71">
        <f t="shared" si="10"/>
        <v>4.2221805216738595E-4</v>
      </c>
    </row>
    <row r="72" spans="1:15" x14ac:dyDescent="0.25">
      <c r="A72" s="1">
        <v>2010</v>
      </c>
      <c r="B72" s="1">
        <v>11</v>
      </c>
      <c r="C72" s="1">
        <v>71</v>
      </c>
      <c r="D72" s="1">
        <v>149</v>
      </c>
      <c r="E72">
        <f t="shared" si="11"/>
        <v>146.66666666666666</v>
      </c>
      <c r="F72" s="1">
        <f t="shared" si="12"/>
        <v>161.33333333333334</v>
      </c>
      <c r="G72" s="1">
        <f t="shared" si="13"/>
        <v>131.99999999999997</v>
      </c>
      <c r="H72" s="1">
        <f t="shared" si="14"/>
        <v>-14.666666666666686</v>
      </c>
      <c r="I72" s="1">
        <f t="shared" ref="I72:I133" si="15">G71+H71*1</f>
        <v>130.22222222222217</v>
      </c>
      <c r="J72" s="1">
        <f t="shared" ref="J72:J133" si="16">D72-I72</f>
        <v>18.777777777777828</v>
      </c>
      <c r="K72" s="1">
        <f t="shared" ref="K72:K133" si="17">J72^2</f>
        <v>352.60493827160684</v>
      </c>
      <c r="L72">
        <f t="shared" ref="L72:L133" si="18">J72/D72</f>
        <v>0.12602535421327402</v>
      </c>
      <c r="M72">
        <f t="shared" ref="M72:M133" si="19">ABS(L72)</f>
        <v>0.12602535421327402</v>
      </c>
      <c r="N72">
        <f t="shared" ref="N72:N132" si="20">((I73-D73)/D72)^2</f>
        <v>0.19423049011806304</v>
      </c>
      <c r="O72">
        <f t="shared" ref="O72:O132" si="21">((D73-D72)/D72)^2</f>
        <v>5.2069726588892397E-2</v>
      </c>
    </row>
    <row r="73" spans="1:15" x14ac:dyDescent="0.25">
      <c r="A73" s="1">
        <v>2010</v>
      </c>
      <c r="B73" s="1">
        <v>12</v>
      </c>
      <c r="C73" s="1">
        <v>72</v>
      </c>
      <c r="D73" s="1">
        <v>183</v>
      </c>
      <c r="E73">
        <f t="shared" si="11"/>
        <v>159.33333333333334</v>
      </c>
      <c r="F73" s="1">
        <f t="shared" si="12"/>
        <v>155.33333333333334</v>
      </c>
      <c r="G73" s="1">
        <f t="shared" si="13"/>
        <v>163.33333333333334</v>
      </c>
      <c r="H73" s="1">
        <f t="shared" si="14"/>
        <v>4</v>
      </c>
      <c r="I73" s="1">
        <f t="shared" si="15"/>
        <v>117.33333333333329</v>
      </c>
      <c r="J73" s="1">
        <f t="shared" si="16"/>
        <v>65.666666666666714</v>
      </c>
      <c r="K73" s="1">
        <f t="shared" si="17"/>
        <v>4312.1111111111177</v>
      </c>
      <c r="L73">
        <f t="shared" si="18"/>
        <v>0.35883424408014597</v>
      </c>
      <c r="M73">
        <f t="shared" si="19"/>
        <v>0.35883424408014597</v>
      </c>
      <c r="N73">
        <f t="shared" si="20"/>
        <v>2.9943497201402769E-2</v>
      </c>
      <c r="O73">
        <f t="shared" si="21"/>
        <v>7.6443011137985609E-3</v>
      </c>
    </row>
    <row r="74" spans="1:15" x14ac:dyDescent="0.25">
      <c r="A74" s="1">
        <v>2011</v>
      </c>
      <c r="B74" s="1">
        <v>1</v>
      </c>
      <c r="C74" s="1">
        <v>73</v>
      </c>
      <c r="D74" s="1">
        <v>199</v>
      </c>
      <c r="E74">
        <f t="shared" si="11"/>
        <v>177</v>
      </c>
      <c r="F74" s="1">
        <f t="shared" si="12"/>
        <v>161</v>
      </c>
      <c r="G74" s="1">
        <f t="shared" si="13"/>
        <v>193</v>
      </c>
      <c r="H74" s="1">
        <f t="shared" si="14"/>
        <v>16</v>
      </c>
      <c r="I74" s="1">
        <f t="shared" si="15"/>
        <v>167.33333333333334</v>
      </c>
      <c r="J74" s="1">
        <f t="shared" si="16"/>
        <v>31.666666666666657</v>
      </c>
      <c r="K74" s="1">
        <f t="shared" si="17"/>
        <v>1002.7777777777771</v>
      </c>
      <c r="L74">
        <f t="shared" si="18"/>
        <v>0.15912897822445557</v>
      </c>
      <c r="M74">
        <f t="shared" si="19"/>
        <v>0.15912897822445557</v>
      </c>
      <c r="N74">
        <f t="shared" si="20"/>
        <v>2.0454028938663165E-3</v>
      </c>
      <c r="O74">
        <f t="shared" si="21"/>
        <v>9.1159314158733365E-3</v>
      </c>
    </row>
    <row r="75" spans="1:15" x14ac:dyDescent="0.25">
      <c r="A75" s="1">
        <v>2011</v>
      </c>
      <c r="B75" s="1">
        <v>2</v>
      </c>
      <c r="C75" s="1">
        <v>74</v>
      </c>
      <c r="D75" s="1">
        <v>218</v>
      </c>
      <c r="E75">
        <f t="shared" si="11"/>
        <v>200</v>
      </c>
      <c r="F75" s="1">
        <f t="shared" si="12"/>
        <v>178.7777777777778</v>
      </c>
      <c r="G75" s="1">
        <f t="shared" si="13"/>
        <v>221.2222222222222</v>
      </c>
      <c r="H75" s="1">
        <f t="shared" si="14"/>
        <v>21.2222222222222</v>
      </c>
      <c r="I75" s="1">
        <f t="shared" si="15"/>
        <v>209</v>
      </c>
      <c r="J75" s="1">
        <f t="shared" si="16"/>
        <v>9</v>
      </c>
      <c r="K75" s="1">
        <f t="shared" si="17"/>
        <v>81</v>
      </c>
      <c r="L75">
        <f t="shared" si="18"/>
        <v>4.1284403669724773E-2</v>
      </c>
      <c r="M75">
        <f t="shared" si="19"/>
        <v>4.1284403669724773E-2</v>
      </c>
      <c r="N75">
        <f t="shared" si="20"/>
        <v>5.7874331981449686E-2</v>
      </c>
      <c r="O75">
        <f t="shared" si="21"/>
        <v>1.6496927868024577E-2</v>
      </c>
    </row>
    <row r="76" spans="1:15" x14ac:dyDescent="0.25">
      <c r="A76" s="1">
        <v>2011</v>
      </c>
      <c r="B76" s="1">
        <v>3</v>
      </c>
      <c r="C76" s="1">
        <v>75</v>
      </c>
      <c r="D76" s="1">
        <v>190</v>
      </c>
      <c r="E76">
        <f t="shared" si="11"/>
        <v>202.33333333333334</v>
      </c>
      <c r="F76" s="1">
        <f t="shared" si="12"/>
        <v>193.11111111111111</v>
      </c>
      <c r="G76" s="1">
        <f t="shared" si="13"/>
        <v>211.55555555555557</v>
      </c>
      <c r="H76" s="1">
        <f t="shared" si="14"/>
        <v>9.2222222222222285</v>
      </c>
      <c r="I76" s="1">
        <f t="shared" si="15"/>
        <v>242.4444444444444</v>
      </c>
      <c r="J76" s="1">
        <f t="shared" si="16"/>
        <v>-52.4444444444444</v>
      </c>
      <c r="K76" s="1">
        <f t="shared" si="17"/>
        <v>2750.4197530864153</v>
      </c>
      <c r="L76">
        <f t="shared" si="18"/>
        <v>-0.27602339181286528</v>
      </c>
      <c r="M76">
        <f t="shared" si="19"/>
        <v>0.27602339181286528</v>
      </c>
      <c r="N76">
        <f t="shared" si="20"/>
        <v>3.4885947813002153E-3</v>
      </c>
      <c r="O76">
        <f t="shared" si="21"/>
        <v>4.8864265927977837E-2</v>
      </c>
    </row>
    <row r="77" spans="1:15" x14ac:dyDescent="0.25">
      <c r="A77" s="1">
        <v>2011</v>
      </c>
      <c r="B77" s="1">
        <v>4</v>
      </c>
      <c r="C77" s="1">
        <v>76</v>
      </c>
      <c r="D77" s="1">
        <v>232</v>
      </c>
      <c r="E77">
        <f t="shared" si="11"/>
        <v>213.33333333333334</v>
      </c>
      <c r="F77" s="1">
        <f t="shared" si="12"/>
        <v>205.22222222222226</v>
      </c>
      <c r="G77" s="1">
        <f t="shared" si="13"/>
        <v>221.44444444444443</v>
      </c>
      <c r="H77" s="1">
        <f t="shared" si="14"/>
        <v>8.1111111111110858</v>
      </c>
      <c r="I77" s="1">
        <f t="shared" si="15"/>
        <v>220.7777777777778</v>
      </c>
      <c r="J77" s="1">
        <f t="shared" si="16"/>
        <v>11.2222222222222</v>
      </c>
      <c r="K77" s="1">
        <f t="shared" si="17"/>
        <v>125.93827160493778</v>
      </c>
      <c r="L77">
        <f t="shared" si="18"/>
        <v>4.8371647509578446E-2</v>
      </c>
      <c r="M77">
        <f t="shared" si="19"/>
        <v>4.8371647509578446E-2</v>
      </c>
      <c r="N77">
        <f t="shared" si="20"/>
        <v>1.1101569266452716E-4</v>
      </c>
      <c r="O77">
        <f t="shared" si="21"/>
        <v>0</v>
      </c>
    </row>
    <row r="78" spans="1:15" x14ac:dyDescent="0.25">
      <c r="A78" s="1">
        <v>2011</v>
      </c>
      <c r="B78" s="1">
        <v>5</v>
      </c>
      <c r="C78" s="1">
        <v>77</v>
      </c>
      <c r="D78" s="1">
        <v>232</v>
      </c>
      <c r="E78">
        <f t="shared" si="11"/>
        <v>218</v>
      </c>
      <c r="F78" s="1">
        <f t="shared" si="12"/>
        <v>211.22222222222226</v>
      </c>
      <c r="G78" s="1">
        <f t="shared" si="13"/>
        <v>224.77777777777774</v>
      </c>
      <c r="H78" s="1">
        <f t="shared" si="14"/>
        <v>6.777777777777743</v>
      </c>
      <c r="I78" s="1">
        <f t="shared" si="15"/>
        <v>229.55555555555551</v>
      </c>
      <c r="J78" s="1">
        <f t="shared" si="16"/>
        <v>2.4444444444444855</v>
      </c>
      <c r="K78" s="1">
        <f t="shared" si="17"/>
        <v>5.9753086419755093</v>
      </c>
      <c r="L78">
        <f t="shared" si="18"/>
        <v>1.0536398467433128E-2</v>
      </c>
      <c r="M78">
        <f t="shared" si="19"/>
        <v>1.0536398467433128E-2</v>
      </c>
      <c r="N78">
        <f t="shared" si="20"/>
        <v>4.4956768103814873E-3</v>
      </c>
      <c r="O78">
        <f t="shared" si="21"/>
        <v>4.7562425683709865E-3</v>
      </c>
    </row>
    <row r="79" spans="1:15" x14ac:dyDescent="0.25">
      <c r="A79" s="1">
        <v>2011</v>
      </c>
      <c r="B79" s="1">
        <v>6</v>
      </c>
      <c r="C79" s="1">
        <v>78</v>
      </c>
      <c r="D79" s="1">
        <v>216</v>
      </c>
      <c r="E79">
        <f t="shared" si="11"/>
        <v>226.66666666666666</v>
      </c>
      <c r="F79" s="1">
        <f t="shared" si="12"/>
        <v>219.33333333333334</v>
      </c>
      <c r="G79" s="1">
        <f t="shared" si="13"/>
        <v>233.99999999999997</v>
      </c>
      <c r="H79" s="1">
        <f t="shared" si="14"/>
        <v>7.3333333333333144</v>
      </c>
      <c r="I79" s="1">
        <f t="shared" si="15"/>
        <v>231.55555555555549</v>
      </c>
      <c r="J79" s="1">
        <f t="shared" si="16"/>
        <v>-15.555555555555486</v>
      </c>
      <c r="K79" s="1">
        <f t="shared" si="17"/>
        <v>241.97530864197316</v>
      </c>
      <c r="L79">
        <f t="shared" si="18"/>
        <v>-7.2016460905349466E-2</v>
      </c>
      <c r="M79">
        <f t="shared" si="19"/>
        <v>7.2016460905349466E-2</v>
      </c>
      <c r="N79">
        <f t="shared" si="20"/>
        <v>9.5259868922433901E-6</v>
      </c>
      <c r="O79">
        <f t="shared" si="21"/>
        <v>1.4489026063100135E-2</v>
      </c>
    </row>
    <row r="80" spans="1:15" x14ac:dyDescent="0.25">
      <c r="A80" s="1">
        <v>2011</v>
      </c>
      <c r="B80" s="1">
        <v>7</v>
      </c>
      <c r="C80" s="1">
        <v>79</v>
      </c>
      <c r="D80" s="1">
        <v>242</v>
      </c>
      <c r="E80">
        <f t="shared" si="11"/>
        <v>230</v>
      </c>
      <c r="F80" s="1">
        <f t="shared" si="12"/>
        <v>224.88888888888889</v>
      </c>
      <c r="G80" s="1">
        <f t="shared" si="13"/>
        <v>235.11111111111111</v>
      </c>
      <c r="H80" s="1">
        <f t="shared" si="14"/>
        <v>5.1111111111111143</v>
      </c>
      <c r="I80" s="1">
        <f t="shared" si="15"/>
        <v>241.33333333333329</v>
      </c>
      <c r="J80" s="1">
        <f t="shared" si="16"/>
        <v>0.66666666666671404</v>
      </c>
      <c r="K80" s="1">
        <f t="shared" si="17"/>
        <v>0.44444444444450759</v>
      </c>
      <c r="L80">
        <f t="shared" si="18"/>
        <v>2.7548209366393141E-3</v>
      </c>
      <c r="M80">
        <f t="shared" si="19"/>
        <v>2.7548209366393141E-3</v>
      </c>
      <c r="N80">
        <f t="shared" si="20"/>
        <v>4.4935539551116841E-3</v>
      </c>
      <c r="O80">
        <f t="shared" si="21"/>
        <v>5.5324089884570731E-3</v>
      </c>
    </row>
    <row r="81" spans="1:15" x14ac:dyDescent="0.25">
      <c r="A81" s="1">
        <v>2011</v>
      </c>
      <c r="B81" s="1">
        <v>8</v>
      </c>
      <c r="C81" s="1">
        <v>80</v>
      </c>
      <c r="D81" s="1">
        <v>224</v>
      </c>
      <c r="E81">
        <f t="shared" si="11"/>
        <v>227.33333333333334</v>
      </c>
      <c r="F81" s="1">
        <f t="shared" si="12"/>
        <v>228</v>
      </c>
      <c r="G81" s="1">
        <f t="shared" si="13"/>
        <v>226.66666666666669</v>
      </c>
      <c r="H81" s="1">
        <f t="shared" si="14"/>
        <v>-0.66666666666665719</v>
      </c>
      <c r="I81" s="1">
        <f t="shared" si="15"/>
        <v>240.22222222222223</v>
      </c>
      <c r="J81" s="1">
        <f t="shared" si="16"/>
        <v>-16.222222222222229</v>
      </c>
      <c r="K81" s="1">
        <f t="shared" si="17"/>
        <v>263.16049382716068</v>
      </c>
      <c r="L81">
        <f t="shared" si="18"/>
        <v>-7.2420634920634955E-2</v>
      </c>
      <c r="M81">
        <f t="shared" si="19"/>
        <v>7.2420634920634955E-2</v>
      </c>
      <c r="N81">
        <f t="shared" si="20"/>
        <v>6.9375797193877611E-2</v>
      </c>
      <c r="O81">
        <f t="shared" si="21"/>
        <v>6.475207270408162E-2</v>
      </c>
    </row>
    <row r="82" spans="1:15" x14ac:dyDescent="0.25">
      <c r="A82" s="1">
        <v>2011</v>
      </c>
      <c r="B82" s="1">
        <v>9</v>
      </c>
      <c r="C82" s="1">
        <v>81</v>
      </c>
      <c r="D82" s="1">
        <v>167</v>
      </c>
      <c r="E82">
        <f t="shared" si="11"/>
        <v>211</v>
      </c>
      <c r="F82" s="1">
        <f t="shared" si="12"/>
        <v>222.7777777777778</v>
      </c>
      <c r="G82" s="1">
        <f t="shared" si="13"/>
        <v>199.2222222222222</v>
      </c>
      <c r="H82" s="1">
        <f t="shared" si="14"/>
        <v>-11.7777777777778</v>
      </c>
      <c r="I82" s="1">
        <f t="shared" si="15"/>
        <v>226.00000000000003</v>
      </c>
      <c r="J82" s="1">
        <f t="shared" si="16"/>
        <v>-59.000000000000028</v>
      </c>
      <c r="K82" s="1">
        <f t="shared" si="17"/>
        <v>3481.0000000000032</v>
      </c>
      <c r="L82">
        <f t="shared" si="18"/>
        <v>-0.35329341317365287</v>
      </c>
      <c r="M82">
        <f t="shared" si="19"/>
        <v>0.35329341317365287</v>
      </c>
      <c r="N82">
        <f t="shared" si="20"/>
        <v>1.6489088799557614E-2</v>
      </c>
      <c r="O82">
        <f t="shared" si="21"/>
        <v>3.585643085087311E-5</v>
      </c>
    </row>
    <row r="83" spans="1:15" x14ac:dyDescent="0.25">
      <c r="A83" s="1">
        <v>2011</v>
      </c>
      <c r="B83" s="1">
        <v>10</v>
      </c>
      <c r="C83" s="1">
        <v>82</v>
      </c>
      <c r="D83" s="1">
        <v>166</v>
      </c>
      <c r="E83">
        <f t="shared" si="11"/>
        <v>185.66666666666666</v>
      </c>
      <c r="F83" s="1">
        <f t="shared" si="12"/>
        <v>208</v>
      </c>
      <c r="G83" s="1">
        <f t="shared" si="13"/>
        <v>163.33333333333331</v>
      </c>
      <c r="H83" s="1">
        <f t="shared" si="14"/>
        <v>-22.333333333333343</v>
      </c>
      <c r="I83" s="1">
        <f t="shared" si="15"/>
        <v>187.4444444444444</v>
      </c>
      <c r="J83" s="1">
        <f t="shared" si="16"/>
        <v>-21.4444444444444</v>
      </c>
      <c r="K83" s="1">
        <f t="shared" si="17"/>
        <v>459.86419753086233</v>
      </c>
      <c r="L83">
        <f t="shared" si="18"/>
        <v>-0.12918340026773736</v>
      </c>
      <c r="M83">
        <f t="shared" si="19"/>
        <v>0.12918340026773736</v>
      </c>
      <c r="N83">
        <f t="shared" si="20"/>
        <v>3.2660763536072057E-2</v>
      </c>
      <c r="O83">
        <f t="shared" si="21"/>
        <v>9.0724343155755549E-4</v>
      </c>
    </row>
    <row r="84" spans="1:15" x14ac:dyDescent="0.25">
      <c r="A84" s="1">
        <v>2011</v>
      </c>
      <c r="B84" s="1">
        <v>11</v>
      </c>
      <c r="C84" s="1">
        <v>83</v>
      </c>
      <c r="D84" s="1">
        <v>171</v>
      </c>
      <c r="E84">
        <f t="shared" si="11"/>
        <v>168</v>
      </c>
      <c r="F84" s="1">
        <f t="shared" si="12"/>
        <v>188.2222222222222</v>
      </c>
      <c r="G84" s="1">
        <f t="shared" si="13"/>
        <v>147.7777777777778</v>
      </c>
      <c r="H84" s="1">
        <f t="shared" si="14"/>
        <v>-20.2222222222222</v>
      </c>
      <c r="I84" s="1">
        <f t="shared" si="15"/>
        <v>140.99999999999997</v>
      </c>
      <c r="J84" s="1">
        <f t="shared" si="16"/>
        <v>30.000000000000028</v>
      </c>
      <c r="K84" s="1">
        <f t="shared" si="17"/>
        <v>900.00000000000171</v>
      </c>
      <c r="L84">
        <f t="shared" si="18"/>
        <v>0.17543859649122823</v>
      </c>
      <c r="M84">
        <f t="shared" si="19"/>
        <v>0.17543859649122823</v>
      </c>
      <c r="N84">
        <f t="shared" si="20"/>
        <v>0.24386526444139589</v>
      </c>
      <c r="O84">
        <f t="shared" si="21"/>
        <v>5.7487774015936521E-2</v>
      </c>
    </row>
    <row r="85" spans="1:15" x14ac:dyDescent="0.25">
      <c r="A85" s="1">
        <v>2011</v>
      </c>
      <c r="B85" s="1">
        <v>12</v>
      </c>
      <c r="C85" s="1">
        <v>84</v>
      </c>
      <c r="D85" s="1">
        <v>212</v>
      </c>
      <c r="E85">
        <f t="shared" si="11"/>
        <v>183</v>
      </c>
      <c r="F85" s="1">
        <f t="shared" si="12"/>
        <v>178.88888888888889</v>
      </c>
      <c r="G85" s="1">
        <f t="shared" si="13"/>
        <v>187.11111111111111</v>
      </c>
      <c r="H85" s="1">
        <f t="shared" si="14"/>
        <v>4.1111111111111143</v>
      </c>
      <c r="I85" s="1">
        <f t="shared" si="15"/>
        <v>127.5555555555556</v>
      </c>
      <c r="J85" s="1">
        <f t="shared" si="16"/>
        <v>84.4444444444444</v>
      </c>
      <c r="K85" s="1">
        <f t="shared" si="17"/>
        <v>7130.8641975308565</v>
      </c>
      <c r="L85">
        <f t="shared" si="18"/>
        <v>0.39832285115303961</v>
      </c>
      <c r="M85">
        <f t="shared" si="19"/>
        <v>0.39832285115303961</v>
      </c>
      <c r="N85">
        <f t="shared" si="20"/>
        <v>1.8426497281665188E-2</v>
      </c>
      <c r="O85">
        <f t="shared" si="21"/>
        <v>1.4239943040227838E-3</v>
      </c>
    </row>
    <row r="86" spans="1:15" x14ac:dyDescent="0.25">
      <c r="A86" s="1">
        <v>2012</v>
      </c>
      <c r="B86" s="1">
        <v>1</v>
      </c>
      <c r="C86" s="1">
        <v>85</v>
      </c>
      <c r="D86" s="1">
        <v>220</v>
      </c>
      <c r="E86">
        <f t="shared" si="11"/>
        <v>201</v>
      </c>
      <c r="F86" s="1">
        <f t="shared" si="12"/>
        <v>184</v>
      </c>
      <c r="G86" s="1">
        <f t="shared" si="13"/>
        <v>218</v>
      </c>
      <c r="H86" s="1">
        <f t="shared" si="14"/>
        <v>17</v>
      </c>
      <c r="I86" s="1">
        <f t="shared" si="15"/>
        <v>191.22222222222223</v>
      </c>
      <c r="J86" s="1">
        <f t="shared" si="16"/>
        <v>28.777777777777771</v>
      </c>
      <c r="K86" s="1">
        <f t="shared" si="17"/>
        <v>828.16049382716017</v>
      </c>
      <c r="L86">
        <f t="shared" si="18"/>
        <v>0.13080808080808079</v>
      </c>
      <c r="M86">
        <f t="shared" si="19"/>
        <v>0.13080808080808079</v>
      </c>
      <c r="N86">
        <f t="shared" si="20"/>
        <v>4.6487603305785117E-3</v>
      </c>
      <c r="O86">
        <f t="shared" si="21"/>
        <v>1.8595041322314047E-2</v>
      </c>
    </row>
    <row r="87" spans="1:15" x14ac:dyDescent="0.25">
      <c r="A87" s="1">
        <v>2012</v>
      </c>
      <c r="B87" s="1">
        <v>2</v>
      </c>
      <c r="C87" s="1">
        <v>86</v>
      </c>
      <c r="D87" s="1">
        <v>250</v>
      </c>
      <c r="E87">
        <f t="shared" si="11"/>
        <v>227.33333333333334</v>
      </c>
      <c r="F87" s="1">
        <f t="shared" si="12"/>
        <v>203.7777777777778</v>
      </c>
      <c r="G87" s="1">
        <f t="shared" si="13"/>
        <v>250.88888888888889</v>
      </c>
      <c r="H87" s="1">
        <f t="shared" si="14"/>
        <v>23.555555555555543</v>
      </c>
      <c r="I87" s="1">
        <f t="shared" si="15"/>
        <v>235</v>
      </c>
      <c r="J87" s="1">
        <f t="shared" si="16"/>
        <v>15</v>
      </c>
      <c r="K87" s="1">
        <f t="shared" si="17"/>
        <v>225</v>
      </c>
      <c r="L87">
        <f t="shared" si="18"/>
        <v>0.06</v>
      </c>
      <c r="M87">
        <f t="shared" si="19"/>
        <v>0.06</v>
      </c>
      <c r="N87">
        <f t="shared" si="20"/>
        <v>3.160493827160496E-2</v>
      </c>
      <c r="O87">
        <f t="shared" si="21"/>
        <v>6.4000000000000003E-3</v>
      </c>
    </row>
    <row r="88" spans="1:15" x14ac:dyDescent="0.25">
      <c r="A88" s="1">
        <v>2012</v>
      </c>
      <c r="B88" s="1">
        <v>3</v>
      </c>
      <c r="C88" s="1">
        <v>87</v>
      </c>
      <c r="D88" s="1">
        <v>230</v>
      </c>
      <c r="E88">
        <f t="shared" si="11"/>
        <v>233.33333333333334</v>
      </c>
      <c r="F88" s="1">
        <f t="shared" si="12"/>
        <v>220.55555555555557</v>
      </c>
      <c r="G88" s="1">
        <f t="shared" si="13"/>
        <v>246.11111111111111</v>
      </c>
      <c r="H88" s="1">
        <f t="shared" si="14"/>
        <v>12.777777777777771</v>
      </c>
      <c r="I88" s="1">
        <f t="shared" si="15"/>
        <v>274.44444444444446</v>
      </c>
      <c r="J88" s="1">
        <f t="shared" si="16"/>
        <v>-44.444444444444457</v>
      </c>
      <c r="K88" s="1">
        <f t="shared" si="17"/>
        <v>1975.3086419753097</v>
      </c>
      <c r="L88">
        <f t="shared" si="18"/>
        <v>-0.19323671497584546</v>
      </c>
      <c r="M88">
        <f t="shared" si="19"/>
        <v>0.19323671497584546</v>
      </c>
      <c r="N88">
        <f t="shared" si="20"/>
        <v>8.4249340708065858E-5</v>
      </c>
      <c r="O88">
        <f t="shared" si="21"/>
        <v>1.8166351606805294E-2</v>
      </c>
    </row>
    <row r="89" spans="1:15" x14ac:dyDescent="0.25">
      <c r="A89" s="1">
        <v>2012</v>
      </c>
      <c r="B89" s="1">
        <v>4</v>
      </c>
      <c r="C89" s="1">
        <v>88</v>
      </c>
      <c r="D89" s="1">
        <v>261</v>
      </c>
      <c r="E89">
        <f t="shared" si="11"/>
        <v>247</v>
      </c>
      <c r="F89" s="1">
        <f t="shared" si="12"/>
        <v>235.88888888888891</v>
      </c>
      <c r="G89" s="1">
        <f t="shared" si="13"/>
        <v>258.11111111111109</v>
      </c>
      <c r="H89" s="1">
        <f t="shared" si="14"/>
        <v>11.111111111111086</v>
      </c>
      <c r="I89" s="1">
        <f t="shared" si="15"/>
        <v>258.88888888888891</v>
      </c>
      <c r="J89" s="1">
        <f t="shared" si="16"/>
        <v>2.1111111111110858</v>
      </c>
      <c r="K89" s="1">
        <f t="shared" si="17"/>
        <v>4.4567901234566838</v>
      </c>
      <c r="L89">
        <f t="shared" si="18"/>
        <v>8.088548318433279E-3</v>
      </c>
      <c r="M89">
        <f t="shared" si="19"/>
        <v>8.088548318433279E-3</v>
      </c>
      <c r="N89">
        <f t="shared" si="20"/>
        <v>4.3540896092482953E-3</v>
      </c>
      <c r="O89">
        <f t="shared" si="21"/>
        <v>1.1890606420927466E-3</v>
      </c>
    </row>
    <row r="90" spans="1:15" x14ac:dyDescent="0.25">
      <c r="A90" s="1">
        <v>2012</v>
      </c>
      <c r="B90" s="1">
        <v>5</v>
      </c>
      <c r="C90" s="1">
        <v>89</v>
      </c>
      <c r="D90" s="1">
        <v>252</v>
      </c>
      <c r="E90">
        <f t="shared" si="11"/>
        <v>247.66666666666666</v>
      </c>
      <c r="F90" s="1">
        <f t="shared" si="12"/>
        <v>242.66666666666666</v>
      </c>
      <c r="G90" s="1">
        <f t="shared" si="13"/>
        <v>252.66666666666666</v>
      </c>
      <c r="H90" s="1">
        <f t="shared" si="14"/>
        <v>5</v>
      </c>
      <c r="I90" s="1">
        <f t="shared" si="15"/>
        <v>269.22222222222217</v>
      </c>
      <c r="J90" s="1">
        <f t="shared" si="16"/>
        <v>-17.222222222222172</v>
      </c>
      <c r="K90" s="1">
        <f t="shared" si="17"/>
        <v>296.6049382716032</v>
      </c>
      <c r="L90">
        <f t="shared" si="18"/>
        <v>-6.8342151675484811E-2</v>
      </c>
      <c r="M90">
        <f t="shared" si="19"/>
        <v>6.8342151675484811E-2</v>
      </c>
      <c r="N90">
        <f t="shared" si="20"/>
        <v>1.3859144480837568E-2</v>
      </c>
      <c r="O90">
        <f t="shared" si="21"/>
        <v>9.0702947845804974E-3</v>
      </c>
    </row>
    <row r="91" spans="1:15" x14ac:dyDescent="0.25">
      <c r="A91" s="1">
        <v>2012</v>
      </c>
      <c r="B91" s="1">
        <v>6</v>
      </c>
      <c r="C91" s="1">
        <v>90</v>
      </c>
      <c r="D91" s="1">
        <v>228</v>
      </c>
      <c r="E91">
        <f t="shared" si="11"/>
        <v>247</v>
      </c>
      <c r="F91" s="1">
        <f t="shared" si="12"/>
        <v>247.2222222222222</v>
      </c>
      <c r="G91" s="1">
        <f t="shared" si="13"/>
        <v>246.7777777777778</v>
      </c>
      <c r="H91" s="1">
        <f t="shared" si="14"/>
        <v>-0.22222222222220012</v>
      </c>
      <c r="I91" s="1">
        <f t="shared" si="15"/>
        <v>257.66666666666663</v>
      </c>
      <c r="J91" s="1">
        <f t="shared" si="16"/>
        <v>-29.666666666666629</v>
      </c>
      <c r="K91" s="1">
        <f t="shared" si="17"/>
        <v>880.11111111110881</v>
      </c>
      <c r="L91">
        <f t="shared" si="18"/>
        <v>-0.13011695906432733</v>
      </c>
      <c r="M91">
        <f t="shared" si="19"/>
        <v>0.13011695906432733</v>
      </c>
      <c r="N91">
        <f t="shared" si="20"/>
        <v>5.2019804764238666E-3</v>
      </c>
      <c r="O91">
        <f t="shared" si="21"/>
        <v>2.3564943059402894E-2</v>
      </c>
    </row>
    <row r="92" spans="1:15" x14ac:dyDescent="0.25">
      <c r="A92" s="1">
        <v>2012</v>
      </c>
      <c r="B92" s="1">
        <v>7</v>
      </c>
      <c r="C92" s="1">
        <v>91</v>
      </c>
      <c r="D92" s="1">
        <v>263</v>
      </c>
      <c r="E92">
        <f t="shared" si="11"/>
        <v>247.66666666666666</v>
      </c>
      <c r="F92" s="1">
        <f t="shared" si="12"/>
        <v>247.44444444444443</v>
      </c>
      <c r="G92" s="1">
        <f t="shared" si="13"/>
        <v>247.88888888888889</v>
      </c>
      <c r="H92" s="1">
        <f t="shared" si="14"/>
        <v>0.22222222222222854</v>
      </c>
      <c r="I92" s="1">
        <f t="shared" si="15"/>
        <v>246.5555555555556</v>
      </c>
      <c r="J92" s="1">
        <f t="shared" si="16"/>
        <v>16.4444444444444</v>
      </c>
      <c r="K92" s="1">
        <f t="shared" si="17"/>
        <v>270.41975308641832</v>
      </c>
      <c r="L92">
        <f t="shared" si="18"/>
        <v>6.2526404731727755E-2</v>
      </c>
      <c r="M92">
        <f t="shared" si="19"/>
        <v>6.2526404731727755E-2</v>
      </c>
      <c r="N92">
        <f t="shared" si="20"/>
        <v>1.7848572355167414E-5</v>
      </c>
      <c r="O92">
        <f t="shared" si="21"/>
        <v>3.7010799635674939E-3</v>
      </c>
    </row>
    <row r="93" spans="1:15" x14ac:dyDescent="0.25">
      <c r="A93" s="1">
        <v>2012</v>
      </c>
      <c r="B93" s="1">
        <v>8</v>
      </c>
      <c r="C93" s="1">
        <v>92</v>
      </c>
      <c r="D93" s="1">
        <v>247</v>
      </c>
      <c r="E93">
        <f t="shared" si="11"/>
        <v>246</v>
      </c>
      <c r="F93" s="1">
        <f t="shared" si="12"/>
        <v>246.88888888888889</v>
      </c>
      <c r="G93" s="1">
        <f t="shared" si="13"/>
        <v>245.11111111111111</v>
      </c>
      <c r="H93" s="1">
        <f t="shared" si="14"/>
        <v>-0.88888888888888573</v>
      </c>
      <c r="I93" s="1">
        <f t="shared" si="15"/>
        <v>248.11111111111111</v>
      </c>
      <c r="J93" s="1">
        <f t="shared" si="16"/>
        <v>-1.1111111111111143</v>
      </c>
      <c r="K93" s="1">
        <f t="shared" si="17"/>
        <v>1.2345679012345749</v>
      </c>
      <c r="L93">
        <f t="shared" si="18"/>
        <v>-4.498425551057143E-3</v>
      </c>
      <c r="M93">
        <f t="shared" si="19"/>
        <v>4.498425551057143E-3</v>
      </c>
      <c r="N93">
        <f t="shared" si="20"/>
        <v>4.1342615104956196E-2</v>
      </c>
      <c r="O93">
        <f t="shared" si="21"/>
        <v>4.6042387188775423E-2</v>
      </c>
    </row>
    <row r="94" spans="1:15" x14ac:dyDescent="0.25">
      <c r="A94" s="1">
        <v>2012</v>
      </c>
      <c r="B94" s="1">
        <v>9</v>
      </c>
      <c r="C94" s="1">
        <v>93</v>
      </c>
      <c r="D94" s="1">
        <v>194</v>
      </c>
      <c r="E94">
        <f t="shared" si="11"/>
        <v>234.66666666666666</v>
      </c>
      <c r="F94" s="1">
        <f t="shared" si="12"/>
        <v>242.77777777777774</v>
      </c>
      <c r="G94" s="1">
        <f t="shared" si="13"/>
        <v>226.55555555555557</v>
      </c>
      <c r="H94" s="1">
        <f t="shared" si="14"/>
        <v>-8.1111111111110858</v>
      </c>
      <c r="I94" s="1">
        <f t="shared" si="15"/>
        <v>244.22222222222223</v>
      </c>
      <c r="J94" s="1">
        <f t="shared" si="16"/>
        <v>-50.222222222222229</v>
      </c>
      <c r="K94" s="1">
        <f t="shared" si="17"/>
        <v>2522.271604938272</v>
      </c>
      <c r="L94">
        <f t="shared" si="18"/>
        <v>-0.25887743413516612</v>
      </c>
      <c r="M94">
        <f t="shared" si="19"/>
        <v>0.25887743413516612</v>
      </c>
      <c r="N94">
        <f t="shared" si="20"/>
        <v>1.8580843925372272E-2</v>
      </c>
      <c r="O94">
        <f t="shared" si="21"/>
        <v>1.0628122010840684E-4</v>
      </c>
    </row>
    <row r="95" spans="1:15" x14ac:dyDescent="0.25">
      <c r="A95" s="1">
        <v>2012</v>
      </c>
      <c r="B95" s="1">
        <v>10</v>
      </c>
      <c r="C95" s="1">
        <v>94</v>
      </c>
      <c r="D95" s="1">
        <v>192</v>
      </c>
      <c r="E95">
        <f t="shared" si="11"/>
        <v>211</v>
      </c>
      <c r="F95" s="1">
        <f t="shared" si="12"/>
        <v>230.55555555555554</v>
      </c>
      <c r="G95" s="1">
        <f t="shared" si="13"/>
        <v>191.44444444444446</v>
      </c>
      <c r="H95" s="1">
        <f t="shared" si="14"/>
        <v>-19.555555555555543</v>
      </c>
      <c r="I95" s="1">
        <f t="shared" si="15"/>
        <v>218.44444444444449</v>
      </c>
      <c r="J95" s="1">
        <f t="shared" si="16"/>
        <v>-26.444444444444485</v>
      </c>
      <c r="K95" s="1">
        <f t="shared" si="17"/>
        <v>699.30864197531082</v>
      </c>
      <c r="L95">
        <f t="shared" si="18"/>
        <v>-0.1377314814814817</v>
      </c>
      <c r="M95">
        <f t="shared" si="19"/>
        <v>0.1377314814814817</v>
      </c>
      <c r="N95">
        <f t="shared" si="20"/>
        <v>1.5770010823902576E-2</v>
      </c>
      <c r="O95">
        <f t="shared" si="21"/>
        <v>4.3402777777777775E-4</v>
      </c>
    </row>
    <row r="96" spans="1:15" x14ac:dyDescent="0.25">
      <c r="A96" s="1">
        <v>2012</v>
      </c>
      <c r="B96" s="1">
        <v>11</v>
      </c>
      <c r="C96" s="1">
        <v>95</v>
      </c>
      <c r="D96" s="1">
        <v>196</v>
      </c>
      <c r="E96">
        <f t="shared" si="11"/>
        <v>194</v>
      </c>
      <c r="F96" s="1">
        <f t="shared" si="12"/>
        <v>213.2222222222222</v>
      </c>
      <c r="G96" s="1">
        <f t="shared" si="13"/>
        <v>174.7777777777778</v>
      </c>
      <c r="H96" s="1">
        <f t="shared" si="14"/>
        <v>-19.2222222222222</v>
      </c>
      <c r="I96" s="1">
        <f t="shared" si="15"/>
        <v>171.88888888888891</v>
      </c>
      <c r="J96" s="1">
        <f t="shared" si="16"/>
        <v>24.111111111111086</v>
      </c>
      <c r="K96" s="1">
        <f t="shared" si="17"/>
        <v>581.34567901234448</v>
      </c>
      <c r="L96">
        <f t="shared" si="18"/>
        <v>0.12301587301587288</v>
      </c>
      <c r="M96">
        <f t="shared" si="19"/>
        <v>0.12301587301587288</v>
      </c>
      <c r="N96">
        <f t="shared" si="20"/>
        <v>0.14816389518770456</v>
      </c>
      <c r="O96">
        <f t="shared" si="21"/>
        <v>3.1887755102040817E-2</v>
      </c>
    </row>
    <row r="97" spans="1:15" x14ac:dyDescent="0.25">
      <c r="A97" s="1">
        <v>2012</v>
      </c>
      <c r="B97" s="1">
        <v>12</v>
      </c>
      <c r="C97" s="1">
        <v>96</v>
      </c>
      <c r="D97" s="1">
        <v>231</v>
      </c>
      <c r="E97">
        <f t="shared" si="11"/>
        <v>206.33333333333334</v>
      </c>
      <c r="F97" s="1">
        <f t="shared" si="12"/>
        <v>203.7777777777778</v>
      </c>
      <c r="G97" s="1">
        <f t="shared" si="13"/>
        <v>208.88888888888889</v>
      </c>
      <c r="H97" s="1">
        <f t="shared" si="14"/>
        <v>2.5555555555555429</v>
      </c>
      <c r="I97" s="1">
        <f t="shared" si="15"/>
        <v>155.5555555555556</v>
      </c>
      <c r="J97" s="1">
        <f t="shared" si="16"/>
        <v>75.4444444444444</v>
      </c>
      <c r="K97" s="1">
        <f t="shared" si="17"/>
        <v>5691.8641975308574</v>
      </c>
      <c r="L97">
        <f t="shared" si="18"/>
        <v>0.32659932659932639</v>
      </c>
      <c r="M97">
        <f t="shared" si="19"/>
        <v>0.32659932659932639</v>
      </c>
      <c r="N97">
        <f t="shared" si="20"/>
        <v>2.2377512036001718E-2</v>
      </c>
      <c r="O97">
        <f t="shared" si="21"/>
        <v>4.2165626581210985E-3</v>
      </c>
    </row>
    <row r="98" spans="1:15" x14ac:dyDescent="0.25">
      <c r="A98" s="1">
        <v>2013</v>
      </c>
      <c r="B98" s="1">
        <v>1</v>
      </c>
      <c r="C98" s="1">
        <v>97</v>
      </c>
      <c r="D98" s="1">
        <v>246</v>
      </c>
      <c r="E98">
        <f t="shared" si="11"/>
        <v>224.33333333333334</v>
      </c>
      <c r="F98" s="1">
        <f t="shared" si="12"/>
        <v>208.22222222222226</v>
      </c>
      <c r="G98" s="1">
        <f t="shared" si="13"/>
        <v>240.44444444444443</v>
      </c>
      <c r="H98" s="1">
        <f t="shared" si="14"/>
        <v>16.111111111111086</v>
      </c>
      <c r="I98" s="1">
        <f t="shared" si="15"/>
        <v>211.44444444444443</v>
      </c>
      <c r="J98" s="1">
        <f t="shared" si="16"/>
        <v>34.555555555555571</v>
      </c>
      <c r="K98" s="1">
        <f t="shared" si="17"/>
        <v>1194.0864197530875</v>
      </c>
      <c r="L98">
        <f t="shared" si="18"/>
        <v>0.14046973803071369</v>
      </c>
      <c r="M98">
        <f t="shared" si="19"/>
        <v>0.14046973803071369</v>
      </c>
      <c r="N98">
        <f t="shared" si="20"/>
        <v>2.8383270132008774E-2</v>
      </c>
      <c r="O98">
        <f t="shared" si="21"/>
        <v>4.4682398043492638E-2</v>
      </c>
    </row>
    <row r="99" spans="1:15" x14ac:dyDescent="0.25">
      <c r="A99" s="1">
        <v>2013</v>
      </c>
      <c r="B99" s="1">
        <v>2</v>
      </c>
      <c r="C99" s="1">
        <v>98</v>
      </c>
      <c r="D99" s="1">
        <v>298</v>
      </c>
      <c r="E99">
        <f t="shared" si="11"/>
        <v>258.33333333333331</v>
      </c>
      <c r="F99" s="1">
        <f t="shared" si="12"/>
        <v>229.66666666666666</v>
      </c>
      <c r="G99" s="1">
        <f t="shared" si="13"/>
        <v>287</v>
      </c>
      <c r="H99" s="1">
        <f t="shared" si="14"/>
        <v>28.666666666666657</v>
      </c>
      <c r="I99" s="1">
        <f t="shared" si="15"/>
        <v>256.55555555555554</v>
      </c>
      <c r="J99" s="1">
        <f t="shared" si="16"/>
        <v>41.444444444444457</v>
      </c>
      <c r="K99" s="1">
        <f t="shared" si="17"/>
        <v>1717.6419753086429</v>
      </c>
      <c r="L99">
        <f t="shared" si="18"/>
        <v>0.13907531692766598</v>
      </c>
      <c r="M99">
        <f t="shared" si="19"/>
        <v>0.13907531692766598</v>
      </c>
      <c r="N99">
        <f t="shared" si="20"/>
        <v>2.4523419865971962E-2</v>
      </c>
      <c r="O99">
        <f t="shared" si="21"/>
        <v>9.4702941308950038E-3</v>
      </c>
    </row>
    <row r="100" spans="1:15" x14ac:dyDescent="0.25">
      <c r="A100" s="1">
        <v>2013</v>
      </c>
      <c r="B100" s="1">
        <v>3</v>
      </c>
      <c r="C100" s="1">
        <v>99</v>
      </c>
      <c r="D100" s="1">
        <v>269</v>
      </c>
      <c r="E100">
        <f t="shared" si="11"/>
        <v>271</v>
      </c>
      <c r="F100" s="1">
        <f t="shared" si="12"/>
        <v>251.2222222222222</v>
      </c>
      <c r="G100" s="1">
        <f t="shared" si="13"/>
        <v>290.77777777777783</v>
      </c>
      <c r="H100" s="1">
        <f t="shared" si="14"/>
        <v>19.7777777777778</v>
      </c>
      <c r="I100" s="1">
        <f t="shared" si="15"/>
        <v>315.66666666666663</v>
      </c>
      <c r="J100" s="1">
        <f t="shared" si="16"/>
        <v>-46.666666666666629</v>
      </c>
      <c r="K100" s="1">
        <f t="shared" si="17"/>
        <v>2177.7777777777742</v>
      </c>
      <c r="L100">
        <f t="shared" si="18"/>
        <v>-0.17348203221809155</v>
      </c>
      <c r="M100">
        <f t="shared" si="19"/>
        <v>0.17348203221809155</v>
      </c>
      <c r="N100">
        <f t="shared" si="20"/>
        <v>9.7455470607675804E-3</v>
      </c>
      <c r="O100">
        <f t="shared" si="21"/>
        <v>3.1094097649286218E-3</v>
      </c>
    </row>
    <row r="101" spans="1:15" x14ac:dyDescent="0.25">
      <c r="A101" s="1">
        <v>2013</v>
      </c>
      <c r="B101" s="1">
        <v>4</v>
      </c>
      <c r="C101" s="1">
        <v>100</v>
      </c>
      <c r="D101" s="1">
        <v>284</v>
      </c>
      <c r="E101">
        <f t="shared" si="11"/>
        <v>283.66666666666669</v>
      </c>
      <c r="F101" s="1">
        <f t="shared" si="12"/>
        <v>271</v>
      </c>
      <c r="G101" s="1">
        <f t="shared" si="13"/>
        <v>296.33333333333337</v>
      </c>
      <c r="H101" s="1">
        <f t="shared" si="14"/>
        <v>12.666666666666686</v>
      </c>
      <c r="I101" s="1">
        <f t="shared" si="15"/>
        <v>310.55555555555566</v>
      </c>
      <c r="J101" s="1">
        <f t="shared" si="16"/>
        <v>-26.555555555555657</v>
      </c>
      <c r="K101" s="1">
        <f t="shared" si="17"/>
        <v>705.19753086420292</v>
      </c>
      <c r="L101">
        <f t="shared" si="18"/>
        <v>-9.350547730829456E-2</v>
      </c>
      <c r="M101">
        <f t="shared" si="19"/>
        <v>9.350547730829456E-2</v>
      </c>
      <c r="N101">
        <f t="shared" si="20"/>
        <v>1.1158500297560051E-2</v>
      </c>
      <c r="O101">
        <f t="shared" si="21"/>
        <v>3.0995834159888914E-4</v>
      </c>
    </row>
    <row r="102" spans="1:15" x14ac:dyDescent="0.25">
      <c r="A102" s="1">
        <v>2013</v>
      </c>
      <c r="B102" s="1">
        <v>5</v>
      </c>
      <c r="C102" s="1">
        <v>101</v>
      </c>
      <c r="D102" s="1">
        <v>279</v>
      </c>
      <c r="E102">
        <f t="shared" si="11"/>
        <v>277.33333333333331</v>
      </c>
      <c r="F102" s="1">
        <f t="shared" si="12"/>
        <v>277.33333333333331</v>
      </c>
      <c r="G102" s="1">
        <f t="shared" si="13"/>
        <v>277.33333333333331</v>
      </c>
      <c r="H102" s="1">
        <f t="shared" si="14"/>
        <v>0</v>
      </c>
      <c r="I102" s="1">
        <f t="shared" si="15"/>
        <v>309.00000000000006</v>
      </c>
      <c r="J102" s="1">
        <f t="shared" si="16"/>
        <v>-30.000000000000057</v>
      </c>
      <c r="K102" s="1">
        <f t="shared" si="17"/>
        <v>900.00000000000341</v>
      </c>
      <c r="L102">
        <f t="shared" si="18"/>
        <v>-0.10752688172043032</v>
      </c>
      <c r="M102">
        <f t="shared" si="19"/>
        <v>0.10752688172043032</v>
      </c>
      <c r="N102">
        <f t="shared" si="20"/>
        <v>1.4616690147580089E-3</v>
      </c>
      <c r="O102">
        <f t="shared" si="21"/>
        <v>1.0405827263267429E-3</v>
      </c>
    </row>
    <row r="103" spans="1:15" x14ac:dyDescent="0.25">
      <c r="A103" s="1">
        <v>2013</v>
      </c>
      <c r="B103" s="1">
        <v>6</v>
      </c>
      <c r="C103" s="1">
        <v>102</v>
      </c>
      <c r="D103" s="1">
        <v>288</v>
      </c>
      <c r="E103">
        <f t="shared" si="11"/>
        <v>283.66666666666669</v>
      </c>
      <c r="F103" s="1">
        <f t="shared" si="12"/>
        <v>281.5555555555556</v>
      </c>
      <c r="G103" s="1">
        <f t="shared" si="13"/>
        <v>285.77777777777777</v>
      </c>
      <c r="H103" s="1">
        <f t="shared" si="14"/>
        <v>2.1111111111110858</v>
      </c>
      <c r="I103" s="1">
        <f t="shared" si="15"/>
        <v>277.33333333333331</v>
      </c>
      <c r="J103" s="1">
        <f t="shared" si="16"/>
        <v>10.666666666666686</v>
      </c>
      <c r="K103" s="1">
        <f t="shared" si="17"/>
        <v>113.77777777777818</v>
      </c>
      <c r="L103">
        <f t="shared" si="18"/>
        <v>3.7037037037037104E-2</v>
      </c>
      <c r="M103">
        <f t="shared" si="19"/>
        <v>3.7037037037037104E-2</v>
      </c>
      <c r="N103">
        <f t="shared" si="20"/>
        <v>2.4006975403901951E-3</v>
      </c>
      <c r="O103">
        <f t="shared" si="21"/>
        <v>2.3630401234567902E-3</v>
      </c>
    </row>
    <row r="104" spans="1:15" x14ac:dyDescent="0.25">
      <c r="A104" s="1">
        <v>2013</v>
      </c>
      <c r="B104" s="1">
        <v>7</v>
      </c>
      <c r="C104" s="1">
        <v>103</v>
      </c>
      <c r="D104" s="1">
        <v>302</v>
      </c>
      <c r="E104">
        <f t="shared" si="11"/>
        <v>289.66666666666669</v>
      </c>
      <c r="F104" s="1">
        <f t="shared" si="12"/>
        <v>283.5555555555556</v>
      </c>
      <c r="G104" s="1">
        <f t="shared" si="13"/>
        <v>295.77777777777777</v>
      </c>
      <c r="H104" s="1">
        <f t="shared" si="14"/>
        <v>6.1111111111110858</v>
      </c>
      <c r="I104" s="1">
        <f t="shared" si="15"/>
        <v>287.88888888888886</v>
      </c>
      <c r="J104" s="1">
        <f t="shared" si="16"/>
        <v>14.111111111111143</v>
      </c>
      <c r="K104" s="1">
        <f t="shared" si="17"/>
        <v>199.12345679012435</v>
      </c>
      <c r="L104">
        <f t="shared" si="18"/>
        <v>4.6725533480500472E-2</v>
      </c>
      <c r="M104">
        <f t="shared" si="19"/>
        <v>4.6725533480500472E-2</v>
      </c>
      <c r="N104">
        <f t="shared" si="20"/>
        <v>2.7680451528820644E-3</v>
      </c>
      <c r="O104">
        <f t="shared" si="21"/>
        <v>2.8068944344546293E-3</v>
      </c>
    </row>
    <row r="105" spans="1:15" x14ac:dyDescent="0.25">
      <c r="A105" s="1">
        <v>2013</v>
      </c>
      <c r="B105" s="1">
        <v>8</v>
      </c>
      <c r="C105" s="1">
        <v>104</v>
      </c>
      <c r="D105" s="1">
        <v>286</v>
      </c>
      <c r="E105">
        <f t="shared" si="11"/>
        <v>292</v>
      </c>
      <c r="F105" s="1">
        <f t="shared" si="12"/>
        <v>288.44444444444446</v>
      </c>
      <c r="G105" s="1">
        <f t="shared" si="13"/>
        <v>295.55555555555554</v>
      </c>
      <c r="H105" s="1">
        <f t="shared" si="14"/>
        <v>3.5555555555555429</v>
      </c>
      <c r="I105" s="1">
        <f t="shared" si="15"/>
        <v>301.88888888888886</v>
      </c>
      <c r="J105" s="1">
        <f t="shared" si="16"/>
        <v>-15.888888888888857</v>
      </c>
      <c r="K105" s="1">
        <f t="shared" si="17"/>
        <v>252.45679012345579</v>
      </c>
      <c r="L105">
        <f t="shared" si="18"/>
        <v>-5.5555555555555448E-2</v>
      </c>
      <c r="M105">
        <f t="shared" si="19"/>
        <v>5.5555555555555448E-2</v>
      </c>
      <c r="N105">
        <f t="shared" si="20"/>
        <v>9.4913784307723653E-2</v>
      </c>
      <c r="O105">
        <f t="shared" si="21"/>
        <v>6.8768643943469113E-2</v>
      </c>
    </row>
    <row r="106" spans="1:15" x14ac:dyDescent="0.25">
      <c r="A106" s="1">
        <v>2013</v>
      </c>
      <c r="B106" s="1">
        <v>9</v>
      </c>
      <c r="C106" s="1">
        <v>105</v>
      </c>
      <c r="D106" s="1">
        <v>211</v>
      </c>
      <c r="E106">
        <f t="shared" si="11"/>
        <v>266.33333333333331</v>
      </c>
      <c r="F106" s="1">
        <f t="shared" si="12"/>
        <v>282.66666666666669</v>
      </c>
      <c r="G106" s="1">
        <f t="shared" si="13"/>
        <v>249.99999999999994</v>
      </c>
      <c r="H106" s="1">
        <f t="shared" si="14"/>
        <v>-16.333333333333371</v>
      </c>
      <c r="I106" s="1">
        <f t="shared" si="15"/>
        <v>299.11111111111109</v>
      </c>
      <c r="J106" s="1">
        <f t="shared" si="16"/>
        <v>-88.111111111111086</v>
      </c>
      <c r="K106" s="1">
        <f t="shared" si="17"/>
        <v>7763.5679012345636</v>
      </c>
      <c r="L106">
        <f t="shared" si="18"/>
        <v>-0.41758820431806204</v>
      </c>
      <c r="M106">
        <f t="shared" si="19"/>
        <v>0.41758820431806204</v>
      </c>
      <c r="N106">
        <f t="shared" si="20"/>
        <v>7.0104245437233609E-3</v>
      </c>
      <c r="O106">
        <f t="shared" si="21"/>
        <v>5.6153275982120791E-4</v>
      </c>
    </row>
    <row r="107" spans="1:15" x14ac:dyDescent="0.25">
      <c r="A107" s="1">
        <v>2013</v>
      </c>
      <c r="B107" s="1">
        <v>10</v>
      </c>
      <c r="C107" s="1">
        <v>106</v>
      </c>
      <c r="D107" s="1">
        <v>216</v>
      </c>
      <c r="E107">
        <f t="shared" si="11"/>
        <v>237.66666666666666</v>
      </c>
      <c r="F107" s="1">
        <f t="shared" si="12"/>
        <v>265.33333333333331</v>
      </c>
      <c r="G107" s="1">
        <f t="shared" si="13"/>
        <v>210</v>
      </c>
      <c r="H107" s="1">
        <f t="shared" si="14"/>
        <v>-27.666666666666657</v>
      </c>
      <c r="I107" s="1">
        <f t="shared" si="15"/>
        <v>233.66666666666657</v>
      </c>
      <c r="J107" s="1">
        <f t="shared" si="16"/>
        <v>-17.666666666666572</v>
      </c>
      <c r="K107" s="1">
        <f t="shared" si="17"/>
        <v>312.11111111110779</v>
      </c>
      <c r="L107">
        <f t="shared" si="18"/>
        <v>-8.1790123456789682E-2</v>
      </c>
      <c r="M107">
        <f t="shared" si="19"/>
        <v>8.1790123456789682E-2</v>
      </c>
      <c r="N107">
        <f t="shared" si="20"/>
        <v>2.8816110349032142E-2</v>
      </c>
      <c r="O107">
        <f t="shared" si="21"/>
        <v>1.9290123456790122E-4</v>
      </c>
    </row>
    <row r="108" spans="1:15" x14ac:dyDescent="0.25">
      <c r="A108" s="1">
        <v>2013</v>
      </c>
      <c r="B108" s="1">
        <v>11</v>
      </c>
      <c r="C108" s="1">
        <v>107</v>
      </c>
      <c r="D108" s="1">
        <v>219</v>
      </c>
      <c r="E108">
        <f t="shared" si="11"/>
        <v>215.33333333333334</v>
      </c>
      <c r="F108" s="1">
        <f t="shared" si="12"/>
        <v>239.7777777777778</v>
      </c>
      <c r="G108" s="1">
        <f t="shared" si="13"/>
        <v>190.88888888888889</v>
      </c>
      <c r="H108" s="1">
        <f t="shared" si="14"/>
        <v>-24.444444444444457</v>
      </c>
      <c r="I108" s="1">
        <f t="shared" si="15"/>
        <v>182.33333333333334</v>
      </c>
      <c r="J108" s="1">
        <f t="shared" si="16"/>
        <v>36.666666666666657</v>
      </c>
      <c r="K108" s="1">
        <f t="shared" si="17"/>
        <v>1344.4444444444437</v>
      </c>
      <c r="L108">
        <f t="shared" si="18"/>
        <v>0.16742770167427698</v>
      </c>
      <c r="M108">
        <f t="shared" si="19"/>
        <v>0.16742770167427698</v>
      </c>
      <c r="N108">
        <f t="shared" si="20"/>
        <v>0.17477575015296642</v>
      </c>
      <c r="O108">
        <f t="shared" si="21"/>
        <v>3.1713267029461437E-2</v>
      </c>
    </row>
    <row r="109" spans="1:15" x14ac:dyDescent="0.25">
      <c r="A109" s="1">
        <v>2013</v>
      </c>
      <c r="B109" s="1">
        <v>12</v>
      </c>
      <c r="C109" s="1">
        <v>108</v>
      </c>
      <c r="D109" s="1">
        <v>258</v>
      </c>
      <c r="E109">
        <f t="shared" si="11"/>
        <v>231</v>
      </c>
      <c r="F109" s="1">
        <f t="shared" si="12"/>
        <v>228</v>
      </c>
      <c r="G109" s="1">
        <f t="shared" si="13"/>
        <v>234</v>
      </c>
      <c r="H109" s="1">
        <f t="shared" si="14"/>
        <v>3</v>
      </c>
      <c r="I109" s="1">
        <f t="shared" si="15"/>
        <v>166.44444444444443</v>
      </c>
      <c r="J109" s="1">
        <f t="shared" si="16"/>
        <v>91.555555555555571</v>
      </c>
      <c r="K109" s="1">
        <f t="shared" si="17"/>
        <v>8382.4197530864221</v>
      </c>
      <c r="L109">
        <f t="shared" si="18"/>
        <v>0.35486649440137819</v>
      </c>
      <c r="M109">
        <f t="shared" si="19"/>
        <v>0.35486649440137819</v>
      </c>
      <c r="N109">
        <f t="shared" si="20"/>
        <v>3.6070548644913165E-2</v>
      </c>
      <c r="O109">
        <f t="shared" si="21"/>
        <v>1.1778138333032871E-2</v>
      </c>
    </row>
    <row r="110" spans="1:15" x14ac:dyDescent="0.25">
      <c r="A110" s="1">
        <v>2014</v>
      </c>
      <c r="B110" s="1">
        <v>1</v>
      </c>
      <c r="C110" s="1">
        <v>109</v>
      </c>
      <c r="D110" s="1">
        <v>286</v>
      </c>
      <c r="E110">
        <f t="shared" si="11"/>
        <v>254.33333333333334</v>
      </c>
      <c r="F110" s="1">
        <f t="shared" si="12"/>
        <v>233.55555555555557</v>
      </c>
      <c r="G110" s="1">
        <f t="shared" si="13"/>
        <v>275.11111111111109</v>
      </c>
      <c r="H110" s="1">
        <f t="shared" si="14"/>
        <v>20.777777777777771</v>
      </c>
      <c r="I110" s="1">
        <f t="shared" si="15"/>
        <v>237</v>
      </c>
      <c r="J110" s="1">
        <f t="shared" si="16"/>
        <v>49</v>
      </c>
      <c r="K110" s="1">
        <f t="shared" si="17"/>
        <v>2401</v>
      </c>
      <c r="L110">
        <f t="shared" si="18"/>
        <v>0.17132867132867133</v>
      </c>
      <c r="M110">
        <f t="shared" si="19"/>
        <v>0.17132867132867133</v>
      </c>
      <c r="N110">
        <f t="shared" si="20"/>
        <v>1.1833112066212324E-2</v>
      </c>
      <c r="O110">
        <f t="shared" si="21"/>
        <v>2.0551127194483838E-2</v>
      </c>
    </row>
    <row r="111" spans="1:15" x14ac:dyDescent="0.25">
      <c r="A111" s="1">
        <v>2014</v>
      </c>
      <c r="B111" s="1">
        <v>2</v>
      </c>
      <c r="C111" s="1">
        <v>110</v>
      </c>
      <c r="D111" s="1">
        <v>327</v>
      </c>
      <c r="E111">
        <f t="shared" si="11"/>
        <v>290.33333333333331</v>
      </c>
      <c r="F111" s="1">
        <f t="shared" si="12"/>
        <v>258.5555555555556</v>
      </c>
      <c r="G111" s="1">
        <f t="shared" si="13"/>
        <v>322.11111111111103</v>
      </c>
      <c r="H111" s="1">
        <f t="shared" si="14"/>
        <v>31.777777777777715</v>
      </c>
      <c r="I111" s="1">
        <f t="shared" si="15"/>
        <v>295.88888888888886</v>
      </c>
      <c r="J111" s="1">
        <f t="shared" si="16"/>
        <v>31.111111111111143</v>
      </c>
      <c r="K111" s="1">
        <f t="shared" si="17"/>
        <v>967.9012345679032</v>
      </c>
      <c r="L111">
        <f t="shared" si="18"/>
        <v>9.5141012572205336E-2</v>
      </c>
      <c r="M111">
        <f t="shared" si="19"/>
        <v>9.5141012572205336E-2</v>
      </c>
      <c r="N111">
        <f t="shared" si="20"/>
        <v>4.1842002233165039E-2</v>
      </c>
      <c r="O111">
        <f t="shared" si="21"/>
        <v>1.49631998802944E-2</v>
      </c>
    </row>
    <row r="112" spans="1:15" x14ac:dyDescent="0.25">
      <c r="A112" s="1">
        <v>2014</v>
      </c>
      <c r="B112" s="1">
        <v>3</v>
      </c>
      <c r="C112" s="1">
        <v>111</v>
      </c>
      <c r="D112" s="1">
        <v>287</v>
      </c>
      <c r="E112">
        <f t="shared" si="11"/>
        <v>300</v>
      </c>
      <c r="F112" s="1">
        <f t="shared" si="12"/>
        <v>281.55555555555554</v>
      </c>
      <c r="G112" s="1">
        <f t="shared" si="13"/>
        <v>318.44444444444446</v>
      </c>
      <c r="H112" s="1">
        <f t="shared" si="14"/>
        <v>18.444444444444457</v>
      </c>
      <c r="I112" s="1">
        <f t="shared" si="15"/>
        <v>353.88888888888874</v>
      </c>
      <c r="J112" s="1">
        <f t="shared" si="16"/>
        <v>-66.888888888888744</v>
      </c>
      <c r="K112" s="1">
        <f t="shared" si="17"/>
        <v>4474.1234567901038</v>
      </c>
      <c r="L112">
        <f t="shared" si="18"/>
        <v>-0.23306233062330572</v>
      </c>
      <c r="M112">
        <f t="shared" si="19"/>
        <v>0.23306233062330572</v>
      </c>
      <c r="N112">
        <f t="shared" si="20"/>
        <v>1.1872199912198842E-3</v>
      </c>
      <c r="O112">
        <f t="shared" si="21"/>
        <v>1.942478359577025E-2</v>
      </c>
    </row>
    <row r="113" spans="1:15" x14ac:dyDescent="0.25">
      <c r="A113" s="1">
        <v>2014</v>
      </c>
      <c r="B113" s="1">
        <v>4</v>
      </c>
      <c r="C113" s="1">
        <v>112</v>
      </c>
      <c r="D113" s="1">
        <v>327</v>
      </c>
      <c r="E113">
        <f t="shared" si="11"/>
        <v>313.66666666666669</v>
      </c>
      <c r="F113" s="1">
        <f t="shared" si="12"/>
        <v>301.33333333333331</v>
      </c>
      <c r="G113" s="1">
        <f t="shared" si="13"/>
        <v>326.00000000000006</v>
      </c>
      <c r="H113" s="1">
        <f t="shared" si="14"/>
        <v>12.333333333333371</v>
      </c>
      <c r="I113" s="1">
        <f t="shared" si="15"/>
        <v>336.88888888888891</v>
      </c>
      <c r="J113" s="1">
        <f t="shared" si="16"/>
        <v>-9.8888888888889142</v>
      </c>
      <c r="K113" s="1">
        <f t="shared" si="17"/>
        <v>97.790123456790624</v>
      </c>
      <c r="L113">
        <f t="shared" si="18"/>
        <v>-3.024125042473674E-2</v>
      </c>
      <c r="M113">
        <f t="shared" si="19"/>
        <v>3.024125042473674E-2</v>
      </c>
      <c r="N113">
        <f t="shared" si="20"/>
        <v>2.4949057578185605E-3</v>
      </c>
      <c r="O113">
        <f t="shared" si="21"/>
        <v>2.337999981296E-4</v>
      </c>
    </row>
    <row r="114" spans="1:15" x14ac:dyDescent="0.25">
      <c r="A114" s="1">
        <v>2014</v>
      </c>
      <c r="B114" s="1">
        <v>5</v>
      </c>
      <c r="C114" s="1">
        <v>113</v>
      </c>
      <c r="D114" s="1">
        <v>322</v>
      </c>
      <c r="E114">
        <f t="shared" si="11"/>
        <v>312</v>
      </c>
      <c r="F114" s="1">
        <f t="shared" si="12"/>
        <v>308.5555555555556</v>
      </c>
      <c r="G114" s="1">
        <f t="shared" si="13"/>
        <v>315.4444444444444</v>
      </c>
      <c r="H114" s="1">
        <f t="shared" si="14"/>
        <v>3.4444444444444002</v>
      </c>
      <c r="I114" s="1">
        <f t="shared" si="15"/>
        <v>338.33333333333343</v>
      </c>
      <c r="J114" s="1">
        <f t="shared" si="16"/>
        <v>-16.333333333333428</v>
      </c>
      <c r="K114" s="1">
        <f t="shared" si="17"/>
        <v>266.7777777777809</v>
      </c>
      <c r="L114">
        <f t="shared" si="18"/>
        <v>-5.0724637681159715E-2</v>
      </c>
      <c r="M114">
        <f t="shared" si="19"/>
        <v>5.0724637681159715E-2</v>
      </c>
      <c r="N114">
        <f t="shared" si="20"/>
        <v>2.4348673867082096E-3</v>
      </c>
      <c r="O114">
        <f t="shared" si="21"/>
        <v>3.4817329578334172E-3</v>
      </c>
    </row>
    <row r="115" spans="1:15" x14ac:dyDescent="0.25">
      <c r="A115" s="1">
        <v>2014</v>
      </c>
      <c r="B115" s="1">
        <v>6</v>
      </c>
      <c r="C115" s="1">
        <v>114</v>
      </c>
      <c r="D115" s="1">
        <v>303</v>
      </c>
      <c r="E115">
        <f t="shared" si="11"/>
        <v>317.33333333333331</v>
      </c>
      <c r="F115" s="1">
        <f t="shared" si="12"/>
        <v>314.33333333333331</v>
      </c>
      <c r="G115" s="1">
        <f t="shared" si="13"/>
        <v>320.33333333333331</v>
      </c>
      <c r="H115" s="1">
        <f t="shared" si="14"/>
        <v>3</v>
      </c>
      <c r="I115" s="1">
        <f t="shared" si="15"/>
        <v>318.8888888888888</v>
      </c>
      <c r="J115" s="1">
        <f t="shared" si="16"/>
        <v>-15.8888888888888</v>
      </c>
      <c r="K115" s="1">
        <f t="shared" si="17"/>
        <v>252.45679012345397</v>
      </c>
      <c r="L115">
        <f t="shared" si="18"/>
        <v>-5.2438577191052146E-2</v>
      </c>
      <c r="M115">
        <f t="shared" si="19"/>
        <v>5.2438577191052146E-2</v>
      </c>
      <c r="N115">
        <f t="shared" si="20"/>
        <v>2.3720743911575067E-4</v>
      </c>
      <c r="O115">
        <f t="shared" si="21"/>
        <v>6.8076114542147282E-3</v>
      </c>
    </row>
    <row r="116" spans="1:15" x14ac:dyDescent="0.25">
      <c r="A116" s="1">
        <v>2014</v>
      </c>
      <c r="B116" s="1">
        <v>7</v>
      </c>
      <c r="C116" s="1">
        <v>115</v>
      </c>
      <c r="D116" s="1">
        <v>328</v>
      </c>
      <c r="E116">
        <f t="shared" si="11"/>
        <v>317.66666666666669</v>
      </c>
      <c r="F116" s="1">
        <f t="shared" si="12"/>
        <v>315.66666666666669</v>
      </c>
      <c r="G116" s="1">
        <f t="shared" si="13"/>
        <v>319.66666666666669</v>
      </c>
      <c r="H116" s="1">
        <f t="shared" si="14"/>
        <v>2</v>
      </c>
      <c r="I116" s="1">
        <f t="shared" si="15"/>
        <v>323.33333333333331</v>
      </c>
      <c r="J116" s="1">
        <f t="shared" si="16"/>
        <v>4.6666666666666856</v>
      </c>
      <c r="K116" s="1">
        <f t="shared" si="17"/>
        <v>21.777777777777956</v>
      </c>
      <c r="L116">
        <f t="shared" si="18"/>
        <v>1.4227642276422823E-2</v>
      </c>
      <c r="M116">
        <f t="shared" si="19"/>
        <v>1.4227642276422823E-2</v>
      </c>
      <c r="N116">
        <f t="shared" si="20"/>
        <v>4.1311388723645686E-6</v>
      </c>
      <c r="O116">
        <f t="shared" si="21"/>
        <v>4.5545806067816784E-4</v>
      </c>
    </row>
    <row r="117" spans="1:15" x14ac:dyDescent="0.25">
      <c r="A117" s="1">
        <v>2014</v>
      </c>
      <c r="B117" s="1">
        <v>8</v>
      </c>
      <c r="C117" s="1">
        <v>116</v>
      </c>
      <c r="D117" s="1">
        <v>321</v>
      </c>
      <c r="E117">
        <f t="shared" si="11"/>
        <v>317.33333333333331</v>
      </c>
      <c r="F117" s="1">
        <f t="shared" si="12"/>
        <v>317.4444444444444</v>
      </c>
      <c r="G117" s="1">
        <f t="shared" si="13"/>
        <v>317.22222222222223</v>
      </c>
      <c r="H117" s="1">
        <f t="shared" si="14"/>
        <v>-0.11111111111108585</v>
      </c>
      <c r="I117" s="1">
        <f t="shared" si="15"/>
        <v>321.66666666666669</v>
      </c>
      <c r="J117" s="1">
        <f t="shared" si="16"/>
        <v>-0.66666666666668561</v>
      </c>
      <c r="K117" s="1">
        <f t="shared" si="17"/>
        <v>0.44444444444446973</v>
      </c>
      <c r="L117">
        <f t="shared" si="18"/>
        <v>-2.0768431983385844E-3</v>
      </c>
      <c r="M117">
        <f t="shared" si="19"/>
        <v>2.0768431983385844E-3</v>
      </c>
      <c r="N117">
        <f t="shared" si="20"/>
        <v>8.0562441823169809E-2</v>
      </c>
      <c r="O117">
        <f t="shared" si="21"/>
        <v>8.7586494696285933E-2</v>
      </c>
    </row>
    <row r="118" spans="1:15" x14ac:dyDescent="0.25">
      <c r="A118" s="1">
        <v>2014</v>
      </c>
      <c r="B118" s="1">
        <v>9</v>
      </c>
      <c r="C118" s="1">
        <v>117</v>
      </c>
      <c r="D118" s="1">
        <v>226</v>
      </c>
      <c r="E118">
        <f t="shared" si="11"/>
        <v>291.66666666666669</v>
      </c>
      <c r="F118" s="1">
        <f t="shared" si="12"/>
        <v>308.88888888888891</v>
      </c>
      <c r="G118" s="1">
        <f t="shared" si="13"/>
        <v>274.44444444444446</v>
      </c>
      <c r="H118" s="1">
        <f t="shared" si="14"/>
        <v>-17.222222222222229</v>
      </c>
      <c r="I118" s="1">
        <f t="shared" si="15"/>
        <v>317.11111111111114</v>
      </c>
      <c r="J118" s="1">
        <f t="shared" si="16"/>
        <v>-91.111111111111143</v>
      </c>
      <c r="K118" s="1">
        <f t="shared" si="17"/>
        <v>8301.2345679012396</v>
      </c>
      <c r="L118">
        <f t="shared" si="18"/>
        <v>-0.40314650934119972</v>
      </c>
      <c r="M118">
        <f t="shared" si="19"/>
        <v>0.40314650934119972</v>
      </c>
      <c r="N118">
        <f t="shared" si="20"/>
        <v>3.011948304584116E-2</v>
      </c>
      <c r="O118">
        <f t="shared" si="21"/>
        <v>1.2530346933980734E-3</v>
      </c>
    </row>
    <row r="119" spans="1:15" x14ac:dyDescent="0.25">
      <c r="A119" s="1">
        <v>2014</v>
      </c>
      <c r="B119" s="1">
        <v>10</v>
      </c>
      <c r="C119" s="1">
        <v>118</v>
      </c>
      <c r="D119" s="1">
        <v>218</v>
      </c>
      <c r="E119">
        <f t="shared" si="11"/>
        <v>255</v>
      </c>
      <c r="F119" s="1">
        <f t="shared" si="12"/>
        <v>288</v>
      </c>
      <c r="G119" s="1">
        <f t="shared" si="13"/>
        <v>222</v>
      </c>
      <c r="H119" s="1">
        <f t="shared" si="14"/>
        <v>-33</v>
      </c>
      <c r="I119" s="1">
        <f t="shared" si="15"/>
        <v>257.22222222222223</v>
      </c>
      <c r="J119" s="1">
        <f t="shared" si="16"/>
        <v>-39.222222222222229</v>
      </c>
      <c r="K119" s="1">
        <f t="shared" si="17"/>
        <v>1538.3827160493831</v>
      </c>
      <c r="L119">
        <f t="shared" si="18"/>
        <v>-0.17991845056065242</v>
      </c>
      <c r="M119">
        <f t="shared" si="19"/>
        <v>0.17991845056065242</v>
      </c>
      <c r="N119">
        <f t="shared" si="20"/>
        <v>2.5776449793788403E-2</v>
      </c>
      <c r="O119">
        <f t="shared" si="21"/>
        <v>7.5751199393990411E-4</v>
      </c>
    </row>
    <row r="120" spans="1:15" x14ac:dyDescent="0.25">
      <c r="A120" s="1">
        <v>2014</v>
      </c>
      <c r="B120" s="1">
        <v>11</v>
      </c>
      <c r="C120" s="1">
        <v>119</v>
      </c>
      <c r="D120" s="1">
        <v>224</v>
      </c>
      <c r="E120">
        <f t="shared" si="11"/>
        <v>222.66666666666666</v>
      </c>
      <c r="F120" s="1">
        <f t="shared" si="12"/>
        <v>256.44444444444446</v>
      </c>
      <c r="G120" s="1">
        <f t="shared" si="13"/>
        <v>188.88888888888886</v>
      </c>
      <c r="H120" s="1">
        <f t="shared" si="14"/>
        <v>-33.7777777777778</v>
      </c>
      <c r="I120" s="1">
        <f t="shared" si="15"/>
        <v>189</v>
      </c>
      <c r="J120" s="1">
        <f t="shared" si="16"/>
        <v>35</v>
      </c>
      <c r="K120" s="1">
        <f t="shared" si="17"/>
        <v>1225</v>
      </c>
      <c r="L120">
        <f t="shared" si="18"/>
        <v>0.15625</v>
      </c>
      <c r="M120">
        <f t="shared" si="19"/>
        <v>0.15625</v>
      </c>
      <c r="N120">
        <f t="shared" si="20"/>
        <v>0.19097246826971548</v>
      </c>
      <c r="O120">
        <f t="shared" si="21"/>
        <v>1.6761001275510206E-2</v>
      </c>
    </row>
    <row r="121" spans="1:15" x14ac:dyDescent="0.25">
      <c r="A121" s="1">
        <v>2014</v>
      </c>
      <c r="B121" s="1">
        <v>12</v>
      </c>
      <c r="C121" s="1">
        <v>120</v>
      </c>
      <c r="D121" s="1">
        <v>253</v>
      </c>
      <c r="E121">
        <f t="shared" si="11"/>
        <v>231.66666666666666</v>
      </c>
      <c r="F121" s="1">
        <f t="shared" si="12"/>
        <v>236.44444444444443</v>
      </c>
      <c r="G121" s="1">
        <f t="shared" si="13"/>
        <v>226.88888888888889</v>
      </c>
      <c r="H121" s="1">
        <f t="shared" si="14"/>
        <v>-4.7777777777777715</v>
      </c>
      <c r="I121" s="1">
        <f t="shared" si="15"/>
        <v>155.11111111111106</v>
      </c>
      <c r="J121" s="1">
        <f t="shared" si="16"/>
        <v>97.888888888888943</v>
      </c>
      <c r="K121" s="1">
        <f t="shared" si="17"/>
        <v>9582.2345679012451</v>
      </c>
      <c r="L121">
        <f t="shared" si="18"/>
        <v>0.38691260430390889</v>
      </c>
      <c r="M121">
        <f t="shared" si="19"/>
        <v>0.38691260430390889</v>
      </c>
      <c r="N121">
        <f t="shared" si="20"/>
        <v>3.5828487853463507E-2</v>
      </c>
      <c r="O121">
        <f t="shared" si="21"/>
        <v>4.5149900795200676E-3</v>
      </c>
    </row>
    <row r="122" spans="1:15" x14ac:dyDescent="0.25">
      <c r="A122" s="1">
        <v>2015</v>
      </c>
      <c r="B122" s="1">
        <v>1</v>
      </c>
      <c r="C122" s="1">
        <v>121</v>
      </c>
      <c r="D122" s="1">
        <v>270</v>
      </c>
      <c r="E122">
        <f t="shared" si="11"/>
        <v>249</v>
      </c>
      <c r="F122" s="1">
        <f t="shared" si="12"/>
        <v>234.44444444444443</v>
      </c>
      <c r="G122" s="1">
        <f t="shared" si="13"/>
        <v>263.55555555555554</v>
      </c>
      <c r="H122" s="1">
        <f t="shared" si="14"/>
        <v>14.555555555555571</v>
      </c>
      <c r="I122" s="1">
        <f t="shared" si="15"/>
        <v>222.11111111111111</v>
      </c>
      <c r="J122" s="1">
        <f t="shared" si="16"/>
        <v>47.888888888888886</v>
      </c>
      <c r="K122" s="1">
        <f t="shared" si="17"/>
        <v>2293.3456790123455</v>
      </c>
      <c r="L122">
        <f t="shared" si="18"/>
        <v>0.1773662551440329</v>
      </c>
      <c r="M122">
        <f t="shared" si="19"/>
        <v>0.1773662551440329</v>
      </c>
      <c r="N122">
        <f t="shared" si="20"/>
        <v>4.4394316584531537E-2</v>
      </c>
      <c r="O122">
        <f t="shared" si="21"/>
        <v>5.7956104252400539E-2</v>
      </c>
    </row>
    <row r="123" spans="1:15" x14ac:dyDescent="0.25">
      <c r="A123" s="1">
        <v>2015</v>
      </c>
      <c r="B123" s="1">
        <v>2</v>
      </c>
      <c r="C123" s="1">
        <v>122</v>
      </c>
      <c r="D123" s="1">
        <v>335</v>
      </c>
      <c r="E123">
        <f t="shared" si="11"/>
        <v>286</v>
      </c>
      <c r="F123" s="1">
        <f t="shared" si="12"/>
        <v>255.55555555555554</v>
      </c>
      <c r="G123" s="1">
        <f t="shared" si="13"/>
        <v>316.44444444444446</v>
      </c>
      <c r="H123" s="1">
        <f t="shared" si="14"/>
        <v>30.444444444444457</v>
      </c>
      <c r="I123" s="1">
        <f t="shared" si="15"/>
        <v>278.11111111111109</v>
      </c>
      <c r="J123" s="1">
        <f t="shared" si="16"/>
        <v>56.888888888888914</v>
      </c>
      <c r="K123" s="1">
        <f t="shared" si="17"/>
        <v>3236.3456790123487</v>
      </c>
      <c r="L123">
        <f t="shared" si="18"/>
        <v>0.16981757877280274</v>
      </c>
      <c r="M123">
        <f t="shared" si="19"/>
        <v>0.16981757877280274</v>
      </c>
      <c r="N123">
        <f t="shared" si="20"/>
        <v>4.9974120552571617E-2</v>
      </c>
      <c r="O123">
        <f t="shared" si="21"/>
        <v>3.5366451325462241E-2</v>
      </c>
    </row>
    <row r="124" spans="1:15" x14ac:dyDescent="0.25">
      <c r="A124" s="1">
        <v>2015</v>
      </c>
      <c r="B124" s="1">
        <v>3</v>
      </c>
      <c r="C124" s="1">
        <v>123</v>
      </c>
      <c r="D124" s="1">
        <v>272</v>
      </c>
      <c r="E124">
        <f t="shared" si="11"/>
        <v>292.33333333333331</v>
      </c>
      <c r="F124" s="1">
        <f t="shared" si="12"/>
        <v>275.77777777777777</v>
      </c>
      <c r="G124" s="1">
        <f t="shared" si="13"/>
        <v>308.88888888888886</v>
      </c>
      <c r="H124" s="1">
        <f t="shared" si="14"/>
        <v>16.555555555555543</v>
      </c>
      <c r="I124" s="1">
        <f t="shared" si="15"/>
        <v>346.88888888888891</v>
      </c>
      <c r="J124" s="1">
        <f t="shared" si="16"/>
        <v>-74.888888888888914</v>
      </c>
      <c r="K124" s="1">
        <f t="shared" si="17"/>
        <v>5608.3456790123491</v>
      </c>
      <c r="L124">
        <f t="shared" si="18"/>
        <v>-0.27532679738562099</v>
      </c>
      <c r="M124">
        <f t="shared" si="19"/>
        <v>0.27532679738562099</v>
      </c>
      <c r="N124">
        <f t="shared" si="20"/>
        <v>2.6699132812160949E-6</v>
      </c>
      <c r="O124">
        <f t="shared" si="21"/>
        <v>3.7967668685121109E-2</v>
      </c>
    </row>
    <row r="125" spans="1:15" x14ac:dyDescent="0.25">
      <c r="A125" s="1">
        <v>2015</v>
      </c>
      <c r="B125" s="1">
        <v>4</v>
      </c>
      <c r="C125" s="1">
        <v>124</v>
      </c>
      <c r="D125" s="1">
        <v>325</v>
      </c>
      <c r="E125">
        <f t="shared" si="11"/>
        <v>310.66666666666669</v>
      </c>
      <c r="F125" s="1">
        <f t="shared" si="12"/>
        <v>296.33333333333331</v>
      </c>
      <c r="G125" s="1">
        <f t="shared" si="13"/>
        <v>325.00000000000006</v>
      </c>
      <c r="H125" s="1">
        <f t="shared" si="14"/>
        <v>14.333333333333371</v>
      </c>
      <c r="I125" s="1">
        <f t="shared" si="15"/>
        <v>325.4444444444444</v>
      </c>
      <c r="J125" s="1">
        <f t="shared" si="16"/>
        <v>-0.44444444444440023</v>
      </c>
      <c r="K125" s="1">
        <f t="shared" si="17"/>
        <v>0.19753086419749155</v>
      </c>
      <c r="L125">
        <f t="shared" si="18"/>
        <v>-1.3675213675212316E-3</v>
      </c>
      <c r="M125">
        <f t="shared" si="19"/>
        <v>1.3675213675212316E-3</v>
      </c>
      <c r="N125">
        <f t="shared" si="20"/>
        <v>4.7221564760026695E-3</v>
      </c>
      <c r="O125">
        <f t="shared" si="21"/>
        <v>6.0591715976331356E-4</v>
      </c>
    </row>
    <row r="126" spans="1:15" x14ac:dyDescent="0.25">
      <c r="A126" s="1">
        <v>2015</v>
      </c>
      <c r="B126" s="1">
        <v>5</v>
      </c>
      <c r="C126" s="1">
        <v>125</v>
      </c>
      <c r="D126" s="1">
        <v>317</v>
      </c>
      <c r="E126">
        <f t="shared" si="11"/>
        <v>304.66666666666669</v>
      </c>
      <c r="F126" s="1">
        <f t="shared" si="12"/>
        <v>302.5555555555556</v>
      </c>
      <c r="G126" s="1">
        <f t="shared" si="13"/>
        <v>306.77777777777777</v>
      </c>
      <c r="H126" s="1">
        <f t="shared" si="14"/>
        <v>2.1111111111110858</v>
      </c>
      <c r="I126" s="1">
        <f t="shared" si="15"/>
        <v>339.33333333333343</v>
      </c>
      <c r="J126" s="1">
        <f t="shared" si="16"/>
        <v>-22.333333333333428</v>
      </c>
      <c r="K126" s="1">
        <f t="shared" si="17"/>
        <v>498.77777777778203</v>
      </c>
      <c r="L126">
        <f t="shared" si="18"/>
        <v>-7.04521556256575E-2</v>
      </c>
      <c r="M126">
        <f t="shared" si="19"/>
        <v>7.04521556256575E-2</v>
      </c>
      <c r="N126">
        <f t="shared" si="20"/>
        <v>2.3784926278399551E-4</v>
      </c>
      <c r="O126">
        <f t="shared" si="21"/>
        <v>1.6817761147986349E-3</v>
      </c>
    </row>
    <row r="127" spans="1:15" x14ac:dyDescent="0.25">
      <c r="A127" s="1">
        <v>2015</v>
      </c>
      <c r="B127" s="1">
        <v>6</v>
      </c>
      <c r="C127" s="1">
        <v>126</v>
      </c>
      <c r="D127" s="1">
        <v>304</v>
      </c>
      <c r="E127">
        <f t="shared" si="11"/>
        <v>315.33333333333331</v>
      </c>
      <c r="F127" s="1">
        <f t="shared" si="12"/>
        <v>310.22222222222223</v>
      </c>
      <c r="G127" s="1">
        <f t="shared" si="13"/>
        <v>320.4444444444444</v>
      </c>
      <c r="H127" s="1">
        <f t="shared" si="14"/>
        <v>5.1111111111110858</v>
      </c>
      <c r="I127" s="1">
        <f t="shared" si="15"/>
        <v>308.88888888888886</v>
      </c>
      <c r="J127" s="1">
        <f t="shared" si="16"/>
        <v>-4.8888888888888573</v>
      </c>
      <c r="K127" s="1">
        <f t="shared" si="17"/>
        <v>23.901234567900925</v>
      </c>
      <c r="L127">
        <f t="shared" si="18"/>
        <v>-1.6081871345029135E-2</v>
      </c>
      <c r="M127">
        <f t="shared" si="19"/>
        <v>1.6081871345029135E-2</v>
      </c>
      <c r="N127">
        <f t="shared" si="20"/>
        <v>3.3348936424882612E-3</v>
      </c>
      <c r="O127">
        <f t="shared" si="21"/>
        <v>1.7313019390581715E-4</v>
      </c>
    </row>
    <row r="128" spans="1:15" x14ac:dyDescent="0.25">
      <c r="A128" s="1">
        <v>2015</v>
      </c>
      <c r="B128" s="1">
        <v>7</v>
      </c>
      <c r="C128" s="1">
        <v>127</v>
      </c>
      <c r="D128" s="1">
        <v>308</v>
      </c>
      <c r="E128">
        <f t="shared" si="11"/>
        <v>309.66666666666669</v>
      </c>
      <c r="F128" s="1">
        <f t="shared" si="12"/>
        <v>309.88888888888891</v>
      </c>
      <c r="G128" s="1">
        <f t="shared" si="13"/>
        <v>309.44444444444446</v>
      </c>
      <c r="H128" s="1">
        <f t="shared" si="14"/>
        <v>-0.22222222222222854</v>
      </c>
      <c r="I128" s="1">
        <f t="shared" si="15"/>
        <v>325.55555555555549</v>
      </c>
      <c r="J128" s="1">
        <f t="shared" si="16"/>
        <v>-17.555555555555486</v>
      </c>
      <c r="K128" s="1">
        <f t="shared" si="17"/>
        <v>308.19753086419507</v>
      </c>
      <c r="L128">
        <f t="shared" si="18"/>
        <v>-5.6998556998556771E-2</v>
      </c>
      <c r="M128">
        <f t="shared" si="19"/>
        <v>5.6998556998556771E-2</v>
      </c>
      <c r="N128">
        <f t="shared" si="20"/>
        <v>2.7740817784107853E-3</v>
      </c>
      <c r="O128">
        <f t="shared" si="21"/>
        <v>2.3718164951931188E-3</v>
      </c>
    </row>
    <row r="129" spans="1:15" x14ac:dyDescent="0.25">
      <c r="A129" s="1">
        <v>2015</v>
      </c>
      <c r="B129" s="1">
        <v>8</v>
      </c>
      <c r="C129" s="1">
        <v>128</v>
      </c>
      <c r="D129" s="1">
        <v>293</v>
      </c>
      <c r="E129">
        <f t="shared" si="11"/>
        <v>301.66666666666669</v>
      </c>
      <c r="F129" s="1">
        <f t="shared" si="12"/>
        <v>308.88888888888891</v>
      </c>
      <c r="G129" s="1">
        <f t="shared" si="13"/>
        <v>294.44444444444446</v>
      </c>
      <c r="H129" s="1">
        <f t="shared" si="14"/>
        <v>-7.2222222222222285</v>
      </c>
      <c r="I129" s="1">
        <f t="shared" si="15"/>
        <v>309.22222222222223</v>
      </c>
      <c r="J129" s="1">
        <f t="shared" si="16"/>
        <v>-16.222222222222229</v>
      </c>
      <c r="K129" s="1">
        <f t="shared" si="17"/>
        <v>263.16049382716068</v>
      </c>
      <c r="L129">
        <f t="shared" si="18"/>
        <v>-5.5365946150929109E-2</v>
      </c>
      <c r="M129">
        <f t="shared" si="19"/>
        <v>5.5365946150929109E-2</v>
      </c>
      <c r="N129">
        <f t="shared" si="20"/>
        <v>6.9462330428290045E-2</v>
      </c>
      <c r="O129">
        <f t="shared" si="21"/>
        <v>8.0245547414646651E-2</v>
      </c>
    </row>
    <row r="130" spans="1:15" x14ac:dyDescent="0.25">
      <c r="A130" s="1">
        <v>2015</v>
      </c>
      <c r="B130" s="1">
        <v>9</v>
      </c>
      <c r="C130" s="1">
        <v>129</v>
      </c>
      <c r="D130" s="1">
        <v>210</v>
      </c>
      <c r="E130">
        <f t="shared" si="11"/>
        <v>270.33333333333331</v>
      </c>
      <c r="F130" s="1">
        <f t="shared" si="12"/>
        <v>293.88888888888891</v>
      </c>
      <c r="G130" s="1">
        <f t="shared" si="13"/>
        <v>246.77777777777771</v>
      </c>
      <c r="H130" s="1">
        <f t="shared" si="14"/>
        <v>-23.5555555555556</v>
      </c>
      <c r="I130" s="1">
        <f t="shared" si="15"/>
        <v>287.22222222222223</v>
      </c>
      <c r="J130" s="1">
        <f t="shared" si="16"/>
        <v>-77.222222222222229</v>
      </c>
      <c r="K130" s="1">
        <f t="shared" si="17"/>
        <v>5963.2716049382725</v>
      </c>
      <c r="L130">
        <f t="shared" si="18"/>
        <v>-0.36772486772486773</v>
      </c>
      <c r="M130">
        <f t="shared" si="19"/>
        <v>0.36772486772486773</v>
      </c>
      <c r="N130">
        <f t="shared" si="20"/>
        <v>2.3694745387866584E-3</v>
      </c>
      <c r="O130">
        <f t="shared" si="21"/>
        <v>2.040816326530612E-4</v>
      </c>
    </row>
    <row r="131" spans="1:15" x14ac:dyDescent="0.25">
      <c r="A131" s="1">
        <v>2015</v>
      </c>
      <c r="B131" s="1">
        <v>10</v>
      </c>
      <c r="C131" s="1">
        <v>130</v>
      </c>
      <c r="D131" s="1">
        <v>213</v>
      </c>
      <c r="E131">
        <f t="shared" si="11"/>
        <v>238.66666666666666</v>
      </c>
      <c r="F131" s="1">
        <f t="shared" si="12"/>
        <v>270.22222222222223</v>
      </c>
      <c r="G131" s="1">
        <f t="shared" si="13"/>
        <v>207.11111111111109</v>
      </c>
      <c r="H131" s="1">
        <f t="shared" si="14"/>
        <v>-31.555555555555571</v>
      </c>
      <c r="I131" s="1">
        <f t="shared" si="15"/>
        <v>223.22222222222211</v>
      </c>
      <c r="J131" s="1">
        <f t="shared" si="16"/>
        <v>-10.222222222222115</v>
      </c>
      <c r="K131" s="1">
        <f t="shared" si="17"/>
        <v>104.49382716049163</v>
      </c>
      <c r="L131">
        <f t="shared" si="18"/>
        <v>-4.7991653625455939E-2</v>
      </c>
      <c r="M131">
        <f t="shared" si="19"/>
        <v>4.7991653625455939E-2</v>
      </c>
      <c r="N131">
        <f t="shared" si="20"/>
        <v>2.6150449714263543E-2</v>
      </c>
      <c r="O131">
        <f t="shared" si="21"/>
        <v>1.9837333862328903E-4</v>
      </c>
    </row>
    <row r="132" spans="1:15" x14ac:dyDescent="0.25">
      <c r="A132" s="1">
        <v>2015</v>
      </c>
      <c r="B132" s="1">
        <v>11</v>
      </c>
      <c r="C132" s="1">
        <v>131</v>
      </c>
      <c r="D132" s="1">
        <v>210</v>
      </c>
      <c r="E132">
        <f t="shared" si="11"/>
        <v>211</v>
      </c>
      <c r="F132" s="1">
        <f t="shared" si="12"/>
        <v>240</v>
      </c>
      <c r="G132" s="1">
        <f t="shared" si="13"/>
        <v>182</v>
      </c>
      <c r="H132" s="1">
        <f t="shared" si="14"/>
        <v>-29</v>
      </c>
      <c r="I132" s="1">
        <f t="shared" si="15"/>
        <v>175.55555555555551</v>
      </c>
      <c r="J132" s="1">
        <f t="shared" si="16"/>
        <v>34.444444444444485</v>
      </c>
      <c r="K132" s="1">
        <f t="shared" si="17"/>
        <v>1186.4197530864226</v>
      </c>
      <c r="L132">
        <f t="shared" si="18"/>
        <v>0.16402116402116421</v>
      </c>
      <c r="M132">
        <f t="shared" si="19"/>
        <v>0.16402116402116421</v>
      </c>
      <c r="N132">
        <f t="shared" si="20"/>
        <v>0.18367346938775508</v>
      </c>
      <c r="O132">
        <f t="shared" si="21"/>
        <v>2.4693877551020406E-2</v>
      </c>
    </row>
    <row r="133" spans="1:15" ht="16.5" thickBot="1" x14ac:dyDescent="0.3">
      <c r="A133" s="4">
        <v>2015</v>
      </c>
      <c r="B133" s="4">
        <v>12</v>
      </c>
      <c r="C133" s="4">
        <v>132</v>
      </c>
      <c r="D133" s="4">
        <v>243</v>
      </c>
      <c r="E133" s="5">
        <f t="shared" ref="E133:E145" si="22">AVERAGE(D131:D133)</f>
        <v>222</v>
      </c>
      <c r="F133" s="4">
        <f t="shared" ref="F133:F148" si="23">AVERAGE(E131:E133)</f>
        <v>223.88888888888889</v>
      </c>
      <c r="G133" s="1">
        <f t="shared" si="13"/>
        <v>220.11111111111111</v>
      </c>
      <c r="H133" s="1">
        <f t="shared" si="14"/>
        <v>-1.8888888888888857</v>
      </c>
      <c r="I133" s="1">
        <f t="shared" si="15"/>
        <v>153</v>
      </c>
      <c r="J133" s="1">
        <f t="shared" si="16"/>
        <v>90</v>
      </c>
      <c r="K133" s="1">
        <f t="shared" si="17"/>
        <v>8100</v>
      </c>
      <c r="L133">
        <f t="shared" si="18"/>
        <v>0.37037037037037035</v>
      </c>
      <c r="M133">
        <f t="shared" si="19"/>
        <v>0.37037037037037035</v>
      </c>
      <c r="N133">
        <f t="shared" ref="N133:N156" si="24">((I134-D134)/D133)^2</f>
        <v>2.0482884166717358E-2</v>
      </c>
      <c r="O133">
        <f t="shared" ref="O133:O156" si="25">((D134-D133)/D133)^2</f>
        <v>1.6935087808430287E-3</v>
      </c>
    </row>
    <row r="134" spans="1:15" x14ac:dyDescent="0.25">
      <c r="A134" s="1">
        <v>2016</v>
      </c>
      <c r="B134" s="1">
        <v>1</v>
      </c>
      <c r="C134" s="1">
        <v>133</v>
      </c>
      <c r="D134" s="1">
        <v>253</v>
      </c>
      <c r="E134">
        <f t="shared" si="22"/>
        <v>235.33333333333334</v>
      </c>
      <c r="F134" s="1">
        <f t="shared" si="23"/>
        <v>222.7777777777778</v>
      </c>
      <c r="G134" s="1">
        <f t="shared" ref="G134:G157" si="26">2*E134-F134</f>
        <v>247.88888888888889</v>
      </c>
      <c r="H134" s="1">
        <f t="shared" ref="H134:H157" si="27">E134-F134</f>
        <v>12.555555555555543</v>
      </c>
      <c r="I134" s="1">
        <f>$G$133+$H$133*(C134-$C$133)</f>
        <v>218.22222222222223</v>
      </c>
      <c r="J134" s="1">
        <f t="shared" ref="J134:J157" si="28">D134-I134</f>
        <v>34.777777777777771</v>
      </c>
      <c r="K134" s="1">
        <f t="shared" ref="K134:K157" si="29">J134^2</f>
        <v>1209.4938271604933</v>
      </c>
      <c r="L134">
        <f t="shared" ref="L134:L157" si="30">J134/D134</f>
        <v>0.1374615722441809</v>
      </c>
      <c r="M134">
        <f t="shared" ref="M134:M157" si="31">ABS(L134)</f>
        <v>0.1374615722441809</v>
      </c>
      <c r="N134">
        <f t="shared" si="24"/>
        <v>0.11465227980093075</v>
      </c>
      <c r="O134">
        <f t="shared" si="25"/>
        <v>3.7510350107016199E-2</v>
      </c>
    </row>
    <row r="135" spans="1:15" x14ac:dyDescent="0.25">
      <c r="A135" s="1">
        <v>2016</v>
      </c>
      <c r="B135" s="1">
        <v>2</v>
      </c>
      <c r="C135" s="1">
        <v>134</v>
      </c>
      <c r="D135" s="1">
        <v>302</v>
      </c>
      <c r="E135">
        <f t="shared" si="22"/>
        <v>266</v>
      </c>
      <c r="F135" s="1">
        <f t="shared" si="23"/>
        <v>241.11111111111111</v>
      </c>
      <c r="G135" s="1">
        <f t="shared" si="26"/>
        <v>290.88888888888891</v>
      </c>
      <c r="H135" s="1">
        <f t="shared" si="27"/>
        <v>24.888888888888886</v>
      </c>
      <c r="I135" s="1">
        <f t="shared" ref="I135:I156" si="32">$G$133+$H$133*(C135-$C$133)</f>
        <v>216.33333333333334</v>
      </c>
      <c r="J135" s="1">
        <f t="shared" si="28"/>
        <v>85.666666666666657</v>
      </c>
      <c r="K135" s="1">
        <f t="shared" si="29"/>
        <v>7338.7777777777765</v>
      </c>
      <c r="L135">
        <f t="shared" si="30"/>
        <v>0.28366445916114785</v>
      </c>
      <c r="M135">
        <f t="shared" si="31"/>
        <v>0.28366445916114785</v>
      </c>
      <c r="N135">
        <f t="shared" si="24"/>
        <v>2.3764525164317561E-2</v>
      </c>
      <c r="O135">
        <f t="shared" si="25"/>
        <v>1.8431209157493092E-2</v>
      </c>
    </row>
    <row r="136" spans="1:15" x14ac:dyDescent="0.25">
      <c r="A136" s="1">
        <v>2016</v>
      </c>
      <c r="B136" s="1">
        <v>3</v>
      </c>
      <c r="C136" s="1">
        <v>135</v>
      </c>
      <c r="D136" s="1">
        <v>261</v>
      </c>
      <c r="E136">
        <f t="shared" si="22"/>
        <v>272</v>
      </c>
      <c r="F136" s="1">
        <f t="shared" si="23"/>
        <v>257.77777777777777</v>
      </c>
      <c r="G136" s="1">
        <f t="shared" si="26"/>
        <v>286.22222222222223</v>
      </c>
      <c r="H136" s="1">
        <f t="shared" si="27"/>
        <v>14.222222222222229</v>
      </c>
      <c r="I136" s="1">
        <f t="shared" si="32"/>
        <v>214.44444444444446</v>
      </c>
      <c r="J136" s="1">
        <f t="shared" si="28"/>
        <v>46.555555555555543</v>
      </c>
      <c r="K136" s="1">
        <f t="shared" si="29"/>
        <v>2167.4197530864185</v>
      </c>
      <c r="L136">
        <f t="shared" si="30"/>
        <v>0.17837377607492544</v>
      </c>
      <c r="M136">
        <f t="shared" si="31"/>
        <v>0.17837377607492544</v>
      </c>
      <c r="N136">
        <f t="shared" si="24"/>
        <v>9.9779604230018415E-2</v>
      </c>
      <c r="O136">
        <f t="shared" si="25"/>
        <v>1.6969803731595248E-2</v>
      </c>
    </row>
    <row r="137" spans="1:15" x14ac:dyDescent="0.25">
      <c r="A137" s="1">
        <v>2016</v>
      </c>
      <c r="B137" s="1">
        <v>4</v>
      </c>
      <c r="C137" s="1">
        <v>136</v>
      </c>
      <c r="D137" s="1">
        <v>295</v>
      </c>
      <c r="E137">
        <f t="shared" si="22"/>
        <v>286</v>
      </c>
      <c r="F137" s="1">
        <f t="shared" si="23"/>
        <v>274.66666666666669</v>
      </c>
      <c r="G137" s="1">
        <f t="shared" si="26"/>
        <v>297.33333333333331</v>
      </c>
      <c r="H137" s="1">
        <f t="shared" si="27"/>
        <v>11.333333333333314</v>
      </c>
      <c r="I137" s="1">
        <f t="shared" si="32"/>
        <v>212.55555555555557</v>
      </c>
      <c r="J137" s="1">
        <f t="shared" si="28"/>
        <v>82.444444444444429</v>
      </c>
      <c r="K137" s="1">
        <f t="shared" si="29"/>
        <v>6797.0864197530836</v>
      </c>
      <c r="L137">
        <f t="shared" si="30"/>
        <v>0.279472693032015</v>
      </c>
      <c r="M137">
        <f t="shared" si="31"/>
        <v>0.279472693032015</v>
      </c>
      <c r="N137">
        <f t="shared" si="24"/>
        <v>7.0509751348590735E-2</v>
      </c>
      <c r="O137">
        <f t="shared" si="25"/>
        <v>4.136742315426601E-4</v>
      </c>
    </row>
    <row r="138" spans="1:15" x14ac:dyDescent="0.25">
      <c r="A138" s="1">
        <v>2016</v>
      </c>
      <c r="B138" s="1">
        <v>5</v>
      </c>
      <c r="C138" s="1">
        <v>137</v>
      </c>
      <c r="D138" s="1">
        <v>289</v>
      </c>
      <c r="E138">
        <f t="shared" si="22"/>
        <v>281.66666666666669</v>
      </c>
      <c r="F138" s="1">
        <f t="shared" si="23"/>
        <v>279.88888888888891</v>
      </c>
      <c r="G138" s="1">
        <f t="shared" si="26"/>
        <v>283.44444444444446</v>
      </c>
      <c r="H138" s="1">
        <f t="shared" si="27"/>
        <v>1.7777777777777715</v>
      </c>
      <c r="I138" s="1">
        <f t="shared" si="32"/>
        <v>210.66666666666669</v>
      </c>
      <c r="J138" s="1">
        <f t="shared" si="28"/>
        <v>78.333333333333314</v>
      </c>
      <c r="K138" s="1">
        <f t="shared" si="29"/>
        <v>6136.1111111111086</v>
      </c>
      <c r="L138">
        <f t="shared" si="30"/>
        <v>0.2710495963091118</v>
      </c>
      <c r="M138">
        <f t="shared" si="31"/>
        <v>0.2710495963091118</v>
      </c>
      <c r="N138">
        <f t="shared" si="24"/>
        <v>7.3259611946489042E-2</v>
      </c>
      <c r="O138">
        <f t="shared" si="25"/>
        <v>4.7892146885214497E-5</v>
      </c>
    </row>
    <row r="139" spans="1:15" x14ac:dyDescent="0.25">
      <c r="A139" s="1">
        <v>2016</v>
      </c>
      <c r="B139" s="1">
        <v>6</v>
      </c>
      <c r="C139" s="1">
        <v>138</v>
      </c>
      <c r="D139" s="1">
        <v>287</v>
      </c>
      <c r="E139">
        <f t="shared" si="22"/>
        <v>290.33333333333331</v>
      </c>
      <c r="F139" s="1">
        <f t="shared" si="23"/>
        <v>286</v>
      </c>
      <c r="G139" s="1">
        <f t="shared" si="26"/>
        <v>294.66666666666663</v>
      </c>
      <c r="H139" s="1">
        <f t="shared" si="27"/>
        <v>4.3333333333333144</v>
      </c>
      <c r="I139" s="1">
        <f t="shared" si="32"/>
        <v>208.7777777777778</v>
      </c>
      <c r="J139" s="1">
        <f t="shared" si="28"/>
        <v>78.2222222222222</v>
      </c>
      <c r="K139" s="1">
        <f t="shared" si="29"/>
        <v>6118.7160493827123</v>
      </c>
      <c r="L139">
        <f t="shared" si="30"/>
        <v>0.27255129694154079</v>
      </c>
      <c r="M139">
        <f t="shared" si="31"/>
        <v>0.27255129694154079</v>
      </c>
      <c r="N139">
        <f t="shared" si="24"/>
        <v>0.12167483601720584</v>
      </c>
      <c r="O139">
        <f t="shared" si="25"/>
        <v>4.8561958989425625E-3</v>
      </c>
    </row>
    <row r="140" spans="1:15" x14ac:dyDescent="0.25">
      <c r="A140" s="1">
        <v>2016</v>
      </c>
      <c r="B140" s="1">
        <v>7</v>
      </c>
      <c r="C140" s="1">
        <v>139</v>
      </c>
      <c r="D140" s="1">
        <v>307</v>
      </c>
      <c r="E140">
        <f t="shared" si="22"/>
        <v>294.33333333333331</v>
      </c>
      <c r="F140" s="1">
        <f t="shared" si="23"/>
        <v>288.77777777777777</v>
      </c>
      <c r="G140" s="1">
        <f t="shared" si="26"/>
        <v>299.88888888888886</v>
      </c>
      <c r="H140" s="1">
        <f t="shared" si="27"/>
        <v>5.5555555555555429</v>
      </c>
      <c r="I140" s="1">
        <f t="shared" si="32"/>
        <v>206.88888888888891</v>
      </c>
      <c r="J140" s="1">
        <f t="shared" si="28"/>
        <v>100.11111111111109</v>
      </c>
      <c r="K140" s="1">
        <f t="shared" si="29"/>
        <v>10022.234567901229</v>
      </c>
      <c r="L140">
        <f t="shared" si="30"/>
        <v>0.32609482446615989</v>
      </c>
      <c r="M140">
        <f t="shared" si="31"/>
        <v>0.32609482446615989</v>
      </c>
      <c r="N140">
        <f t="shared" si="24"/>
        <v>4.7629152563952892E-2</v>
      </c>
      <c r="O140">
        <f t="shared" si="25"/>
        <v>1.2997485384460312E-2</v>
      </c>
    </row>
    <row r="141" spans="1:15" x14ac:dyDescent="0.25">
      <c r="A141" s="1">
        <v>2016</v>
      </c>
      <c r="B141" s="1">
        <v>8</v>
      </c>
      <c r="C141" s="1">
        <v>140</v>
      </c>
      <c r="D141" s="1">
        <v>272</v>
      </c>
      <c r="E141">
        <f t="shared" si="22"/>
        <v>288.66666666666669</v>
      </c>
      <c r="F141" s="1">
        <f t="shared" si="23"/>
        <v>291.11111111111109</v>
      </c>
      <c r="G141" s="1">
        <f t="shared" si="26"/>
        <v>286.22222222222229</v>
      </c>
      <c r="H141" s="1">
        <f t="shared" si="27"/>
        <v>-2.4444444444444002</v>
      </c>
      <c r="I141" s="1">
        <f t="shared" si="32"/>
        <v>205.00000000000003</v>
      </c>
      <c r="J141" s="1">
        <f t="shared" si="28"/>
        <v>66.999999999999972</v>
      </c>
      <c r="K141" s="1">
        <f t="shared" si="29"/>
        <v>4488.9999999999964</v>
      </c>
      <c r="L141">
        <f t="shared" si="30"/>
        <v>0.24632352941176461</v>
      </c>
      <c r="M141">
        <f t="shared" si="31"/>
        <v>0.24632352941176461</v>
      </c>
      <c r="N141">
        <f t="shared" si="24"/>
        <v>1.3217739437822976E-3</v>
      </c>
      <c r="O141">
        <f t="shared" si="25"/>
        <v>4.7050713667820071E-2</v>
      </c>
    </row>
    <row r="142" spans="1:15" x14ac:dyDescent="0.25">
      <c r="A142" s="1">
        <v>2016</v>
      </c>
      <c r="B142" s="1">
        <v>9</v>
      </c>
      <c r="C142" s="1">
        <v>141</v>
      </c>
      <c r="D142" s="1">
        <v>213</v>
      </c>
      <c r="E142">
        <f t="shared" si="22"/>
        <v>264</v>
      </c>
      <c r="F142" s="1">
        <f t="shared" si="23"/>
        <v>282.33333333333331</v>
      </c>
      <c r="G142" s="1">
        <f t="shared" si="26"/>
        <v>245.66666666666669</v>
      </c>
      <c r="H142" s="1">
        <f t="shared" si="27"/>
        <v>-18.333333333333314</v>
      </c>
      <c r="I142" s="1">
        <f t="shared" si="32"/>
        <v>203.11111111111114</v>
      </c>
      <c r="J142" s="1">
        <f t="shared" si="28"/>
        <v>9.8888888888888573</v>
      </c>
      <c r="K142" s="1">
        <f t="shared" si="29"/>
        <v>97.790123456789502</v>
      </c>
      <c r="L142">
        <f t="shared" si="30"/>
        <v>4.6426708398539233E-2</v>
      </c>
      <c r="M142">
        <f t="shared" si="31"/>
        <v>4.6426708398539233E-2</v>
      </c>
      <c r="N142">
        <f t="shared" si="24"/>
        <v>1.3333736066585837E-3</v>
      </c>
      <c r="O142">
        <f t="shared" si="25"/>
        <v>3.5266371310806942E-4</v>
      </c>
    </row>
    <row r="143" spans="1:15" x14ac:dyDescent="0.25">
      <c r="A143" s="1">
        <v>2016</v>
      </c>
      <c r="B143" s="1">
        <v>10</v>
      </c>
      <c r="C143" s="1">
        <v>142</v>
      </c>
      <c r="D143" s="1">
        <v>209</v>
      </c>
      <c r="E143">
        <f t="shared" si="22"/>
        <v>231.33333333333334</v>
      </c>
      <c r="F143" s="1">
        <f t="shared" si="23"/>
        <v>261.33333333333337</v>
      </c>
      <c r="G143" s="1">
        <f t="shared" si="26"/>
        <v>201.33333333333331</v>
      </c>
      <c r="H143" s="1">
        <f t="shared" si="27"/>
        <v>-30.000000000000028</v>
      </c>
      <c r="I143" s="1">
        <f t="shared" si="32"/>
        <v>201.22222222222226</v>
      </c>
      <c r="J143" s="1">
        <f t="shared" si="28"/>
        <v>7.777777777777743</v>
      </c>
      <c r="K143" s="1">
        <f t="shared" si="29"/>
        <v>60.493827160493289</v>
      </c>
      <c r="L143">
        <f t="shared" si="30"/>
        <v>3.7214247740563366E-2</v>
      </c>
      <c r="M143">
        <f t="shared" si="31"/>
        <v>3.7214247740563366E-2</v>
      </c>
      <c r="N143">
        <f t="shared" si="24"/>
        <v>1.345614289457137E-3</v>
      </c>
      <c r="O143">
        <f t="shared" si="25"/>
        <v>9.1572995123738007E-5</v>
      </c>
    </row>
    <row r="144" spans="1:15" x14ac:dyDescent="0.25">
      <c r="A144" s="1">
        <v>2016</v>
      </c>
      <c r="B144" s="1">
        <v>11</v>
      </c>
      <c r="C144" s="1">
        <v>143</v>
      </c>
      <c r="D144" s="1">
        <v>207</v>
      </c>
      <c r="E144">
        <f t="shared" si="22"/>
        <v>209.66666666666666</v>
      </c>
      <c r="F144" s="1">
        <f t="shared" si="23"/>
        <v>235</v>
      </c>
      <c r="G144" s="1">
        <f t="shared" si="26"/>
        <v>184.33333333333331</v>
      </c>
      <c r="H144" s="1">
        <f t="shared" si="27"/>
        <v>-25.333333333333343</v>
      </c>
      <c r="I144" s="1">
        <f t="shared" si="32"/>
        <v>199.33333333333337</v>
      </c>
      <c r="J144" s="1">
        <f t="shared" si="28"/>
        <v>7.6666666666666288</v>
      </c>
      <c r="K144" s="1">
        <f t="shared" si="29"/>
        <v>58.777777777777196</v>
      </c>
      <c r="L144">
        <f t="shared" si="30"/>
        <v>3.7037037037036855E-2</v>
      </c>
      <c r="M144">
        <f t="shared" si="31"/>
        <v>3.7037037037036855E-2</v>
      </c>
      <c r="N144">
        <f t="shared" si="24"/>
        <v>8.5579017214916814E-2</v>
      </c>
      <c r="O144">
        <f t="shared" si="25"/>
        <v>6.0701533291325355E-2</v>
      </c>
    </row>
    <row r="145" spans="1:15" x14ac:dyDescent="0.25">
      <c r="A145" s="1">
        <v>2016</v>
      </c>
      <c r="B145" s="1">
        <v>12</v>
      </c>
      <c r="C145" s="1">
        <v>144</v>
      </c>
      <c r="D145" s="1">
        <v>258</v>
      </c>
      <c r="E145">
        <f t="shared" si="22"/>
        <v>224.66666666666666</v>
      </c>
      <c r="F145" s="1">
        <f t="shared" si="23"/>
        <v>221.88888888888889</v>
      </c>
      <c r="G145" s="1">
        <f t="shared" si="26"/>
        <v>227.44444444444443</v>
      </c>
      <c r="H145" s="1">
        <f t="shared" si="27"/>
        <v>2.7777777777777715</v>
      </c>
      <c r="I145" s="1">
        <f t="shared" si="32"/>
        <v>197.44444444444449</v>
      </c>
      <c r="J145" s="1">
        <f t="shared" si="28"/>
        <v>60.555555555555515</v>
      </c>
      <c r="K145" s="1">
        <f t="shared" si="29"/>
        <v>3666.9753086419705</v>
      </c>
      <c r="L145">
        <f t="shared" si="30"/>
        <v>0.23471145564168805</v>
      </c>
      <c r="M145">
        <f t="shared" si="31"/>
        <v>0.23471145564168805</v>
      </c>
      <c r="N145">
        <f t="shared" si="24"/>
        <v>6.632510362254157E-2</v>
      </c>
      <c r="O145">
        <f t="shared" si="25"/>
        <v>2.4037017006189532E-4</v>
      </c>
    </row>
    <row r="146" spans="1:15" ht="26.25" customHeight="1" x14ac:dyDescent="0.25">
      <c r="A146" s="1">
        <v>2017</v>
      </c>
      <c r="B146" s="1">
        <v>1</v>
      </c>
      <c r="C146" s="1">
        <v>145</v>
      </c>
      <c r="D146" s="1">
        <v>262</v>
      </c>
      <c r="E146">
        <f>AVERAGE(D144:D146)</f>
        <v>242.33333333333334</v>
      </c>
      <c r="F146" s="1">
        <f t="shared" si="23"/>
        <v>225.55555555555554</v>
      </c>
      <c r="G146" s="1">
        <f t="shared" si="26"/>
        <v>259.11111111111114</v>
      </c>
      <c r="H146" s="1">
        <f t="shared" si="27"/>
        <v>16.7777777777778</v>
      </c>
      <c r="I146" s="1">
        <f t="shared" si="32"/>
        <v>195.5555555555556</v>
      </c>
      <c r="J146" s="1">
        <f t="shared" si="28"/>
        <v>66.4444444444444</v>
      </c>
      <c r="K146" s="1">
        <f t="shared" si="29"/>
        <v>4414.8641975308583</v>
      </c>
      <c r="L146">
        <f t="shared" si="30"/>
        <v>0.25360474978795572</v>
      </c>
      <c r="M146">
        <f t="shared" si="31"/>
        <v>0.25360474978795572</v>
      </c>
      <c r="N146">
        <f t="shared" si="24"/>
        <v>0.16782886260189434</v>
      </c>
      <c r="O146">
        <f t="shared" si="25"/>
        <v>2.2157799662024358E-2</v>
      </c>
    </row>
    <row r="147" spans="1:15" x14ac:dyDescent="0.25">
      <c r="A147" s="1">
        <v>2017</v>
      </c>
      <c r="B147" s="1">
        <v>2</v>
      </c>
      <c r="C147" s="1">
        <v>146</v>
      </c>
      <c r="D147" s="1">
        <v>301</v>
      </c>
      <c r="E147">
        <f t="shared" ref="E147:F157" si="33">AVERAGE(D145:D147)</f>
        <v>273.66666666666669</v>
      </c>
      <c r="F147" s="1">
        <f t="shared" si="23"/>
        <v>246.88888888888891</v>
      </c>
      <c r="G147" s="1">
        <f t="shared" si="26"/>
        <v>300.44444444444446</v>
      </c>
      <c r="H147" s="1">
        <f t="shared" si="27"/>
        <v>26.777777777777771</v>
      </c>
      <c r="I147" s="1">
        <f t="shared" si="32"/>
        <v>193.66666666666671</v>
      </c>
      <c r="J147" s="1">
        <f t="shared" si="28"/>
        <v>107.33333333333329</v>
      </c>
      <c r="K147" s="1">
        <f t="shared" si="29"/>
        <v>11520.444444444434</v>
      </c>
      <c r="L147">
        <f t="shared" si="30"/>
        <v>0.35658914728682156</v>
      </c>
      <c r="M147">
        <f t="shared" si="31"/>
        <v>0.35658914728682156</v>
      </c>
      <c r="N147">
        <f t="shared" si="24"/>
        <v>4.4117055912363479E-2</v>
      </c>
      <c r="O147">
        <f t="shared" si="25"/>
        <v>2.3355150605401706E-2</v>
      </c>
    </row>
    <row r="148" spans="1:15" x14ac:dyDescent="0.25">
      <c r="A148" s="1">
        <v>2017</v>
      </c>
      <c r="B148" s="1">
        <v>3</v>
      </c>
      <c r="C148" s="1">
        <v>147</v>
      </c>
      <c r="D148" s="1">
        <v>255</v>
      </c>
      <c r="E148">
        <f t="shared" si="33"/>
        <v>272.66666666666669</v>
      </c>
      <c r="F148" s="1">
        <f t="shared" si="23"/>
        <v>262.88888888888891</v>
      </c>
      <c r="G148" s="1">
        <f t="shared" si="26"/>
        <v>282.44444444444446</v>
      </c>
      <c r="H148" s="1">
        <f t="shared" si="27"/>
        <v>9.7777777777777715</v>
      </c>
      <c r="I148" s="1">
        <f t="shared" si="32"/>
        <v>191.77777777777783</v>
      </c>
      <c r="J148" s="1">
        <f t="shared" si="28"/>
        <v>63.222222222222172</v>
      </c>
      <c r="K148" s="1">
        <f t="shared" si="29"/>
        <v>3997.0493827160431</v>
      </c>
      <c r="L148">
        <f t="shared" si="30"/>
        <v>0.24793028322440067</v>
      </c>
      <c r="M148">
        <f t="shared" si="31"/>
        <v>0.24793028322440067</v>
      </c>
      <c r="N148">
        <f t="shared" si="24"/>
        <v>0.20377651520545262</v>
      </c>
      <c r="O148">
        <f t="shared" si="25"/>
        <v>3.8446751249519413E-2</v>
      </c>
    </row>
    <row r="149" spans="1:15" x14ac:dyDescent="0.25">
      <c r="A149" s="1">
        <v>2017</v>
      </c>
      <c r="B149" s="1">
        <v>4</v>
      </c>
      <c r="C149" s="1">
        <v>148</v>
      </c>
      <c r="D149" s="1">
        <v>305</v>
      </c>
      <c r="E149">
        <f t="shared" si="33"/>
        <v>287</v>
      </c>
      <c r="F149" s="1">
        <f t="shared" si="33"/>
        <v>277.77777777777777</v>
      </c>
      <c r="G149" s="1">
        <f t="shared" si="26"/>
        <v>296.22222222222223</v>
      </c>
      <c r="H149" s="1">
        <f t="shared" si="27"/>
        <v>9.2222222222222285</v>
      </c>
      <c r="I149" s="1">
        <f t="shared" si="32"/>
        <v>189.88888888888894</v>
      </c>
      <c r="J149" s="1">
        <f t="shared" si="28"/>
        <v>115.11111111111106</v>
      </c>
      <c r="K149" s="1">
        <f t="shared" si="29"/>
        <v>13250.567901234555</v>
      </c>
      <c r="L149">
        <f t="shared" si="30"/>
        <v>0.37741347905282313</v>
      </c>
      <c r="M149">
        <f t="shared" si="31"/>
        <v>0.37741347905282313</v>
      </c>
      <c r="N149">
        <f t="shared" si="24"/>
        <v>0.1324482665950012</v>
      </c>
      <c r="O149">
        <f t="shared" si="25"/>
        <v>3.8699274388605221E-4</v>
      </c>
    </row>
    <row r="150" spans="1:15" x14ac:dyDescent="0.25">
      <c r="A150" s="1">
        <v>2017</v>
      </c>
      <c r="B150" s="1">
        <v>5</v>
      </c>
      <c r="C150" s="1">
        <v>149</v>
      </c>
      <c r="D150" s="1">
        <v>299</v>
      </c>
      <c r="E150">
        <f t="shared" si="33"/>
        <v>286.33333333333331</v>
      </c>
      <c r="F150" s="1">
        <f t="shared" si="33"/>
        <v>282</v>
      </c>
      <c r="G150" s="1">
        <f t="shared" si="26"/>
        <v>290.66666666666663</v>
      </c>
      <c r="H150" s="1">
        <f t="shared" si="27"/>
        <v>4.3333333333333144</v>
      </c>
      <c r="I150" s="1">
        <f t="shared" si="32"/>
        <v>188.00000000000006</v>
      </c>
      <c r="J150" s="1">
        <f t="shared" si="28"/>
        <v>110.99999999999994</v>
      </c>
      <c r="K150" s="1">
        <f t="shared" si="29"/>
        <v>12320.999999999987</v>
      </c>
      <c r="L150">
        <f t="shared" si="30"/>
        <v>0.37123745819397974</v>
      </c>
      <c r="M150">
        <f t="shared" si="31"/>
        <v>0.37123745819397974</v>
      </c>
      <c r="N150">
        <f t="shared" si="24"/>
        <v>9.037944033824008E-2</v>
      </c>
      <c r="O150">
        <f t="shared" si="25"/>
        <v>5.9171597633136102E-3</v>
      </c>
    </row>
    <row r="151" spans="1:15" x14ac:dyDescent="0.25">
      <c r="A151" s="1">
        <v>2017</v>
      </c>
      <c r="B151" s="1">
        <v>6</v>
      </c>
      <c r="C151" s="1">
        <v>150</v>
      </c>
      <c r="D151" s="1">
        <v>276</v>
      </c>
      <c r="E151">
        <f t="shared" si="33"/>
        <v>293.33333333333331</v>
      </c>
      <c r="F151" s="1">
        <f t="shared" si="33"/>
        <v>288.88888888888886</v>
      </c>
      <c r="G151" s="1">
        <f t="shared" si="26"/>
        <v>297.77777777777777</v>
      </c>
      <c r="H151" s="1">
        <f t="shared" si="27"/>
        <v>4.4444444444444571</v>
      </c>
      <c r="I151" s="1">
        <f t="shared" si="32"/>
        <v>186.11111111111117</v>
      </c>
      <c r="J151" s="1">
        <f t="shared" si="28"/>
        <v>89.888888888888829</v>
      </c>
      <c r="K151" s="1">
        <f t="shared" si="29"/>
        <v>8080.0123456790016</v>
      </c>
      <c r="L151">
        <f t="shared" si="30"/>
        <v>0.3256843800322059</v>
      </c>
      <c r="M151">
        <f t="shared" si="31"/>
        <v>0.3256843800322059</v>
      </c>
      <c r="N151">
        <f t="shared" si="24"/>
        <v>0.16401847832569649</v>
      </c>
      <c r="O151">
        <f t="shared" si="25"/>
        <v>5.2509976895610171E-3</v>
      </c>
    </row>
    <row r="152" spans="1:15" x14ac:dyDescent="0.25">
      <c r="A152" s="1">
        <v>2017</v>
      </c>
      <c r="B152" s="1">
        <v>7</v>
      </c>
      <c r="C152" s="1">
        <v>151</v>
      </c>
      <c r="D152" s="1">
        <v>296</v>
      </c>
      <c r="E152">
        <f t="shared" si="33"/>
        <v>290.33333333333331</v>
      </c>
      <c r="F152" s="1">
        <f t="shared" si="33"/>
        <v>290</v>
      </c>
      <c r="G152" s="1">
        <f t="shared" si="26"/>
        <v>290.66666666666663</v>
      </c>
      <c r="H152" s="1">
        <f t="shared" si="27"/>
        <v>0.33333333333331439</v>
      </c>
      <c r="I152" s="1">
        <f t="shared" si="32"/>
        <v>184.22222222222229</v>
      </c>
      <c r="J152" s="1">
        <f t="shared" si="28"/>
        <v>111.77777777777771</v>
      </c>
      <c r="K152" s="1">
        <f t="shared" si="29"/>
        <v>12494.271604938258</v>
      </c>
      <c r="L152">
        <f t="shared" si="30"/>
        <v>0.37762762762762742</v>
      </c>
      <c r="M152">
        <f t="shared" si="31"/>
        <v>0.37762762762762742</v>
      </c>
      <c r="N152">
        <f t="shared" si="24"/>
        <v>8.9729932635337906E-2</v>
      </c>
      <c r="O152">
        <f t="shared" si="25"/>
        <v>7.1334002921840754E-3</v>
      </c>
    </row>
    <row r="153" spans="1:15" x14ac:dyDescent="0.25">
      <c r="A153" s="1">
        <v>2017</v>
      </c>
      <c r="B153" s="1">
        <v>8</v>
      </c>
      <c r="C153" s="1">
        <v>152</v>
      </c>
      <c r="D153" s="1">
        <v>271</v>
      </c>
      <c r="E153">
        <f t="shared" si="33"/>
        <v>281</v>
      </c>
      <c r="F153" s="1">
        <f t="shared" si="33"/>
        <v>288.22222222222223</v>
      </c>
      <c r="G153" s="1">
        <f t="shared" si="26"/>
        <v>273.77777777777777</v>
      </c>
      <c r="H153" s="1">
        <f t="shared" si="27"/>
        <v>-7.2222222222222285</v>
      </c>
      <c r="I153" s="1">
        <f t="shared" si="32"/>
        <v>182.3333333333334</v>
      </c>
      <c r="J153" s="1">
        <f t="shared" si="28"/>
        <v>88.6666666666666</v>
      </c>
      <c r="K153" s="1">
        <f t="shared" si="29"/>
        <v>7861.7777777777665</v>
      </c>
      <c r="L153">
        <f t="shared" si="30"/>
        <v>0.32718327183271806</v>
      </c>
      <c r="M153">
        <f t="shared" si="31"/>
        <v>0.32718327183271806</v>
      </c>
      <c r="N153">
        <f t="shared" si="24"/>
        <v>2.5831435026117296E-2</v>
      </c>
      <c r="O153">
        <f t="shared" si="25"/>
        <v>3.0078566468321515E-2</v>
      </c>
    </row>
    <row r="154" spans="1:15" x14ac:dyDescent="0.25">
      <c r="A154" s="1">
        <v>2017</v>
      </c>
      <c r="B154" s="1">
        <v>9</v>
      </c>
      <c r="C154" s="1">
        <v>153</v>
      </c>
      <c r="D154" s="1">
        <v>224</v>
      </c>
      <c r="E154">
        <f t="shared" si="33"/>
        <v>263.66666666666669</v>
      </c>
      <c r="F154" s="1">
        <f t="shared" si="33"/>
        <v>278.33333333333331</v>
      </c>
      <c r="G154" s="1">
        <f t="shared" si="26"/>
        <v>249.00000000000006</v>
      </c>
      <c r="H154" s="1">
        <f t="shared" si="27"/>
        <v>-14.666666666666629</v>
      </c>
      <c r="I154" s="1">
        <f t="shared" si="32"/>
        <v>180.44444444444451</v>
      </c>
      <c r="J154" s="1">
        <f t="shared" si="28"/>
        <v>43.555555555555486</v>
      </c>
      <c r="K154" s="1">
        <f t="shared" si="29"/>
        <v>1897.0864197530805</v>
      </c>
      <c r="L154">
        <f t="shared" si="30"/>
        <v>0.19444444444444414</v>
      </c>
      <c r="M154">
        <f t="shared" si="31"/>
        <v>0.19444444444444414</v>
      </c>
      <c r="N154">
        <f t="shared" si="24"/>
        <v>2.2292148919752987E-2</v>
      </c>
      <c r="O154">
        <f t="shared" si="25"/>
        <v>2.8698979591836732E-3</v>
      </c>
    </row>
    <row r="155" spans="1:15" x14ac:dyDescent="0.25">
      <c r="A155" s="1">
        <v>2017</v>
      </c>
      <c r="B155" s="1">
        <v>10</v>
      </c>
      <c r="C155" s="1">
        <v>154</v>
      </c>
      <c r="D155" s="1">
        <v>212</v>
      </c>
      <c r="E155">
        <f t="shared" si="33"/>
        <v>235.66666666666666</v>
      </c>
      <c r="F155" s="1">
        <f t="shared" si="33"/>
        <v>260.11111111111114</v>
      </c>
      <c r="G155" s="1">
        <f t="shared" si="26"/>
        <v>211.22222222222217</v>
      </c>
      <c r="H155" s="1">
        <f t="shared" si="27"/>
        <v>-24.444444444444485</v>
      </c>
      <c r="I155" s="1">
        <f t="shared" si="32"/>
        <v>178.55555555555563</v>
      </c>
      <c r="J155" s="1">
        <f t="shared" si="28"/>
        <v>33.444444444444372</v>
      </c>
      <c r="K155" s="1">
        <f t="shared" si="29"/>
        <v>1118.5308641975259</v>
      </c>
      <c r="L155">
        <f t="shared" si="30"/>
        <v>0.15775681341719044</v>
      </c>
      <c r="M155">
        <f t="shared" si="31"/>
        <v>0.15775681341719044</v>
      </c>
      <c r="N155">
        <f t="shared" si="24"/>
        <v>3.9874312724971182E-2</v>
      </c>
      <c r="O155">
        <f t="shared" si="25"/>
        <v>1.0902456390174439E-3</v>
      </c>
    </row>
    <row r="156" spans="1:15" x14ac:dyDescent="0.25">
      <c r="A156" s="1">
        <v>2017</v>
      </c>
      <c r="B156" s="1">
        <v>11</v>
      </c>
      <c r="C156" s="1">
        <v>155</v>
      </c>
      <c r="D156" s="1">
        <v>219</v>
      </c>
      <c r="E156">
        <f t="shared" si="33"/>
        <v>218.33333333333334</v>
      </c>
      <c r="F156" s="1">
        <f t="shared" si="33"/>
        <v>239.22222222222226</v>
      </c>
      <c r="G156" s="1">
        <f t="shared" si="26"/>
        <v>197.44444444444443</v>
      </c>
      <c r="H156" s="1">
        <f t="shared" si="27"/>
        <v>-20.888888888888914</v>
      </c>
      <c r="I156" s="1">
        <f t="shared" si="32"/>
        <v>176.66666666666674</v>
      </c>
      <c r="J156" s="1">
        <f t="shared" si="28"/>
        <v>42.333333333333258</v>
      </c>
      <c r="K156" s="1">
        <f t="shared" si="29"/>
        <v>1792.1111111111047</v>
      </c>
      <c r="L156">
        <f t="shared" si="30"/>
        <v>0.19330289193302858</v>
      </c>
      <c r="M156">
        <f t="shared" si="31"/>
        <v>0.19330289193302858</v>
      </c>
      <c r="N156">
        <f t="shared" si="24"/>
        <v>0.17733029485634003</v>
      </c>
      <c r="O156">
        <f t="shared" si="25"/>
        <v>4.8039031713267025E-2</v>
      </c>
    </row>
    <row r="157" spans="1:15" x14ac:dyDescent="0.25">
      <c r="A157" s="1">
        <v>2017</v>
      </c>
      <c r="B157" s="1">
        <v>12</v>
      </c>
      <c r="C157" s="1">
        <v>156</v>
      </c>
      <c r="D157" s="1">
        <v>267</v>
      </c>
      <c r="E157">
        <f t="shared" si="33"/>
        <v>232.66666666666666</v>
      </c>
      <c r="F157" s="1">
        <f t="shared" si="33"/>
        <v>228.88888888888889</v>
      </c>
      <c r="G157" s="1">
        <f t="shared" si="26"/>
        <v>236.44444444444443</v>
      </c>
      <c r="H157" s="1">
        <f t="shared" si="27"/>
        <v>3.7777777777777715</v>
      </c>
      <c r="I157" s="1">
        <f>$G$133+$H$133*(C157-$C$133)</f>
        <v>174.77777777777786</v>
      </c>
      <c r="J157" s="1">
        <f t="shared" si="28"/>
        <v>92.222222222222143</v>
      </c>
      <c r="K157" s="1">
        <f t="shared" si="29"/>
        <v>8504.938271604924</v>
      </c>
      <c r="L157">
        <f t="shared" si="30"/>
        <v>0.34540158135663723</v>
      </c>
      <c r="M157">
        <f t="shared" si="31"/>
        <v>0.34540158135663723</v>
      </c>
    </row>
    <row r="158" spans="1:15" x14ac:dyDescent="0.25">
      <c r="A158" s="1">
        <v>2018</v>
      </c>
      <c r="B158" s="1">
        <v>1</v>
      </c>
      <c r="C158" s="1">
        <v>157</v>
      </c>
      <c r="D158" s="1"/>
      <c r="I158" s="1">
        <f>$G$157+$H$157*(C158-$C$157)</f>
        <v>240.2222222222222</v>
      </c>
    </row>
    <row r="159" spans="1:15" x14ac:dyDescent="0.25">
      <c r="A159" s="1">
        <v>2018</v>
      </c>
      <c r="B159" s="1">
        <v>2</v>
      </c>
      <c r="C159" s="1">
        <v>158</v>
      </c>
      <c r="D159" s="1"/>
      <c r="I159" s="1">
        <f t="shared" ref="I159:I181" si="34">$G$157+$H$157*(C159-$C$157)</f>
        <v>243.99999999999997</v>
      </c>
    </row>
    <row r="160" spans="1:15" x14ac:dyDescent="0.25">
      <c r="A160" s="1">
        <v>2018</v>
      </c>
      <c r="B160" s="1">
        <v>3</v>
      </c>
      <c r="C160" s="1">
        <v>159</v>
      </c>
      <c r="D160" s="1"/>
      <c r="I160" s="1">
        <f t="shared" si="34"/>
        <v>247.77777777777774</v>
      </c>
    </row>
    <row r="161" spans="1:9" x14ac:dyDescent="0.25">
      <c r="A161" s="1">
        <v>2018</v>
      </c>
      <c r="B161" s="1">
        <v>4</v>
      </c>
      <c r="C161" s="1">
        <v>160</v>
      </c>
      <c r="D161" s="1"/>
      <c r="I161" s="1">
        <f t="shared" si="34"/>
        <v>251.55555555555551</v>
      </c>
    </row>
    <row r="162" spans="1:9" x14ac:dyDescent="0.25">
      <c r="A162" s="1">
        <v>2018</v>
      </c>
      <c r="B162" s="1">
        <v>5</v>
      </c>
      <c r="C162" s="1">
        <v>161</v>
      </c>
      <c r="D162" s="1"/>
      <c r="I162" s="1">
        <f t="shared" si="34"/>
        <v>255.33333333333329</v>
      </c>
    </row>
    <row r="163" spans="1:9" x14ac:dyDescent="0.25">
      <c r="A163" s="1">
        <v>2018</v>
      </c>
      <c r="B163" s="1">
        <v>6</v>
      </c>
      <c r="C163" s="1">
        <v>162</v>
      </c>
      <c r="D163" s="1"/>
      <c r="I163" s="1">
        <f t="shared" si="34"/>
        <v>259.11111111111109</v>
      </c>
    </row>
    <row r="164" spans="1:9" x14ac:dyDescent="0.25">
      <c r="A164" s="1">
        <v>2018</v>
      </c>
      <c r="B164" s="1">
        <v>7</v>
      </c>
      <c r="C164" s="1">
        <v>163</v>
      </c>
      <c r="D164" s="1"/>
      <c r="I164" s="1">
        <f t="shared" si="34"/>
        <v>262.8888888888888</v>
      </c>
    </row>
    <row r="165" spans="1:9" x14ac:dyDescent="0.25">
      <c r="A165" s="1">
        <v>2018</v>
      </c>
      <c r="B165" s="1">
        <v>8</v>
      </c>
      <c r="C165" s="1">
        <v>164</v>
      </c>
      <c r="D165" s="1"/>
      <c r="I165" s="1">
        <f t="shared" si="34"/>
        <v>266.66666666666663</v>
      </c>
    </row>
    <row r="166" spans="1:9" x14ac:dyDescent="0.25">
      <c r="A166" s="1">
        <v>2018</v>
      </c>
      <c r="B166" s="1">
        <v>9</v>
      </c>
      <c r="C166" s="1">
        <v>165</v>
      </c>
      <c r="D166" s="1"/>
      <c r="I166" s="1">
        <f t="shared" si="34"/>
        <v>270.44444444444434</v>
      </c>
    </row>
    <row r="167" spans="1:9" x14ac:dyDescent="0.25">
      <c r="A167" s="1">
        <v>2018</v>
      </c>
      <c r="B167" s="1">
        <v>10</v>
      </c>
      <c r="C167" s="1">
        <v>166</v>
      </c>
      <c r="D167" s="1"/>
      <c r="I167" s="1">
        <f t="shared" si="34"/>
        <v>274.22222222222217</v>
      </c>
    </row>
    <row r="168" spans="1:9" x14ac:dyDescent="0.25">
      <c r="A168" s="1">
        <v>2018</v>
      </c>
      <c r="B168" s="1">
        <v>11</v>
      </c>
      <c r="C168" s="1">
        <v>167</v>
      </c>
      <c r="D168" s="1"/>
      <c r="I168" s="1">
        <f t="shared" si="34"/>
        <v>277.99999999999989</v>
      </c>
    </row>
    <row r="169" spans="1:9" x14ac:dyDescent="0.25">
      <c r="A169" s="1">
        <v>2018</v>
      </c>
      <c r="B169" s="1">
        <v>12</v>
      </c>
      <c r="C169" s="1">
        <v>168</v>
      </c>
      <c r="D169" s="1"/>
      <c r="I169" s="1">
        <f t="shared" si="34"/>
        <v>281.77777777777771</v>
      </c>
    </row>
    <row r="170" spans="1:9" x14ac:dyDescent="0.25">
      <c r="A170" s="1">
        <v>2019</v>
      </c>
      <c r="B170" s="1">
        <v>1</v>
      </c>
      <c r="C170" s="1">
        <v>169</v>
      </c>
      <c r="D170" s="1"/>
      <c r="I170" s="1">
        <f t="shared" si="34"/>
        <v>285.55555555555543</v>
      </c>
    </row>
    <row r="171" spans="1:9" x14ac:dyDescent="0.25">
      <c r="A171" s="1">
        <v>2019</v>
      </c>
      <c r="B171" s="1">
        <v>2</v>
      </c>
      <c r="C171" s="1">
        <v>170</v>
      </c>
      <c r="D171" s="1"/>
      <c r="I171" s="1">
        <f t="shared" si="34"/>
        <v>289.33333333333326</v>
      </c>
    </row>
    <row r="172" spans="1:9" x14ac:dyDescent="0.25">
      <c r="A172" s="1">
        <v>2019</v>
      </c>
      <c r="B172" s="1">
        <v>3</v>
      </c>
      <c r="C172" s="1">
        <v>171</v>
      </c>
      <c r="D172" s="1"/>
      <c r="I172" s="1">
        <f t="shared" si="34"/>
        <v>293.11111111111097</v>
      </c>
    </row>
    <row r="173" spans="1:9" x14ac:dyDescent="0.25">
      <c r="A173" s="1">
        <v>2019</v>
      </c>
      <c r="B173" s="1">
        <v>4</v>
      </c>
      <c r="C173" s="1">
        <v>172</v>
      </c>
      <c r="D173" s="1"/>
      <c r="I173" s="1">
        <f t="shared" si="34"/>
        <v>296.8888888888888</v>
      </c>
    </row>
    <row r="174" spans="1:9" x14ac:dyDescent="0.25">
      <c r="A174" s="1">
        <v>2019</v>
      </c>
      <c r="B174" s="1">
        <v>5</v>
      </c>
      <c r="C174" s="1">
        <v>173</v>
      </c>
      <c r="D174" s="1"/>
      <c r="I174" s="1">
        <f t="shared" si="34"/>
        <v>300.66666666666652</v>
      </c>
    </row>
    <row r="175" spans="1:9" x14ac:dyDescent="0.25">
      <c r="A175" s="1">
        <v>2019</v>
      </c>
      <c r="B175" s="1">
        <v>6</v>
      </c>
      <c r="C175" s="1">
        <v>174</v>
      </c>
      <c r="D175" s="1"/>
      <c r="I175" s="1">
        <f t="shared" si="34"/>
        <v>304.44444444444434</v>
      </c>
    </row>
    <row r="176" spans="1:9" x14ac:dyDescent="0.25">
      <c r="A176" s="1">
        <v>2019</v>
      </c>
      <c r="B176" s="1">
        <v>7</v>
      </c>
      <c r="C176" s="1">
        <v>175</v>
      </c>
      <c r="D176" s="1"/>
      <c r="I176" s="1">
        <f t="shared" si="34"/>
        <v>308.22222222222206</v>
      </c>
    </row>
    <row r="177" spans="1:9" x14ac:dyDescent="0.25">
      <c r="A177" s="1">
        <v>2019</v>
      </c>
      <c r="B177" s="1">
        <v>8</v>
      </c>
      <c r="C177" s="1">
        <v>176</v>
      </c>
      <c r="D177" s="1"/>
      <c r="I177" s="1">
        <f t="shared" si="34"/>
        <v>311.99999999999989</v>
      </c>
    </row>
    <row r="178" spans="1:9" x14ac:dyDescent="0.25">
      <c r="A178" s="1">
        <v>2019</v>
      </c>
      <c r="B178" s="1">
        <v>9</v>
      </c>
      <c r="C178" s="1">
        <v>177</v>
      </c>
      <c r="D178" s="1"/>
      <c r="I178" s="1">
        <f t="shared" si="34"/>
        <v>315.7777777777776</v>
      </c>
    </row>
    <row r="179" spans="1:9" x14ac:dyDescent="0.25">
      <c r="A179" s="1">
        <v>2019</v>
      </c>
      <c r="B179" s="1">
        <v>10</v>
      </c>
      <c r="C179" s="1">
        <v>178</v>
      </c>
      <c r="D179" s="1"/>
      <c r="I179" s="1">
        <f t="shared" si="34"/>
        <v>319.55555555555543</v>
      </c>
    </row>
    <row r="180" spans="1:9" x14ac:dyDescent="0.25">
      <c r="A180" s="1">
        <v>2019</v>
      </c>
      <c r="B180" s="1">
        <v>11</v>
      </c>
      <c r="C180" s="1">
        <v>179</v>
      </c>
      <c r="D180" s="1"/>
      <c r="I180" s="1">
        <f t="shared" si="34"/>
        <v>323.33333333333314</v>
      </c>
    </row>
    <row r="181" spans="1:9" x14ac:dyDescent="0.25">
      <c r="A181" s="1">
        <v>2019</v>
      </c>
      <c r="B181" s="1">
        <v>12</v>
      </c>
      <c r="C181" s="1">
        <v>180</v>
      </c>
      <c r="D181" s="1"/>
      <c r="I181" s="1">
        <f t="shared" si="34"/>
        <v>327.11111111111097</v>
      </c>
    </row>
  </sheetData>
  <mergeCells count="2">
    <mergeCell ref="Q2:R2"/>
    <mergeCell ref="T2:U2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8930-1DD0-4898-B76E-05210C7F9BDC}">
  <dimension ref="A1:U181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.75" x14ac:dyDescent="0.25"/>
  <cols>
    <col min="5" max="5" width="11" bestFit="1" customWidth="1"/>
  </cols>
  <sheetData>
    <row r="1" spans="1:21" ht="57.75" x14ac:dyDescent="0.25">
      <c r="A1" s="10" t="s">
        <v>0</v>
      </c>
      <c r="B1" s="10" t="s">
        <v>1</v>
      </c>
      <c r="C1" s="10" t="s">
        <v>26</v>
      </c>
      <c r="D1" s="10" t="s">
        <v>2</v>
      </c>
      <c r="E1" s="6" t="s">
        <v>14</v>
      </c>
      <c r="F1" s="11" t="s">
        <v>6</v>
      </c>
      <c r="G1" s="11" t="s">
        <v>7</v>
      </c>
      <c r="H1" s="11" t="s">
        <v>8</v>
      </c>
      <c r="I1" s="12" t="s">
        <v>9</v>
      </c>
      <c r="J1" s="12" t="s">
        <v>10</v>
      </c>
      <c r="K1" s="12" t="s">
        <v>11</v>
      </c>
      <c r="L1" s="6" t="s">
        <v>15</v>
      </c>
      <c r="M1" s="6" t="s">
        <v>16</v>
      </c>
      <c r="N1" s="7" t="s">
        <v>17</v>
      </c>
      <c r="O1" s="7" t="s">
        <v>18</v>
      </c>
    </row>
    <row r="2" spans="1:21" x14ac:dyDescent="0.25">
      <c r="A2" s="1">
        <v>2005</v>
      </c>
      <c r="B2" s="1">
        <v>1</v>
      </c>
      <c r="C2" s="1">
        <v>1</v>
      </c>
      <c r="D2" s="1">
        <v>141</v>
      </c>
      <c r="Q2" s="13" t="s">
        <v>24</v>
      </c>
      <c r="R2" s="13"/>
      <c r="T2" s="13" t="s">
        <v>25</v>
      </c>
      <c r="U2" s="13"/>
    </row>
    <row r="3" spans="1:21" x14ac:dyDescent="0.25">
      <c r="A3" s="1">
        <v>2005</v>
      </c>
      <c r="B3" s="1">
        <v>2</v>
      </c>
      <c r="C3" s="1">
        <v>2</v>
      </c>
      <c r="D3" s="1">
        <v>126</v>
      </c>
      <c r="Q3" t="s">
        <v>19</v>
      </c>
      <c r="R3">
        <f>SUM(K13:K121)</f>
        <v>109147.1057098765</v>
      </c>
      <c r="T3" t="s">
        <v>19</v>
      </c>
      <c r="U3">
        <f>SUM(K122:K133)</f>
        <v>16596.234182098779</v>
      </c>
    </row>
    <row r="4" spans="1:21" x14ac:dyDescent="0.25">
      <c r="A4" s="1">
        <v>2005</v>
      </c>
      <c r="B4" s="1">
        <v>3</v>
      </c>
      <c r="C4" s="1">
        <v>3</v>
      </c>
      <c r="D4" s="1">
        <v>144</v>
      </c>
      <c r="Q4" t="s">
        <v>20</v>
      </c>
      <c r="R4">
        <f>AVERAGE(K13:K121)</f>
        <v>1125.2278939162527</v>
      </c>
      <c r="T4" t="s">
        <v>20</v>
      </c>
      <c r="U4">
        <f>AVERAGE(K122:K133)</f>
        <v>1383.0195151748983</v>
      </c>
    </row>
    <row r="5" spans="1:21" x14ac:dyDescent="0.25">
      <c r="A5" s="1">
        <v>2005</v>
      </c>
      <c r="B5" s="1">
        <v>4</v>
      </c>
      <c r="C5" s="1">
        <v>4</v>
      </c>
      <c r="D5" s="1">
        <v>160</v>
      </c>
      <c r="Q5" t="s">
        <v>21</v>
      </c>
      <c r="R5">
        <f>AVERAGE(L13:L121)</f>
        <v>-7.3084770959501402E-2</v>
      </c>
      <c r="T5" t="s">
        <v>21</v>
      </c>
      <c r="U5">
        <f>AVERAGE(L122:L133)</f>
        <v>-3.10162560347997E-2</v>
      </c>
    </row>
    <row r="6" spans="1:21" x14ac:dyDescent="0.25">
      <c r="A6" s="1">
        <v>2005</v>
      </c>
      <c r="B6" s="1">
        <v>5</v>
      </c>
      <c r="C6" s="1">
        <v>5</v>
      </c>
      <c r="D6" s="1">
        <v>155</v>
      </c>
      <c r="Q6" t="s">
        <v>22</v>
      </c>
      <c r="R6">
        <f>AVERAGE(M13:M121)</f>
        <v>0.13152662742070406</v>
      </c>
      <c r="T6" t="s">
        <v>22</v>
      </c>
      <c r="U6">
        <f>AVERAGE(M122:M133)</f>
        <v>0.13438642607383788</v>
      </c>
    </row>
    <row r="7" spans="1:21" x14ac:dyDescent="0.25">
      <c r="A7" s="1">
        <v>2005</v>
      </c>
      <c r="B7" s="1">
        <v>6</v>
      </c>
      <c r="C7" s="1">
        <v>6</v>
      </c>
      <c r="D7" s="1">
        <v>131</v>
      </c>
      <c r="Q7" t="s">
        <v>23</v>
      </c>
      <c r="R7">
        <f>SQRT(SUM(N13:N120)/SUM(O13:O120))</f>
        <v>1.4242023481211581</v>
      </c>
      <c r="T7" t="s">
        <v>23</v>
      </c>
      <c r="U7">
        <f>SQRT(SUM(N122:N132)/SUM(O122:O132))</f>
        <v>1.0197260226890219</v>
      </c>
    </row>
    <row r="8" spans="1:21" x14ac:dyDescent="0.25">
      <c r="A8" s="1">
        <v>2005</v>
      </c>
      <c r="B8" s="1">
        <v>7</v>
      </c>
      <c r="C8" s="1">
        <v>7</v>
      </c>
      <c r="D8" s="1">
        <v>145</v>
      </c>
    </row>
    <row r="9" spans="1:21" x14ac:dyDescent="0.25">
      <c r="A9" s="1">
        <v>2005</v>
      </c>
      <c r="B9" s="1">
        <v>8</v>
      </c>
      <c r="C9" s="1">
        <v>8</v>
      </c>
      <c r="D9" s="1">
        <v>145</v>
      </c>
    </row>
    <row r="10" spans="1:21" x14ac:dyDescent="0.25">
      <c r="A10" s="1">
        <v>2005</v>
      </c>
      <c r="B10" s="1">
        <v>9</v>
      </c>
      <c r="C10" s="1">
        <v>9</v>
      </c>
      <c r="D10" s="1">
        <v>115</v>
      </c>
    </row>
    <row r="11" spans="1:21" x14ac:dyDescent="0.25">
      <c r="A11" s="1">
        <v>2005</v>
      </c>
      <c r="B11" s="1">
        <v>10</v>
      </c>
      <c r="C11" s="1">
        <v>10</v>
      </c>
      <c r="D11" s="1">
        <v>110</v>
      </c>
    </row>
    <row r="12" spans="1:21" x14ac:dyDescent="0.25">
      <c r="A12" s="1">
        <v>2005</v>
      </c>
      <c r="B12" s="1">
        <v>11</v>
      </c>
      <c r="C12" s="1">
        <v>11</v>
      </c>
      <c r="D12" s="1">
        <v>94</v>
      </c>
      <c r="G12" s="1"/>
      <c r="H12" s="1"/>
    </row>
    <row r="13" spans="1:21" x14ac:dyDescent="0.25">
      <c r="A13" s="1">
        <v>2005</v>
      </c>
      <c r="B13" s="1">
        <v>12</v>
      </c>
      <c r="C13" s="1">
        <v>12</v>
      </c>
      <c r="D13" s="1">
        <v>113</v>
      </c>
      <c r="E13">
        <f>AVERAGE(D2:D13)</f>
        <v>131.58333333333334</v>
      </c>
      <c r="G13" s="1"/>
      <c r="H13" s="1"/>
      <c r="I13" s="1"/>
      <c r="J13" s="1"/>
      <c r="K13" s="1"/>
    </row>
    <row r="14" spans="1:21" x14ac:dyDescent="0.25">
      <c r="A14" s="1">
        <v>2006</v>
      </c>
      <c r="B14" s="1">
        <v>1</v>
      </c>
      <c r="C14" s="1">
        <v>13</v>
      </c>
      <c r="D14" s="1">
        <v>140</v>
      </c>
      <c r="E14">
        <f t="shared" ref="E14:E77" si="0">AVERAGE(D3:D14)</f>
        <v>131.5</v>
      </c>
      <c r="G14" s="1"/>
      <c r="H14" s="1"/>
      <c r="I14" s="1"/>
      <c r="J14" s="1"/>
      <c r="K14" s="1"/>
    </row>
    <row r="15" spans="1:21" x14ac:dyDescent="0.25">
      <c r="A15" s="1">
        <v>2006</v>
      </c>
      <c r="B15" s="1">
        <v>2</v>
      </c>
      <c r="C15" s="1">
        <v>14</v>
      </c>
      <c r="D15" s="1">
        <v>140</v>
      </c>
      <c r="E15">
        <f t="shared" si="0"/>
        <v>132.66666666666666</v>
      </c>
      <c r="G15" s="1"/>
      <c r="H15" s="1"/>
      <c r="I15" s="1"/>
      <c r="J15" s="1"/>
      <c r="K15" s="1"/>
    </row>
    <row r="16" spans="1:21" x14ac:dyDescent="0.25">
      <c r="A16" s="1">
        <v>2006</v>
      </c>
      <c r="B16" s="1">
        <v>3</v>
      </c>
      <c r="C16" s="1">
        <v>15</v>
      </c>
      <c r="D16" s="1">
        <v>142</v>
      </c>
      <c r="E16">
        <f t="shared" si="0"/>
        <v>132.5</v>
      </c>
      <c r="G16" s="1"/>
      <c r="H16" s="1"/>
      <c r="I16" s="1"/>
      <c r="J16" s="1"/>
      <c r="K16" s="1"/>
    </row>
    <row r="17" spans="1:15" x14ac:dyDescent="0.25">
      <c r="A17" s="1">
        <v>2006</v>
      </c>
      <c r="B17" s="1">
        <v>4</v>
      </c>
      <c r="C17" s="1">
        <v>16</v>
      </c>
      <c r="D17" s="1">
        <v>158</v>
      </c>
      <c r="E17">
        <f t="shared" si="0"/>
        <v>132.33333333333334</v>
      </c>
      <c r="G17" s="1"/>
      <c r="H17" s="1"/>
      <c r="I17" s="1"/>
      <c r="J17" s="1"/>
      <c r="K17" s="1"/>
    </row>
    <row r="18" spans="1:15" x14ac:dyDescent="0.25">
      <c r="A18" s="1">
        <v>2006</v>
      </c>
      <c r="B18" s="1">
        <v>5</v>
      </c>
      <c r="C18" s="1">
        <v>17</v>
      </c>
      <c r="D18" s="1">
        <v>155</v>
      </c>
      <c r="E18">
        <f t="shared" si="0"/>
        <v>132.33333333333334</v>
      </c>
      <c r="G18" s="1"/>
      <c r="H18" s="1"/>
      <c r="I18" s="1"/>
      <c r="J18" s="1"/>
      <c r="K18" s="1"/>
    </row>
    <row r="19" spans="1:15" x14ac:dyDescent="0.25">
      <c r="A19" s="1">
        <v>2006</v>
      </c>
      <c r="B19" s="1">
        <v>6</v>
      </c>
      <c r="C19" s="1">
        <v>18</v>
      </c>
      <c r="D19" s="1">
        <v>134</v>
      </c>
      <c r="E19">
        <f t="shared" si="0"/>
        <v>132.58333333333334</v>
      </c>
      <c r="G19" s="1"/>
      <c r="H19" s="1"/>
      <c r="I19" s="1"/>
      <c r="J19" s="1"/>
      <c r="K19" s="1"/>
    </row>
    <row r="20" spans="1:15" x14ac:dyDescent="0.25">
      <c r="A20" s="1">
        <v>2006</v>
      </c>
      <c r="B20" s="1">
        <v>7</v>
      </c>
      <c r="C20" s="1">
        <v>19</v>
      </c>
      <c r="D20" s="1">
        <v>145</v>
      </c>
      <c r="E20">
        <f t="shared" si="0"/>
        <v>132.58333333333334</v>
      </c>
      <c r="G20" s="1"/>
      <c r="H20" s="1"/>
      <c r="I20" s="1"/>
      <c r="J20" s="1"/>
      <c r="K20" s="1"/>
    </row>
    <row r="21" spans="1:15" x14ac:dyDescent="0.25">
      <c r="A21" s="1">
        <v>2006</v>
      </c>
      <c r="B21" s="1">
        <v>8</v>
      </c>
      <c r="C21" s="1">
        <v>20</v>
      </c>
      <c r="D21" s="1">
        <v>151</v>
      </c>
      <c r="E21">
        <f t="shared" si="0"/>
        <v>133.08333333333334</v>
      </c>
      <c r="G21" s="1"/>
      <c r="H21" s="1"/>
      <c r="I21" s="1"/>
      <c r="J21" s="1"/>
      <c r="K21" s="1"/>
    </row>
    <row r="22" spans="1:15" x14ac:dyDescent="0.25">
      <c r="A22" s="1">
        <v>2006</v>
      </c>
      <c r="B22" s="1">
        <v>9</v>
      </c>
      <c r="C22" s="1">
        <v>21</v>
      </c>
      <c r="D22" s="1">
        <v>122</v>
      </c>
      <c r="E22">
        <f t="shared" si="0"/>
        <v>133.66666666666666</v>
      </c>
      <c r="G22" s="1"/>
      <c r="H22" s="1"/>
      <c r="I22" s="1"/>
      <c r="J22" s="1"/>
      <c r="K22" s="1"/>
    </row>
    <row r="23" spans="1:15" x14ac:dyDescent="0.25">
      <c r="A23" s="1">
        <v>2006</v>
      </c>
      <c r="B23" s="1">
        <v>10</v>
      </c>
      <c r="C23" s="1">
        <v>22</v>
      </c>
      <c r="D23" s="1">
        <v>114</v>
      </c>
      <c r="E23">
        <f t="shared" si="0"/>
        <v>134</v>
      </c>
      <c r="G23" s="1"/>
      <c r="H23" s="1"/>
      <c r="I23" s="1"/>
      <c r="J23" s="1"/>
      <c r="K23" s="1"/>
    </row>
    <row r="24" spans="1:15" x14ac:dyDescent="0.25">
      <c r="A24" s="1">
        <v>2006</v>
      </c>
      <c r="B24" s="1">
        <v>11</v>
      </c>
      <c r="C24" s="1">
        <v>23</v>
      </c>
      <c r="D24" s="1">
        <v>104</v>
      </c>
      <c r="E24">
        <f t="shared" si="0"/>
        <v>134.83333333333334</v>
      </c>
      <c r="G24" s="1"/>
      <c r="H24" s="1"/>
      <c r="I24" s="1"/>
      <c r="J24" s="1"/>
      <c r="K24" s="1"/>
    </row>
    <row r="25" spans="1:15" x14ac:dyDescent="0.25">
      <c r="A25" s="1">
        <v>2006</v>
      </c>
      <c r="B25" s="1">
        <v>12</v>
      </c>
      <c r="C25" s="1">
        <v>24</v>
      </c>
      <c r="D25" s="1">
        <v>125</v>
      </c>
      <c r="E25">
        <f t="shared" si="0"/>
        <v>135.83333333333334</v>
      </c>
      <c r="F25">
        <f>AVERAGE(E13:E24)</f>
        <v>132.80555555555557</v>
      </c>
      <c r="G25" s="1">
        <f t="shared" ref="G25:G76" si="1">2*E25-F25</f>
        <v>138.86111111111111</v>
      </c>
      <c r="H25" s="1">
        <f t="shared" ref="H25:H76" si="2">E25-F25</f>
        <v>3.0277777777777715</v>
      </c>
      <c r="I25" s="1">
        <f>G25+H25</f>
        <v>141.88888888888889</v>
      </c>
      <c r="J25" s="1">
        <f>D25-I25</f>
        <v>-16.888888888888886</v>
      </c>
      <c r="K25" s="1">
        <f t="shared" ref="K25:K77" si="3">J25^2</f>
        <v>285.23456790123447</v>
      </c>
      <c r="L25">
        <f t="shared" ref="L25:L77" si="4">J25/D25</f>
        <v>-0.1351111111111111</v>
      </c>
      <c r="M25">
        <f t="shared" ref="M25:M77" si="5">ABS(L25)</f>
        <v>0.1351111111111111</v>
      </c>
      <c r="N25">
        <f t="shared" ref="N25:N77" si="6">((I26-D26)/D25)^2</f>
        <v>3.9131975308641827E-3</v>
      </c>
      <c r="O25">
        <f t="shared" ref="O25:O77" si="7">((D26-D25)/D25)^2</f>
        <v>4.6655999999999996E-2</v>
      </c>
    </row>
    <row r="26" spans="1:15" x14ac:dyDescent="0.25">
      <c r="A26" s="1">
        <v>2007</v>
      </c>
      <c r="B26" s="1">
        <v>1</v>
      </c>
      <c r="C26" s="1">
        <v>25</v>
      </c>
      <c r="D26" s="1">
        <v>152</v>
      </c>
      <c r="E26">
        <f t="shared" si="0"/>
        <v>136.83333333333334</v>
      </c>
      <c r="F26">
        <f t="shared" ref="F26:F89" si="8">AVERAGE(E14:E25)</f>
        <v>133.15972222222223</v>
      </c>
      <c r="G26" s="1">
        <f t="shared" si="1"/>
        <v>140.50694444444446</v>
      </c>
      <c r="H26" s="1">
        <f t="shared" si="2"/>
        <v>3.6736111111111143</v>
      </c>
      <c r="I26" s="1">
        <f t="shared" ref="I26:I89" si="9">G26+H26</f>
        <v>144.18055555555557</v>
      </c>
      <c r="J26" s="1">
        <f t="shared" ref="J26:J77" si="10">D26-I26</f>
        <v>7.8194444444444287</v>
      </c>
      <c r="K26" s="1">
        <f t="shared" si="3"/>
        <v>61.14371141975284</v>
      </c>
      <c r="L26">
        <f t="shared" si="4"/>
        <v>5.1443713450292292E-2</v>
      </c>
      <c r="M26">
        <f t="shared" si="5"/>
        <v>5.1443713450292292E-2</v>
      </c>
      <c r="N26">
        <f t="shared" si="6"/>
        <v>5.518893132983229E-2</v>
      </c>
      <c r="O26">
        <f t="shared" si="7"/>
        <v>6.9252077562326861E-2</v>
      </c>
    </row>
    <row r="27" spans="1:15" x14ac:dyDescent="0.25">
      <c r="A27" s="1">
        <v>2007</v>
      </c>
      <c r="B27" s="1">
        <v>2</v>
      </c>
      <c r="C27" s="1">
        <v>26</v>
      </c>
      <c r="D27" s="1">
        <v>192</v>
      </c>
      <c r="E27">
        <f t="shared" si="0"/>
        <v>141.16666666666666</v>
      </c>
      <c r="F27">
        <f t="shared" si="8"/>
        <v>133.60416666666666</v>
      </c>
      <c r="G27" s="1">
        <f t="shared" si="1"/>
        <v>148.72916666666666</v>
      </c>
      <c r="H27" s="1">
        <f t="shared" si="2"/>
        <v>7.5625</v>
      </c>
      <c r="I27" s="1">
        <f t="shared" si="9"/>
        <v>156.29166666666666</v>
      </c>
      <c r="J27" s="1">
        <f t="shared" si="10"/>
        <v>35.708333333333343</v>
      </c>
      <c r="K27" s="1">
        <f t="shared" si="3"/>
        <v>1275.085069444445</v>
      </c>
      <c r="L27">
        <f t="shared" si="4"/>
        <v>0.18598090277777782</v>
      </c>
      <c r="M27">
        <f t="shared" si="5"/>
        <v>0.18598090277777782</v>
      </c>
      <c r="N27">
        <f t="shared" si="6"/>
        <v>1.4754401312934142E-3</v>
      </c>
      <c r="O27">
        <f t="shared" si="7"/>
        <v>1.435004340277778E-2</v>
      </c>
    </row>
    <row r="28" spans="1:15" x14ac:dyDescent="0.25">
      <c r="A28" s="1">
        <v>2007</v>
      </c>
      <c r="B28" s="1">
        <v>3</v>
      </c>
      <c r="C28" s="1">
        <v>27</v>
      </c>
      <c r="D28" s="1">
        <v>169</v>
      </c>
      <c r="E28">
        <f t="shared" si="0"/>
        <v>143.41666666666666</v>
      </c>
      <c r="F28">
        <f t="shared" si="8"/>
        <v>134.3125</v>
      </c>
      <c r="G28" s="1">
        <f t="shared" si="1"/>
        <v>152.52083333333331</v>
      </c>
      <c r="H28" s="1">
        <f t="shared" si="2"/>
        <v>9.1041666666666572</v>
      </c>
      <c r="I28" s="1">
        <f t="shared" si="9"/>
        <v>161.62499999999997</v>
      </c>
      <c r="J28" s="1">
        <f t="shared" si="10"/>
        <v>7.3750000000000284</v>
      </c>
      <c r="K28" s="1">
        <f t="shared" si="3"/>
        <v>54.390625000000419</v>
      </c>
      <c r="L28">
        <f t="shared" si="4"/>
        <v>4.3639053254438037E-2</v>
      </c>
      <c r="M28">
        <f t="shared" si="5"/>
        <v>4.3639053254438037E-2</v>
      </c>
      <c r="N28">
        <f t="shared" si="6"/>
        <v>5.4222260260797777E-3</v>
      </c>
      <c r="O28">
        <f t="shared" si="7"/>
        <v>2.2408178985329646E-3</v>
      </c>
    </row>
    <row r="29" spans="1:15" x14ac:dyDescent="0.25">
      <c r="A29" s="1">
        <v>2007</v>
      </c>
      <c r="B29" s="1">
        <v>4</v>
      </c>
      <c r="C29" s="1">
        <v>28</v>
      </c>
      <c r="D29" s="1">
        <v>177</v>
      </c>
      <c r="E29">
        <f t="shared" si="0"/>
        <v>145</v>
      </c>
      <c r="F29">
        <f t="shared" si="8"/>
        <v>135.22222222222223</v>
      </c>
      <c r="G29" s="1">
        <f t="shared" si="1"/>
        <v>154.77777777777777</v>
      </c>
      <c r="H29" s="1">
        <f t="shared" si="2"/>
        <v>9.7777777777777715</v>
      </c>
      <c r="I29" s="1">
        <f t="shared" si="9"/>
        <v>164.55555555555554</v>
      </c>
      <c r="J29" s="1">
        <f t="shared" si="10"/>
        <v>12.444444444444457</v>
      </c>
      <c r="K29" s="1">
        <f t="shared" si="3"/>
        <v>154.86419753086452</v>
      </c>
      <c r="L29">
        <f t="shared" si="4"/>
        <v>7.0307595731324612E-2</v>
      </c>
      <c r="M29">
        <f t="shared" si="5"/>
        <v>7.0307595731324612E-2</v>
      </c>
      <c r="N29">
        <f t="shared" si="6"/>
        <v>7.9739406434853836E-3</v>
      </c>
      <c r="O29">
        <f t="shared" si="7"/>
        <v>2.5854639471416265E-3</v>
      </c>
    </row>
    <row r="30" spans="1:15" x14ac:dyDescent="0.25">
      <c r="A30" s="1">
        <v>2007</v>
      </c>
      <c r="B30" s="1">
        <v>5</v>
      </c>
      <c r="C30" s="1">
        <v>29</v>
      </c>
      <c r="D30" s="1">
        <v>186</v>
      </c>
      <c r="E30">
        <f t="shared" si="0"/>
        <v>147.58333333333334</v>
      </c>
      <c r="F30">
        <f t="shared" si="8"/>
        <v>136.2777777777778</v>
      </c>
      <c r="G30" s="1">
        <f t="shared" si="1"/>
        <v>158.88888888888889</v>
      </c>
      <c r="H30" s="1">
        <f t="shared" si="2"/>
        <v>11.305555555555543</v>
      </c>
      <c r="I30" s="1">
        <f t="shared" si="9"/>
        <v>170.19444444444443</v>
      </c>
      <c r="J30" s="1">
        <f t="shared" si="10"/>
        <v>15.805555555555571</v>
      </c>
      <c r="K30" s="1">
        <f t="shared" si="3"/>
        <v>249.81558641975357</v>
      </c>
      <c r="L30">
        <f t="shared" si="4"/>
        <v>8.4976105137395549E-2</v>
      </c>
      <c r="M30">
        <f t="shared" si="5"/>
        <v>8.4976105137395549E-2</v>
      </c>
      <c r="N30">
        <f t="shared" si="6"/>
        <v>1.5925113193703677E-4</v>
      </c>
      <c r="O30">
        <f t="shared" si="7"/>
        <v>4.6248121170077474E-4</v>
      </c>
    </row>
    <row r="31" spans="1:15" x14ac:dyDescent="0.25">
      <c r="A31" s="1">
        <v>2007</v>
      </c>
      <c r="B31" s="1">
        <v>6</v>
      </c>
      <c r="C31" s="1">
        <v>30</v>
      </c>
      <c r="D31" s="1">
        <v>182</v>
      </c>
      <c r="E31">
        <f t="shared" si="0"/>
        <v>151.58333333333334</v>
      </c>
      <c r="F31">
        <f t="shared" si="8"/>
        <v>137.54861111111111</v>
      </c>
      <c r="G31" s="1">
        <f t="shared" si="1"/>
        <v>165.61805555555557</v>
      </c>
      <c r="H31" s="1">
        <f t="shared" si="2"/>
        <v>14.034722222222229</v>
      </c>
      <c r="I31" s="1">
        <f t="shared" si="9"/>
        <v>179.6527777777778</v>
      </c>
      <c r="J31" s="1">
        <f t="shared" si="10"/>
        <v>2.3472222222222001</v>
      </c>
      <c r="K31" s="1">
        <f t="shared" si="3"/>
        <v>5.5094521604937237</v>
      </c>
      <c r="L31">
        <f t="shared" si="4"/>
        <v>1.2896825396825275E-2</v>
      </c>
      <c r="M31">
        <f t="shared" si="5"/>
        <v>1.2896825396825275E-2</v>
      </c>
      <c r="N31">
        <f t="shared" si="6"/>
        <v>6.0757133502096952E-4</v>
      </c>
      <c r="O31">
        <f t="shared" si="7"/>
        <v>3.0189590629151075E-5</v>
      </c>
    </row>
    <row r="32" spans="1:15" x14ac:dyDescent="0.25">
      <c r="A32" s="1">
        <v>2007</v>
      </c>
      <c r="B32" s="1">
        <v>7</v>
      </c>
      <c r="C32" s="1">
        <v>31</v>
      </c>
      <c r="D32" s="1">
        <v>181</v>
      </c>
      <c r="E32">
        <f t="shared" si="0"/>
        <v>154.58333333333334</v>
      </c>
      <c r="F32">
        <f t="shared" si="8"/>
        <v>139.13194444444446</v>
      </c>
      <c r="G32" s="1">
        <f t="shared" si="1"/>
        <v>170.03472222222223</v>
      </c>
      <c r="H32" s="1">
        <f t="shared" si="2"/>
        <v>15.451388888888886</v>
      </c>
      <c r="I32" s="1">
        <f t="shared" si="9"/>
        <v>185.48611111111111</v>
      </c>
      <c r="J32" s="1">
        <f t="shared" si="10"/>
        <v>-4.4861111111111143</v>
      </c>
      <c r="K32" s="1">
        <f t="shared" si="3"/>
        <v>20.125192901234595</v>
      </c>
      <c r="L32">
        <f t="shared" si="4"/>
        <v>-2.4785144260282398E-2</v>
      </c>
      <c r="M32">
        <f t="shared" si="5"/>
        <v>2.4785144260282398E-2</v>
      </c>
      <c r="N32">
        <f t="shared" si="6"/>
        <v>8.380284154864942E-3</v>
      </c>
      <c r="O32">
        <f t="shared" si="7"/>
        <v>3.69341595189402E-3</v>
      </c>
    </row>
    <row r="33" spans="1:15" x14ac:dyDescent="0.25">
      <c r="A33" s="1">
        <v>2007</v>
      </c>
      <c r="B33" s="1">
        <v>8</v>
      </c>
      <c r="C33" s="1">
        <v>32</v>
      </c>
      <c r="D33" s="1">
        <v>170</v>
      </c>
      <c r="E33">
        <f t="shared" si="0"/>
        <v>156.16666666666666</v>
      </c>
      <c r="F33">
        <f t="shared" si="8"/>
        <v>140.96527777777777</v>
      </c>
      <c r="G33" s="1">
        <f t="shared" si="1"/>
        <v>171.36805555555554</v>
      </c>
      <c r="H33" s="1">
        <f t="shared" si="2"/>
        <v>15.201388888888886</v>
      </c>
      <c r="I33" s="1">
        <f t="shared" si="9"/>
        <v>186.56944444444443</v>
      </c>
      <c r="J33" s="1">
        <f t="shared" si="10"/>
        <v>-16.569444444444429</v>
      </c>
      <c r="K33" s="1">
        <f t="shared" si="3"/>
        <v>274.54648919753032</v>
      </c>
      <c r="L33">
        <f t="shared" si="4"/>
        <v>-9.7467320261437812E-2</v>
      </c>
      <c r="M33">
        <f t="shared" si="5"/>
        <v>9.7467320261437812E-2</v>
      </c>
      <c r="N33">
        <f t="shared" si="6"/>
        <v>8.4688608014011624E-2</v>
      </c>
      <c r="O33">
        <f t="shared" si="7"/>
        <v>3.7681660899653982E-2</v>
      </c>
    </row>
    <row r="34" spans="1:15" x14ac:dyDescent="0.25">
      <c r="A34" s="1">
        <v>2007</v>
      </c>
      <c r="B34" s="1">
        <v>9</v>
      </c>
      <c r="C34" s="1">
        <v>33</v>
      </c>
      <c r="D34" s="1">
        <v>137</v>
      </c>
      <c r="E34">
        <f t="shared" si="0"/>
        <v>157.41666666666666</v>
      </c>
      <c r="F34">
        <f t="shared" si="8"/>
        <v>142.88888888888889</v>
      </c>
      <c r="G34" s="1">
        <f t="shared" si="1"/>
        <v>171.94444444444443</v>
      </c>
      <c r="H34" s="1">
        <f t="shared" si="2"/>
        <v>14.527777777777771</v>
      </c>
      <c r="I34" s="1">
        <f t="shared" si="9"/>
        <v>186.4722222222222</v>
      </c>
      <c r="J34" s="1">
        <f t="shared" si="10"/>
        <v>-49.4722222222222</v>
      </c>
      <c r="K34" s="1">
        <f t="shared" si="3"/>
        <v>2447.5007716049363</v>
      </c>
      <c r="L34">
        <f t="shared" si="4"/>
        <v>-0.36111111111111094</v>
      </c>
      <c r="M34">
        <f t="shared" si="5"/>
        <v>0.36111111111111094</v>
      </c>
      <c r="N34">
        <f t="shared" si="6"/>
        <v>0.14001738526359131</v>
      </c>
      <c r="O34">
        <f t="shared" si="7"/>
        <v>0</v>
      </c>
    </row>
    <row r="35" spans="1:15" x14ac:dyDescent="0.25">
      <c r="A35" s="1">
        <v>2007</v>
      </c>
      <c r="B35" s="1">
        <v>10</v>
      </c>
      <c r="C35" s="1">
        <v>34</v>
      </c>
      <c r="D35" s="1">
        <v>137</v>
      </c>
      <c r="E35">
        <f t="shared" si="0"/>
        <v>159.33333333333334</v>
      </c>
      <c r="F35">
        <f t="shared" si="8"/>
        <v>144.86805555555557</v>
      </c>
      <c r="G35" s="1">
        <f t="shared" si="1"/>
        <v>173.79861111111111</v>
      </c>
      <c r="H35" s="1">
        <f t="shared" si="2"/>
        <v>14.465277777777771</v>
      </c>
      <c r="I35" s="1">
        <f t="shared" si="9"/>
        <v>188.26388888888889</v>
      </c>
      <c r="J35" s="1">
        <f t="shared" si="10"/>
        <v>-51.263888888888886</v>
      </c>
      <c r="K35" s="1">
        <f t="shared" si="3"/>
        <v>2627.9863040123455</v>
      </c>
      <c r="L35">
        <f t="shared" si="4"/>
        <v>-0.37418896999188966</v>
      </c>
      <c r="M35">
        <f t="shared" si="5"/>
        <v>0.37418896999188966</v>
      </c>
      <c r="N35">
        <f t="shared" si="6"/>
        <v>0.1584950398411091</v>
      </c>
      <c r="O35">
        <f t="shared" si="7"/>
        <v>5.3279343598486864E-5</v>
      </c>
    </row>
    <row r="36" spans="1:15" x14ac:dyDescent="0.25">
      <c r="A36" s="1">
        <v>2007</v>
      </c>
      <c r="B36" s="1">
        <v>11</v>
      </c>
      <c r="C36" s="1">
        <v>35</v>
      </c>
      <c r="D36" s="1">
        <v>138</v>
      </c>
      <c r="E36">
        <f t="shared" si="0"/>
        <v>162.16666666666666</v>
      </c>
      <c r="F36">
        <f t="shared" si="8"/>
        <v>146.97916666666666</v>
      </c>
      <c r="G36" s="1">
        <f t="shared" si="1"/>
        <v>177.35416666666666</v>
      </c>
      <c r="H36" s="1">
        <f t="shared" si="2"/>
        <v>15.1875</v>
      </c>
      <c r="I36" s="1">
        <f t="shared" si="9"/>
        <v>192.54166666666666</v>
      </c>
      <c r="J36" s="1">
        <f t="shared" si="10"/>
        <v>-54.541666666666657</v>
      </c>
      <c r="K36" s="1">
        <f t="shared" si="3"/>
        <v>2974.7934027777769</v>
      </c>
      <c r="L36">
        <f t="shared" si="4"/>
        <v>-0.39522946859903374</v>
      </c>
      <c r="M36">
        <f t="shared" si="5"/>
        <v>0.39522946859903374</v>
      </c>
      <c r="N36">
        <f t="shared" si="6"/>
        <v>6.800043020905433E-2</v>
      </c>
      <c r="O36">
        <f t="shared" si="7"/>
        <v>2.7777777777777776E-2</v>
      </c>
    </row>
    <row r="37" spans="1:15" x14ac:dyDescent="0.25">
      <c r="A37" s="1">
        <v>2007</v>
      </c>
      <c r="B37" s="1">
        <v>12</v>
      </c>
      <c r="C37" s="1">
        <v>36</v>
      </c>
      <c r="D37" s="1">
        <v>161</v>
      </c>
      <c r="E37">
        <f t="shared" si="0"/>
        <v>165.16666666666666</v>
      </c>
      <c r="F37">
        <f t="shared" si="8"/>
        <v>149.25694444444446</v>
      </c>
      <c r="G37" s="1">
        <f t="shared" si="1"/>
        <v>181.07638888888886</v>
      </c>
      <c r="H37" s="1">
        <f t="shared" si="2"/>
        <v>15.9097222222222</v>
      </c>
      <c r="I37" s="1">
        <f t="shared" si="9"/>
        <v>196.98611111111106</v>
      </c>
      <c r="J37" s="1">
        <f t="shared" si="10"/>
        <v>-35.986111111111057</v>
      </c>
      <c r="K37" s="1">
        <f t="shared" si="3"/>
        <v>1295.0001929012308</v>
      </c>
      <c r="L37">
        <f t="shared" si="4"/>
        <v>-0.22351621808143515</v>
      </c>
      <c r="M37">
        <f t="shared" si="5"/>
        <v>0.22351621808143515</v>
      </c>
      <c r="N37">
        <f t="shared" si="6"/>
        <v>1.406982356409615E-2</v>
      </c>
      <c r="O37">
        <f t="shared" si="7"/>
        <v>1.3926931831333669E-2</v>
      </c>
    </row>
    <row r="38" spans="1:15" x14ac:dyDescent="0.25">
      <c r="A38" s="1">
        <v>2008</v>
      </c>
      <c r="B38" s="1">
        <v>1</v>
      </c>
      <c r="C38" s="1">
        <v>37</v>
      </c>
      <c r="D38" s="1">
        <v>180</v>
      </c>
      <c r="E38">
        <f t="shared" si="0"/>
        <v>167.5</v>
      </c>
      <c r="F38">
        <f t="shared" si="8"/>
        <v>151.70138888888891</v>
      </c>
      <c r="G38" s="1">
        <f t="shared" si="1"/>
        <v>183.29861111111109</v>
      </c>
      <c r="H38" s="1">
        <f t="shared" si="2"/>
        <v>15.798611111111086</v>
      </c>
      <c r="I38" s="1">
        <f t="shared" si="9"/>
        <v>199.09722222222217</v>
      </c>
      <c r="J38" s="1">
        <f t="shared" si="10"/>
        <v>-19.097222222222172</v>
      </c>
      <c r="K38" s="1">
        <f t="shared" si="3"/>
        <v>364.70389660493635</v>
      </c>
      <c r="L38">
        <f t="shared" si="4"/>
        <v>-0.1060956790123454</v>
      </c>
      <c r="M38">
        <f t="shared" si="5"/>
        <v>0.1060956790123454</v>
      </c>
      <c r="N38">
        <f t="shared" si="6"/>
        <v>1.9505053536046727E-4</v>
      </c>
      <c r="O38">
        <f t="shared" si="7"/>
        <v>1.0000000000000002E-2</v>
      </c>
    </row>
    <row r="39" spans="1:15" x14ac:dyDescent="0.25">
      <c r="A39" s="1">
        <v>2008</v>
      </c>
      <c r="B39" s="1">
        <v>2</v>
      </c>
      <c r="C39" s="1">
        <v>38</v>
      </c>
      <c r="D39" s="1">
        <v>198</v>
      </c>
      <c r="E39">
        <f t="shared" si="0"/>
        <v>168</v>
      </c>
      <c r="F39">
        <f t="shared" si="8"/>
        <v>154.25694444444446</v>
      </c>
      <c r="G39" s="1">
        <f t="shared" si="1"/>
        <v>181.74305555555554</v>
      </c>
      <c r="H39" s="1">
        <f t="shared" si="2"/>
        <v>13.743055555555543</v>
      </c>
      <c r="I39" s="1">
        <f t="shared" si="9"/>
        <v>195.48611111111109</v>
      </c>
      <c r="J39" s="1">
        <f t="shared" si="10"/>
        <v>2.5138888888889142</v>
      </c>
      <c r="K39" s="1">
        <f t="shared" si="3"/>
        <v>6.3196373456791397</v>
      </c>
      <c r="L39">
        <f t="shared" si="4"/>
        <v>1.2696408529741991E-2</v>
      </c>
      <c r="M39">
        <f t="shared" si="5"/>
        <v>1.2696408529741991E-2</v>
      </c>
      <c r="N39">
        <f t="shared" si="6"/>
        <v>7.9361902161656132E-5</v>
      </c>
      <c r="O39">
        <f t="shared" si="7"/>
        <v>1.020304050607081E-4</v>
      </c>
    </row>
    <row r="40" spans="1:15" x14ac:dyDescent="0.25">
      <c r="A40" s="1">
        <v>2008</v>
      </c>
      <c r="B40" s="1">
        <v>3</v>
      </c>
      <c r="C40" s="1">
        <v>39</v>
      </c>
      <c r="D40" s="1">
        <v>196</v>
      </c>
      <c r="E40">
        <f t="shared" si="0"/>
        <v>170.25</v>
      </c>
      <c r="F40">
        <f t="shared" si="8"/>
        <v>156.49305555555557</v>
      </c>
      <c r="G40" s="1">
        <f t="shared" si="1"/>
        <v>184.00694444444443</v>
      </c>
      <c r="H40" s="1">
        <f t="shared" si="2"/>
        <v>13.756944444444429</v>
      </c>
      <c r="I40" s="1">
        <f t="shared" si="9"/>
        <v>197.76388888888886</v>
      </c>
      <c r="J40" s="1">
        <f t="shared" si="10"/>
        <v>-1.7638888888888573</v>
      </c>
      <c r="K40" s="1">
        <f t="shared" si="3"/>
        <v>3.1113040123455677</v>
      </c>
      <c r="L40">
        <f t="shared" si="4"/>
        <v>-8.9994331065758031E-3</v>
      </c>
      <c r="M40">
        <f t="shared" si="5"/>
        <v>8.9994331065758031E-3</v>
      </c>
      <c r="N40">
        <f t="shared" si="6"/>
        <v>1.1298099171642471E-6</v>
      </c>
      <c r="O40">
        <f t="shared" si="7"/>
        <v>2.3427738442315701E-4</v>
      </c>
    </row>
    <row r="41" spans="1:15" x14ac:dyDescent="0.25">
      <c r="A41" s="1">
        <v>2008</v>
      </c>
      <c r="B41" s="1">
        <v>4</v>
      </c>
      <c r="C41" s="1">
        <v>40</v>
      </c>
      <c r="D41" s="1">
        <v>199</v>
      </c>
      <c r="E41">
        <f t="shared" si="0"/>
        <v>172.08333333333334</v>
      </c>
      <c r="F41">
        <f t="shared" si="8"/>
        <v>158.72916666666669</v>
      </c>
      <c r="G41" s="1">
        <f t="shared" si="1"/>
        <v>185.4375</v>
      </c>
      <c r="H41" s="1">
        <f t="shared" si="2"/>
        <v>13.354166666666657</v>
      </c>
      <c r="I41" s="1">
        <f t="shared" si="9"/>
        <v>198.79166666666666</v>
      </c>
      <c r="J41" s="1">
        <f t="shared" si="10"/>
        <v>0.20833333333334281</v>
      </c>
      <c r="K41" s="1">
        <f t="shared" si="3"/>
        <v>4.3402777777781724E-2</v>
      </c>
      <c r="L41">
        <f t="shared" si="4"/>
        <v>1.0469011725293608E-3</v>
      </c>
      <c r="M41">
        <f t="shared" si="5"/>
        <v>1.0469011725293608E-3</v>
      </c>
      <c r="N41">
        <f t="shared" si="6"/>
        <v>1.9484481156315598E-8</v>
      </c>
      <c r="O41">
        <f t="shared" si="7"/>
        <v>1.01007550314386E-4</v>
      </c>
    </row>
    <row r="42" spans="1:15" x14ac:dyDescent="0.25">
      <c r="A42" s="1">
        <v>2008</v>
      </c>
      <c r="B42" s="1">
        <v>5</v>
      </c>
      <c r="C42" s="1">
        <v>41</v>
      </c>
      <c r="D42" s="1">
        <v>197</v>
      </c>
      <c r="E42">
        <f t="shared" si="0"/>
        <v>173</v>
      </c>
      <c r="F42">
        <f t="shared" si="8"/>
        <v>160.98611111111111</v>
      </c>
      <c r="G42" s="1">
        <f t="shared" si="1"/>
        <v>185.01388888888889</v>
      </c>
      <c r="H42" s="1">
        <f t="shared" si="2"/>
        <v>12.013888888888886</v>
      </c>
      <c r="I42" s="1">
        <f t="shared" si="9"/>
        <v>197.02777777777777</v>
      </c>
      <c r="J42" s="1">
        <f t="shared" si="10"/>
        <v>-2.7777777777771462E-2</v>
      </c>
      <c r="K42" s="1">
        <f t="shared" si="3"/>
        <v>7.7160493827125405E-4</v>
      </c>
      <c r="L42">
        <f t="shared" si="4"/>
        <v>-1.4100394811051504E-4</v>
      </c>
      <c r="M42">
        <f t="shared" si="5"/>
        <v>1.4100394811051504E-4</v>
      </c>
      <c r="N42">
        <f t="shared" si="6"/>
        <v>8.6213267397883004E-3</v>
      </c>
      <c r="O42">
        <f t="shared" si="7"/>
        <v>1.6104511840037104E-2</v>
      </c>
    </row>
    <row r="43" spans="1:15" x14ac:dyDescent="0.25">
      <c r="A43" s="1">
        <v>2008</v>
      </c>
      <c r="B43" s="1">
        <v>6</v>
      </c>
      <c r="C43" s="1">
        <v>42</v>
      </c>
      <c r="D43" s="1">
        <v>172</v>
      </c>
      <c r="E43">
        <f t="shared" si="0"/>
        <v>172.16666666666666</v>
      </c>
      <c r="F43">
        <f t="shared" si="8"/>
        <v>163.10416666666666</v>
      </c>
      <c r="G43" s="1">
        <f t="shared" si="1"/>
        <v>181.22916666666666</v>
      </c>
      <c r="H43" s="1">
        <f t="shared" si="2"/>
        <v>9.0625</v>
      </c>
      <c r="I43" s="1">
        <f t="shared" si="9"/>
        <v>190.29166666666666</v>
      </c>
      <c r="J43" s="1">
        <f t="shared" si="10"/>
        <v>-18.291666666666657</v>
      </c>
      <c r="K43" s="1">
        <f t="shared" si="3"/>
        <v>334.58506944444412</v>
      </c>
      <c r="L43">
        <f t="shared" si="4"/>
        <v>-0.10634689922480614</v>
      </c>
      <c r="M43">
        <f t="shared" si="5"/>
        <v>0.10634689922480614</v>
      </c>
      <c r="N43">
        <f t="shared" si="6"/>
        <v>5.3758830265275229E-3</v>
      </c>
      <c r="O43">
        <f t="shared" si="7"/>
        <v>0</v>
      </c>
    </row>
    <row r="44" spans="1:15" x14ac:dyDescent="0.25">
      <c r="A44" s="1">
        <v>2008</v>
      </c>
      <c r="B44" s="1">
        <v>7</v>
      </c>
      <c r="C44" s="1">
        <v>43</v>
      </c>
      <c r="D44" s="1">
        <v>172</v>
      </c>
      <c r="E44">
        <f t="shared" si="0"/>
        <v>171.41666666666666</v>
      </c>
      <c r="F44">
        <f t="shared" si="8"/>
        <v>164.81944444444443</v>
      </c>
      <c r="G44" s="1">
        <f t="shared" si="1"/>
        <v>178.01388888888889</v>
      </c>
      <c r="H44" s="1">
        <f t="shared" si="2"/>
        <v>6.5972222222222285</v>
      </c>
      <c r="I44" s="1">
        <f t="shared" si="9"/>
        <v>184.61111111111111</v>
      </c>
      <c r="J44" s="1">
        <f t="shared" si="10"/>
        <v>-12.611111111111114</v>
      </c>
      <c r="K44" s="1">
        <f t="shared" si="3"/>
        <v>159.04012345679021</v>
      </c>
      <c r="L44">
        <f t="shared" si="4"/>
        <v>-7.332041343669253E-2</v>
      </c>
      <c r="M44">
        <f t="shared" si="5"/>
        <v>7.332041343669253E-2</v>
      </c>
      <c r="N44">
        <f t="shared" si="6"/>
        <v>2.620937285085691E-3</v>
      </c>
      <c r="O44">
        <f t="shared" si="7"/>
        <v>1.352082206598161E-4</v>
      </c>
    </row>
    <row r="45" spans="1:15" x14ac:dyDescent="0.25">
      <c r="A45" s="1">
        <v>2008</v>
      </c>
      <c r="B45" s="1">
        <v>8</v>
      </c>
      <c r="C45" s="1">
        <v>44</v>
      </c>
      <c r="D45" s="1">
        <v>174</v>
      </c>
      <c r="E45">
        <f t="shared" si="0"/>
        <v>171.75</v>
      </c>
      <c r="F45">
        <f t="shared" si="8"/>
        <v>166.22222222222223</v>
      </c>
      <c r="G45" s="1">
        <f t="shared" si="1"/>
        <v>177.27777777777777</v>
      </c>
      <c r="H45" s="1">
        <f t="shared" si="2"/>
        <v>5.5277777777777715</v>
      </c>
      <c r="I45" s="1">
        <f t="shared" si="9"/>
        <v>182.80555555555554</v>
      </c>
      <c r="J45" s="1">
        <f t="shared" si="10"/>
        <v>-8.8055555555555429</v>
      </c>
      <c r="K45" s="1">
        <f t="shared" si="3"/>
        <v>77.53780864197509</v>
      </c>
      <c r="L45">
        <f t="shared" si="4"/>
        <v>-5.0606641123882433E-2</v>
      </c>
      <c r="M45">
        <f t="shared" si="5"/>
        <v>5.0606641123882433E-2</v>
      </c>
      <c r="N45">
        <f t="shared" si="6"/>
        <v>5.1425553885732611E-2</v>
      </c>
      <c r="O45">
        <f t="shared" si="7"/>
        <v>3.3822169375082575E-2</v>
      </c>
    </row>
    <row r="46" spans="1:15" x14ac:dyDescent="0.25">
      <c r="A46" s="1">
        <v>2008</v>
      </c>
      <c r="B46" s="1">
        <v>9</v>
      </c>
      <c r="C46" s="1">
        <v>45</v>
      </c>
      <c r="D46" s="1">
        <v>142</v>
      </c>
      <c r="E46">
        <f t="shared" si="0"/>
        <v>172.16666666666666</v>
      </c>
      <c r="F46">
        <f t="shared" si="8"/>
        <v>167.52083333333334</v>
      </c>
      <c r="G46" s="1">
        <f t="shared" si="1"/>
        <v>176.81249999999997</v>
      </c>
      <c r="H46" s="1">
        <f t="shared" si="2"/>
        <v>4.6458333333333144</v>
      </c>
      <c r="I46" s="1">
        <f t="shared" si="9"/>
        <v>181.45833333333329</v>
      </c>
      <c r="J46" s="1">
        <f t="shared" si="10"/>
        <v>-39.458333333333286</v>
      </c>
      <c r="K46" s="1">
        <f t="shared" si="3"/>
        <v>1556.9600694444407</v>
      </c>
      <c r="L46">
        <f t="shared" si="4"/>
        <v>-0.27787558685445973</v>
      </c>
      <c r="M46">
        <f t="shared" si="5"/>
        <v>0.27787558685445973</v>
      </c>
      <c r="N46">
        <f t="shared" si="6"/>
        <v>0.12151606824042836</v>
      </c>
      <c r="O46">
        <f t="shared" si="7"/>
        <v>1.1158500297560008E-2</v>
      </c>
    </row>
    <row r="47" spans="1:15" x14ac:dyDescent="0.25">
      <c r="A47" s="1">
        <v>2008</v>
      </c>
      <c r="B47" s="1">
        <v>10</v>
      </c>
      <c r="C47" s="1">
        <v>46</v>
      </c>
      <c r="D47" s="1">
        <v>127</v>
      </c>
      <c r="E47">
        <f t="shared" si="0"/>
        <v>171.33333333333334</v>
      </c>
      <c r="F47">
        <f t="shared" si="8"/>
        <v>168.75000000000003</v>
      </c>
      <c r="G47" s="1">
        <f t="shared" si="1"/>
        <v>173.91666666666666</v>
      </c>
      <c r="H47" s="1">
        <f t="shared" si="2"/>
        <v>2.5833333333333144</v>
      </c>
      <c r="I47" s="1">
        <f t="shared" si="9"/>
        <v>176.49999999999997</v>
      </c>
      <c r="J47" s="1">
        <f t="shared" si="10"/>
        <v>-49.499999999999972</v>
      </c>
      <c r="K47" s="1">
        <f t="shared" si="3"/>
        <v>2450.2499999999973</v>
      </c>
      <c r="L47">
        <f t="shared" si="4"/>
        <v>-0.38976377952755881</v>
      </c>
      <c r="M47">
        <f t="shared" si="5"/>
        <v>0.38976377952755881</v>
      </c>
      <c r="N47">
        <f t="shared" si="6"/>
        <v>0.10422220844441701</v>
      </c>
      <c r="O47">
        <f t="shared" si="7"/>
        <v>1.5500031000062E-3</v>
      </c>
    </row>
    <row r="48" spans="1:15" x14ac:dyDescent="0.25">
      <c r="A48" s="1">
        <v>2008</v>
      </c>
      <c r="B48" s="1">
        <v>11</v>
      </c>
      <c r="C48" s="1">
        <v>47</v>
      </c>
      <c r="D48" s="1">
        <v>132</v>
      </c>
      <c r="E48">
        <f t="shared" si="0"/>
        <v>170.83333333333334</v>
      </c>
      <c r="F48">
        <f t="shared" si="8"/>
        <v>169.75</v>
      </c>
      <c r="G48" s="1">
        <f t="shared" si="1"/>
        <v>171.91666666666669</v>
      </c>
      <c r="H48" s="1">
        <f t="shared" si="2"/>
        <v>1.0833333333333428</v>
      </c>
      <c r="I48" s="1">
        <f t="shared" si="9"/>
        <v>173.00000000000003</v>
      </c>
      <c r="J48" s="1">
        <f t="shared" si="10"/>
        <v>-41.000000000000028</v>
      </c>
      <c r="K48" s="1">
        <f t="shared" si="3"/>
        <v>1681.0000000000023</v>
      </c>
      <c r="L48">
        <f t="shared" si="4"/>
        <v>-0.31060606060606083</v>
      </c>
      <c r="M48">
        <f t="shared" si="5"/>
        <v>0.31060606060606083</v>
      </c>
      <c r="N48">
        <f t="shared" si="6"/>
        <v>8.3411627498327281E-3</v>
      </c>
      <c r="O48">
        <f t="shared" si="7"/>
        <v>4.1838842975206618E-2</v>
      </c>
    </row>
    <row r="49" spans="1:15" x14ac:dyDescent="0.25">
      <c r="A49" s="1">
        <v>2008</v>
      </c>
      <c r="B49" s="1">
        <v>12</v>
      </c>
      <c r="C49" s="1">
        <v>48</v>
      </c>
      <c r="D49" s="1">
        <v>159</v>
      </c>
      <c r="E49">
        <f t="shared" si="0"/>
        <v>170.66666666666666</v>
      </c>
      <c r="F49">
        <f t="shared" si="8"/>
        <v>170.47222222222223</v>
      </c>
      <c r="G49" s="1">
        <f t="shared" si="1"/>
        <v>170.86111111111109</v>
      </c>
      <c r="H49" s="1">
        <f t="shared" si="2"/>
        <v>0.19444444444442865</v>
      </c>
      <c r="I49" s="1">
        <f t="shared" si="9"/>
        <v>171.05555555555551</v>
      </c>
      <c r="J49" s="1">
        <f t="shared" si="10"/>
        <v>-12.055555555555515</v>
      </c>
      <c r="K49" s="1">
        <f t="shared" si="3"/>
        <v>145.33641975308544</v>
      </c>
      <c r="L49">
        <f t="shared" si="4"/>
        <v>-7.582110412299066E-2</v>
      </c>
      <c r="M49">
        <f t="shared" si="5"/>
        <v>7.582110412299066E-2</v>
      </c>
      <c r="N49">
        <f t="shared" si="6"/>
        <v>7.6302849795459183E-5</v>
      </c>
      <c r="O49">
        <f t="shared" si="7"/>
        <v>1.4239943040227838E-3</v>
      </c>
    </row>
    <row r="50" spans="1:15" x14ac:dyDescent="0.25">
      <c r="A50" s="1">
        <v>2009</v>
      </c>
      <c r="B50" s="1">
        <v>1</v>
      </c>
      <c r="C50" s="1">
        <v>49</v>
      </c>
      <c r="D50" s="1">
        <v>165</v>
      </c>
      <c r="E50">
        <f t="shared" si="0"/>
        <v>169.41666666666666</v>
      </c>
      <c r="F50">
        <f t="shared" si="8"/>
        <v>170.93055555555554</v>
      </c>
      <c r="G50" s="1">
        <f t="shared" si="1"/>
        <v>167.90277777777777</v>
      </c>
      <c r="H50" s="1">
        <f t="shared" si="2"/>
        <v>-1.5138888888888857</v>
      </c>
      <c r="I50" s="1">
        <f t="shared" si="9"/>
        <v>166.38888888888889</v>
      </c>
      <c r="J50" s="1">
        <f t="shared" si="10"/>
        <v>-1.3888888888888857</v>
      </c>
      <c r="K50" s="1">
        <f t="shared" si="3"/>
        <v>1.9290123456790036</v>
      </c>
      <c r="L50">
        <f t="shared" si="4"/>
        <v>-8.4175084175083983E-3</v>
      </c>
      <c r="M50">
        <f t="shared" si="5"/>
        <v>8.4175084175083983E-3</v>
      </c>
      <c r="N50">
        <f t="shared" si="6"/>
        <v>2.9169649638925821E-2</v>
      </c>
      <c r="O50">
        <f t="shared" si="7"/>
        <v>2.8797061524334255E-2</v>
      </c>
    </row>
    <row r="51" spans="1:15" x14ac:dyDescent="0.25">
      <c r="A51" s="1">
        <v>2009</v>
      </c>
      <c r="B51" s="1">
        <v>2</v>
      </c>
      <c r="C51" s="1">
        <v>50</v>
      </c>
      <c r="D51" s="1">
        <v>193</v>
      </c>
      <c r="E51">
        <f t="shared" si="0"/>
        <v>169</v>
      </c>
      <c r="F51">
        <f t="shared" si="8"/>
        <v>171.0902777777778</v>
      </c>
      <c r="G51" s="1">
        <f t="shared" si="1"/>
        <v>166.9097222222222</v>
      </c>
      <c r="H51" s="1">
        <f t="shared" si="2"/>
        <v>-2.0902777777777999</v>
      </c>
      <c r="I51" s="1">
        <f t="shared" si="9"/>
        <v>164.8194444444444</v>
      </c>
      <c r="J51" s="1">
        <f t="shared" si="10"/>
        <v>28.1805555555556</v>
      </c>
      <c r="K51" s="1">
        <f t="shared" si="3"/>
        <v>794.14371141975562</v>
      </c>
      <c r="L51">
        <f t="shared" si="4"/>
        <v>0.14601324122049533</v>
      </c>
      <c r="M51">
        <f t="shared" si="5"/>
        <v>0.14601324122049533</v>
      </c>
      <c r="N51">
        <f t="shared" si="6"/>
        <v>6.975133394914023E-4</v>
      </c>
      <c r="O51">
        <f t="shared" si="7"/>
        <v>2.7490670890493705E-2</v>
      </c>
    </row>
    <row r="52" spans="1:15" x14ac:dyDescent="0.25">
      <c r="A52" s="1">
        <v>2009</v>
      </c>
      <c r="B52" s="1">
        <v>3</v>
      </c>
      <c r="C52" s="1">
        <v>51</v>
      </c>
      <c r="D52" s="1">
        <v>161</v>
      </c>
      <c r="E52">
        <f t="shared" si="0"/>
        <v>166.08333333333334</v>
      </c>
      <c r="F52">
        <f t="shared" si="8"/>
        <v>171.17361111111109</v>
      </c>
      <c r="G52" s="1">
        <f t="shared" si="1"/>
        <v>160.9930555555556</v>
      </c>
      <c r="H52" s="1">
        <f t="shared" si="2"/>
        <v>-5.090277777777743</v>
      </c>
      <c r="I52" s="1">
        <f t="shared" si="9"/>
        <v>155.90277777777786</v>
      </c>
      <c r="J52" s="1">
        <f t="shared" si="10"/>
        <v>5.0972222222221433</v>
      </c>
      <c r="K52" s="1">
        <f t="shared" si="3"/>
        <v>25.981674382715244</v>
      </c>
      <c r="L52">
        <f t="shared" si="4"/>
        <v>3.1659765355417036E-2</v>
      </c>
      <c r="M52">
        <f t="shared" si="5"/>
        <v>3.1659765355417036E-2</v>
      </c>
      <c r="N52">
        <f t="shared" si="6"/>
        <v>3.057670987249481E-2</v>
      </c>
      <c r="O52">
        <f t="shared" si="7"/>
        <v>1.3926931831333669E-2</v>
      </c>
    </row>
    <row r="53" spans="1:15" x14ac:dyDescent="0.25">
      <c r="A53" s="1">
        <v>2009</v>
      </c>
      <c r="B53" s="1">
        <v>4</v>
      </c>
      <c r="C53" s="1">
        <v>52</v>
      </c>
      <c r="D53" s="1">
        <v>180</v>
      </c>
      <c r="E53">
        <f t="shared" si="0"/>
        <v>164.5</v>
      </c>
      <c r="F53">
        <f t="shared" si="8"/>
        <v>170.82638888888889</v>
      </c>
      <c r="G53" s="1">
        <f t="shared" si="1"/>
        <v>158.17361111111111</v>
      </c>
      <c r="H53" s="1">
        <f t="shared" si="2"/>
        <v>-6.3263888888888857</v>
      </c>
      <c r="I53" s="1">
        <f t="shared" si="9"/>
        <v>151.84722222222223</v>
      </c>
      <c r="J53" s="1">
        <f t="shared" si="10"/>
        <v>28.152777777777771</v>
      </c>
      <c r="K53" s="1">
        <f t="shared" si="3"/>
        <v>792.57889660493788</v>
      </c>
      <c r="L53">
        <f t="shared" si="4"/>
        <v>0.15640432098765428</v>
      </c>
      <c r="M53">
        <f t="shared" si="5"/>
        <v>0.15640432098765428</v>
      </c>
      <c r="N53">
        <f t="shared" si="6"/>
        <v>2.7113078227404351E-2</v>
      </c>
      <c r="O53">
        <f t="shared" si="7"/>
        <v>1.2345679012345679E-4</v>
      </c>
    </row>
    <row r="54" spans="1:15" x14ac:dyDescent="0.25">
      <c r="A54" s="1">
        <v>2009</v>
      </c>
      <c r="B54" s="1">
        <v>5</v>
      </c>
      <c r="C54" s="1">
        <v>53</v>
      </c>
      <c r="D54" s="1">
        <v>178</v>
      </c>
      <c r="E54">
        <f t="shared" si="0"/>
        <v>162.91666666666666</v>
      </c>
      <c r="F54">
        <f t="shared" si="8"/>
        <v>170.19444444444443</v>
      </c>
      <c r="G54" s="1">
        <f t="shared" si="1"/>
        <v>155.63888888888889</v>
      </c>
      <c r="H54" s="1">
        <f t="shared" si="2"/>
        <v>-7.2777777777777715</v>
      </c>
      <c r="I54" s="1">
        <f t="shared" si="9"/>
        <v>148.36111111111111</v>
      </c>
      <c r="J54" s="1">
        <f t="shared" si="10"/>
        <v>29.638888888888886</v>
      </c>
      <c r="K54" s="1">
        <f t="shared" si="3"/>
        <v>878.46373456790104</v>
      </c>
      <c r="L54">
        <f t="shared" si="4"/>
        <v>0.16651061173533083</v>
      </c>
      <c r="M54">
        <f t="shared" si="5"/>
        <v>0.16651061173533083</v>
      </c>
      <c r="N54">
        <f t="shared" si="6"/>
        <v>5.2997854683050757E-3</v>
      </c>
      <c r="O54">
        <f t="shared" si="7"/>
        <v>1.0225981567983839E-2</v>
      </c>
    </row>
    <row r="55" spans="1:15" x14ac:dyDescent="0.25">
      <c r="A55" s="1">
        <v>2009</v>
      </c>
      <c r="B55" s="1">
        <v>6</v>
      </c>
      <c r="C55" s="1">
        <v>54</v>
      </c>
      <c r="D55" s="1">
        <v>160</v>
      </c>
      <c r="E55">
        <f t="shared" si="0"/>
        <v>161.91666666666666</v>
      </c>
      <c r="F55">
        <f t="shared" si="8"/>
        <v>169.35416666666666</v>
      </c>
      <c r="G55" s="1">
        <f t="shared" si="1"/>
        <v>154.47916666666666</v>
      </c>
      <c r="H55" s="1">
        <f t="shared" si="2"/>
        <v>-7.4375</v>
      </c>
      <c r="I55" s="1">
        <f t="shared" si="9"/>
        <v>147.04166666666666</v>
      </c>
      <c r="J55" s="1">
        <f t="shared" si="10"/>
        <v>12.958333333333343</v>
      </c>
      <c r="K55" s="1">
        <f t="shared" si="3"/>
        <v>167.91840277777803</v>
      </c>
      <c r="L55">
        <f t="shared" si="4"/>
        <v>8.0989583333333393E-2</v>
      </c>
      <c r="M55">
        <f t="shared" si="5"/>
        <v>8.0989583333333393E-2</v>
      </c>
      <c r="N55">
        <f t="shared" si="6"/>
        <v>1.9775390625000049E-2</v>
      </c>
      <c r="O55">
        <f t="shared" si="7"/>
        <v>4.7265625000000007E-3</v>
      </c>
    </row>
    <row r="56" spans="1:15" x14ac:dyDescent="0.25">
      <c r="A56" s="1">
        <v>2009</v>
      </c>
      <c r="B56" s="1">
        <v>7</v>
      </c>
      <c r="C56" s="1">
        <v>55</v>
      </c>
      <c r="D56" s="1">
        <v>171</v>
      </c>
      <c r="E56">
        <f t="shared" si="0"/>
        <v>161.83333333333334</v>
      </c>
      <c r="F56">
        <f t="shared" si="8"/>
        <v>168.50000000000003</v>
      </c>
      <c r="G56" s="1">
        <f t="shared" si="1"/>
        <v>155.16666666666666</v>
      </c>
      <c r="H56" s="1">
        <f t="shared" si="2"/>
        <v>-6.6666666666666856</v>
      </c>
      <c r="I56" s="1">
        <f t="shared" si="9"/>
        <v>148.49999999999997</v>
      </c>
      <c r="J56" s="1">
        <f t="shared" si="10"/>
        <v>22.500000000000028</v>
      </c>
      <c r="K56" s="1">
        <f t="shared" si="3"/>
        <v>506.25000000000125</v>
      </c>
      <c r="L56">
        <f t="shared" si="4"/>
        <v>0.13157894736842121</v>
      </c>
      <c r="M56">
        <f t="shared" si="5"/>
        <v>0.13157894736842121</v>
      </c>
      <c r="N56">
        <f t="shared" si="6"/>
        <v>1.9539098713923102E-2</v>
      </c>
      <c r="O56">
        <f t="shared" si="7"/>
        <v>3.0778701138811941E-4</v>
      </c>
    </row>
    <row r="57" spans="1:15" x14ac:dyDescent="0.25">
      <c r="A57" s="1">
        <v>2009</v>
      </c>
      <c r="B57" s="1">
        <v>8</v>
      </c>
      <c r="C57" s="1">
        <v>56</v>
      </c>
      <c r="D57" s="1">
        <v>174</v>
      </c>
      <c r="E57">
        <f t="shared" si="0"/>
        <v>161.83333333333334</v>
      </c>
      <c r="F57">
        <f t="shared" si="8"/>
        <v>167.70138888888889</v>
      </c>
      <c r="G57" s="1">
        <f t="shared" si="1"/>
        <v>155.9652777777778</v>
      </c>
      <c r="H57" s="1">
        <f t="shared" si="2"/>
        <v>-5.8680555555555429</v>
      </c>
      <c r="I57" s="1">
        <f t="shared" si="9"/>
        <v>150.09722222222226</v>
      </c>
      <c r="J57" s="1">
        <f t="shared" si="10"/>
        <v>23.902777777777743</v>
      </c>
      <c r="K57" s="1">
        <f t="shared" si="3"/>
        <v>571.34278549382555</v>
      </c>
      <c r="L57">
        <f t="shared" si="4"/>
        <v>0.13737228607918242</v>
      </c>
      <c r="M57">
        <f t="shared" si="5"/>
        <v>0.13737228607918242</v>
      </c>
      <c r="N57">
        <f t="shared" si="6"/>
        <v>6.7070451843044259E-3</v>
      </c>
      <c r="O57">
        <f t="shared" si="7"/>
        <v>4.7694543532831292E-2</v>
      </c>
    </row>
    <row r="58" spans="1:15" x14ac:dyDescent="0.25">
      <c r="A58" s="1">
        <v>2009</v>
      </c>
      <c r="B58" s="1">
        <v>9</v>
      </c>
      <c r="C58" s="1">
        <v>57</v>
      </c>
      <c r="D58" s="1">
        <v>136</v>
      </c>
      <c r="E58">
        <f t="shared" si="0"/>
        <v>161.33333333333334</v>
      </c>
      <c r="F58">
        <f t="shared" si="8"/>
        <v>166.875</v>
      </c>
      <c r="G58" s="1">
        <f t="shared" si="1"/>
        <v>155.79166666666669</v>
      </c>
      <c r="H58" s="1">
        <f t="shared" si="2"/>
        <v>-5.5416666666666572</v>
      </c>
      <c r="I58" s="1">
        <f t="shared" si="9"/>
        <v>150.25000000000003</v>
      </c>
      <c r="J58" s="1">
        <f t="shared" si="10"/>
        <v>-14.250000000000028</v>
      </c>
      <c r="K58" s="1">
        <f t="shared" si="3"/>
        <v>203.0625000000008</v>
      </c>
      <c r="L58">
        <f t="shared" si="4"/>
        <v>-0.10477941176470609</v>
      </c>
      <c r="M58">
        <f t="shared" si="5"/>
        <v>0.10477941176470609</v>
      </c>
      <c r="N58">
        <f t="shared" si="6"/>
        <v>1.9632039226365906E-2</v>
      </c>
      <c r="O58">
        <f t="shared" si="7"/>
        <v>5.406574394463668E-5</v>
      </c>
    </row>
    <row r="59" spans="1:15" x14ac:dyDescent="0.25">
      <c r="A59" s="1">
        <v>2009</v>
      </c>
      <c r="B59" s="1">
        <v>10</v>
      </c>
      <c r="C59" s="1">
        <v>58</v>
      </c>
      <c r="D59" s="1">
        <v>135</v>
      </c>
      <c r="E59">
        <f t="shared" si="0"/>
        <v>162</v>
      </c>
      <c r="F59">
        <f t="shared" si="8"/>
        <v>165.97222222222223</v>
      </c>
      <c r="G59" s="1">
        <f t="shared" si="1"/>
        <v>158.02777777777777</v>
      </c>
      <c r="H59" s="1">
        <f t="shared" si="2"/>
        <v>-3.9722222222222285</v>
      </c>
      <c r="I59" s="1">
        <f t="shared" si="9"/>
        <v>154.05555555555554</v>
      </c>
      <c r="J59" s="1">
        <f t="shared" si="10"/>
        <v>-19.055555555555543</v>
      </c>
      <c r="K59" s="1">
        <f t="shared" si="3"/>
        <v>363.11419753086369</v>
      </c>
      <c r="L59">
        <f t="shared" si="4"/>
        <v>-0.1411522633744855</v>
      </c>
      <c r="M59">
        <f t="shared" si="5"/>
        <v>0.1411522633744855</v>
      </c>
      <c r="N59">
        <f t="shared" si="6"/>
        <v>2.3309624210401669E-2</v>
      </c>
      <c r="O59">
        <f t="shared" si="7"/>
        <v>5.4869684499314136E-5</v>
      </c>
    </row>
    <row r="60" spans="1:15" x14ac:dyDescent="0.25">
      <c r="A60" s="1">
        <v>2009</v>
      </c>
      <c r="B60" s="1">
        <v>11</v>
      </c>
      <c r="C60" s="1">
        <v>59</v>
      </c>
      <c r="D60" s="1">
        <v>136</v>
      </c>
      <c r="E60">
        <f t="shared" si="0"/>
        <v>162.33333333333334</v>
      </c>
      <c r="F60">
        <f t="shared" si="8"/>
        <v>165.19444444444443</v>
      </c>
      <c r="G60" s="1">
        <f t="shared" si="1"/>
        <v>159.47222222222226</v>
      </c>
      <c r="H60" s="1">
        <f t="shared" si="2"/>
        <v>-2.8611111111110858</v>
      </c>
      <c r="I60" s="1">
        <f t="shared" si="9"/>
        <v>156.61111111111117</v>
      </c>
      <c r="J60" s="1">
        <f t="shared" si="10"/>
        <v>-20.611111111111171</v>
      </c>
      <c r="K60" s="1">
        <f t="shared" si="3"/>
        <v>424.8179012345704</v>
      </c>
      <c r="L60">
        <f t="shared" si="4"/>
        <v>-0.15155228758169978</v>
      </c>
      <c r="M60">
        <f t="shared" si="5"/>
        <v>0.15155228758169978</v>
      </c>
      <c r="N60">
        <f t="shared" si="6"/>
        <v>3.8807606716433642E-3</v>
      </c>
      <c r="O60">
        <f t="shared" si="7"/>
        <v>5.8877595155709339E-2</v>
      </c>
    </row>
    <row r="61" spans="1:15" x14ac:dyDescent="0.25">
      <c r="A61" s="1">
        <v>2009</v>
      </c>
      <c r="B61" s="1">
        <v>12</v>
      </c>
      <c r="C61" s="1">
        <v>60</v>
      </c>
      <c r="D61" s="1">
        <v>169</v>
      </c>
      <c r="E61">
        <f t="shared" si="0"/>
        <v>163.16666666666666</v>
      </c>
      <c r="F61">
        <f t="shared" si="8"/>
        <v>164.48611111111109</v>
      </c>
      <c r="G61" s="1">
        <f t="shared" si="1"/>
        <v>161.84722222222223</v>
      </c>
      <c r="H61" s="1">
        <f t="shared" si="2"/>
        <v>-1.3194444444444287</v>
      </c>
      <c r="I61" s="1">
        <f t="shared" si="9"/>
        <v>160.5277777777778</v>
      </c>
      <c r="J61" s="1">
        <f t="shared" si="10"/>
        <v>8.4722222222222001</v>
      </c>
      <c r="K61" s="1">
        <f t="shared" si="3"/>
        <v>71.778549382715681</v>
      </c>
      <c r="L61">
        <f t="shared" si="4"/>
        <v>5.0131492439184619E-2</v>
      </c>
      <c r="M61">
        <f t="shared" si="5"/>
        <v>5.0131492439184619E-2</v>
      </c>
      <c r="N61">
        <f t="shared" si="6"/>
        <v>4.0252809559439438E-3</v>
      </c>
      <c r="O61">
        <f t="shared" si="7"/>
        <v>1.2604600679247927E-3</v>
      </c>
    </row>
    <row r="62" spans="1:15" x14ac:dyDescent="0.25">
      <c r="A62" s="1">
        <v>2010</v>
      </c>
      <c r="B62" s="1">
        <v>1</v>
      </c>
      <c r="C62" s="1">
        <v>61</v>
      </c>
      <c r="D62" s="1">
        <v>175</v>
      </c>
      <c r="E62">
        <f t="shared" si="0"/>
        <v>164</v>
      </c>
      <c r="F62">
        <f t="shared" si="8"/>
        <v>163.86111111111109</v>
      </c>
      <c r="G62" s="1">
        <f t="shared" si="1"/>
        <v>164.13888888888891</v>
      </c>
      <c r="H62" s="1">
        <f t="shared" si="2"/>
        <v>0.13888888888891415</v>
      </c>
      <c r="I62" s="1">
        <f t="shared" si="9"/>
        <v>164.27777777777783</v>
      </c>
      <c r="J62" s="1">
        <f t="shared" si="10"/>
        <v>10.722222222222172</v>
      </c>
      <c r="K62" s="1">
        <f t="shared" si="3"/>
        <v>114.96604938271497</v>
      </c>
      <c r="L62">
        <f t="shared" si="4"/>
        <v>6.1269841269840981E-2</v>
      </c>
      <c r="M62">
        <f t="shared" si="5"/>
        <v>6.1269841269840981E-2</v>
      </c>
      <c r="N62">
        <f t="shared" si="6"/>
        <v>4.608859284454505E-2</v>
      </c>
      <c r="O62">
        <f t="shared" si="7"/>
        <v>3.1379591836734687E-2</v>
      </c>
    </row>
    <row r="63" spans="1:15" x14ac:dyDescent="0.25">
      <c r="A63" s="1">
        <v>2010</v>
      </c>
      <c r="B63" s="1">
        <v>2</v>
      </c>
      <c r="C63" s="1">
        <v>62</v>
      </c>
      <c r="D63" s="1">
        <v>206</v>
      </c>
      <c r="E63">
        <f t="shared" si="0"/>
        <v>165.08333333333334</v>
      </c>
      <c r="F63">
        <f t="shared" si="8"/>
        <v>163.4097222222222</v>
      </c>
      <c r="G63" s="1">
        <f t="shared" si="1"/>
        <v>166.75694444444449</v>
      </c>
      <c r="H63" s="1">
        <f t="shared" si="2"/>
        <v>1.6736111111111427</v>
      </c>
      <c r="I63" s="1">
        <f t="shared" si="9"/>
        <v>168.43055555555563</v>
      </c>
      <c r="J63" s="1">
        <f t="shared" si="10"/>
        <v>37.569444444444372</v>
      </c>
      <c r="K63" s="1">
        <f t="shared" si="3"/>
        <v>1411.463155864192</v>
      </c>
      <c r="L63">
        <f t="shared" si="4"/>
        <v>0.18237594390506975</v>
      </c>
      <c r="M63">
        <f t="shared" si="5"/>
        <v>0.18237594390506975</v>
      </c>
      <c r="N63">
        <f t="shared" si="6"/>
        <v>8.961206941695345E-4</v>
      </c>
      <c r="O63">
        <f t="shared" si="7"/>
        <v>1.592987086436045E-2</v>
      </c>
    </row>
    <row r="64" spans="1:15" x14ac:dyDescent="0.25">
      <c r="A64" s="1">
        <v>2010</v>
      </c>
      <c r="B64" s="1">
        <v>3</v>
      </c>
      <c r="C64" s="1">
        <v>63</v>
      </c>
      <c r="D64" s="1">
        <v>180</v>
      </c>
      <c r="E64">
        <f t="shared" si="0"/>
        <v>166.66666666666666</v>
      </c>
      <c r="F64">
        <f t="shared" si="8"/>
        <v>163.08333333333334</v>
      </c>
      <c r="G64" s="1">
        <f t="shared" si="1"/>
        <v>170.24999999999997</v>
      </c>
      <c r="H64" s="1">
        <f t="shared" si="2"/>
        <v>3.5833333333333144</v>
      </c>
      <c r="I64" s="1">
        <f t="shared" si="9"/>
        <v>173.83333333333329</v>
      </c>
      <c r="J64" s="1">
        <f t="shared" si="10"/>
        <v>6.166666666666714</v>
      </c>
      <c r="K64" s="1">
        <f t="shared" si="3"/>
        <v>38.027777777778361</v>
      </c>
      <c r="L64">
        <f t="shared" si="4"/>
        <v>3.4259259259259524E-2</v>
      </c>
      <c r="M64">
        <f t="shared" si="5"/>
        <v>3.4259259259259524E-2</v>
      </c>
      <c r="N64">
        <f t="shared" si="6"/>
        <v>8.6737027987349447E-3</v>
      </c>
      <c r="O64">
        <f t="shared" si="7"/>
        <v>6.0493827160493828E-3</v>
      </c>
    </row>
    <row r="65" spans="1:15" x14ac:dyDescent="0.25">
      <c r="A65" s="1">
        <v>2010</v>
      </c>
      <c r="B65" s="1">
        <v>4</v>
      </c>
      <c r="C65" s="1">
        <v>64</v>
      </c>
      <c r="D65" s="1">
        <v>194</v>
      </c>
      <c r="E65">
        <f t="shared" si="0"/>
        <v>167.83333333333334</v>
      </c>
      <c r="F65">
        <f t="shared" si="8"/>
        <v>163.13194444444446</v>
      </c>
      <c r="G65" s="1">
        <f t="shared" si="1"/>
        <v>172.53472222222223</v>
      </c>
      <c r="H65" s="1">
        <f t="shared" si="2"/>
        <v>4.7013888888888857</v>
      </c>
      <c r="I65" s="1">
        <f t="shared" si="9"/>
        <v>177.23611111111111</v>
      </c>
      <c r="J65" s="1">
        <f t="shared" si="10"/>
        <v>16.763888888888886</v>
      </c>
      <c r="K65" s="1">
        <f t="shared" si="3"/>
        <v>281.02797067901224</v>
      </c>
      <c r="L65">
        <f t="shared" si="4"/>
        <v>8.6411798396334463E-2</v>
      </c>
      <c r="M65">
        <f t="shared" si="5"/>
        <v>8.6411798396334463E-2</v>
      </c>
      <c r="N65">
        <f t="shared" si="6"/>
        <v>6.440843881088407E-3</v>
      </c>
      <c r="O65">
        <f t="shared" si="7"/>
        <v>2.3913274524391541E-4</v>
      </c>
    </row>
    <row r="66" spans="1:15" x14ac:dyDescent="0.25">
      <c r="A66" s="1">
        <v>2010</v>
      </c>
      <c r="B66" s="1">
        <v>5</v>
      </c>
      <c r="C66" s="1">
        <v>65</v>
      </c>
      <c r="D66" s="1">
        <v>197</v>
      </c>
      <c r="E66">
        <f t="shared" si="0"/>
        <v>169.41666666666666</v>
      </c>
      <c r="F66">
        <f t="shared" si="8"/>
        <v>163.40972222222223</v>
      </c>
      <c r="G66" s="1">
        <f t="shared" si="1"/>
        <v>175.42361111111109</v>
      </c>
      <c r="H66" s="1">
        <f t="shared" si="2"/>
        <v>6.0069444444444287</v>
      </c>
      <c r="I66" s="1">
        <f t="shared" si="9"/>
        <v>181.43055555555551</v>
      </c>
      <c r="J66" s="1">
        <f t="shared" si="10"/>
        <v>15.569444444444485</v>
      </c>
      <c r="K66" s="1">
        <f t="shared" si="3"/>
        <v>242.40760030864325</v>
      </c>
      <c r="L66">
        <f t="shared" si="4"/>
        <v>7.9032712915961853E-2</v>
      </c>
      <c r="M66">
        <f t="shared" si="5"/>
        <v>7.9032712915961853E-2</v>
      </c>
      <c r="N66">
        <f t="shared" si="6"/>
        <v>2.132480923509841E-3</v>
      </c>
      <c r="O66">
        <f t="shared" si="7"/>
        <v>1.2471333968924735E-2</v>
      </c>
    </row>
    <row r="67" spans="1:15" x14ac:dyDescent="0.25">
      <c r="A67" s="1">
        <v>2010</v>
      </c>
      <c r="B67" s="1">
        <v>6</v>
      </c>
      <c r="C67" s="1">
        <v>66</v>
      </c>
      <c r="D67" s="1">
        <v>175</v>
      </c>
      <c r="E67">
        <f t="shared" si="0"/>
        <v>170.66666666666666</v>
      </c>
      <c r="F67">
        <f t="shared" si="8"/>
        <v>163.95138888888889</v>
      </c>
      <c r="G67" s="1">
        <f t="shared" si="1"/>
        <v>177.38194444444443</v>
      </c>
      <c r="H67" s="1">
        <f t="shared" si="2"/>
        <v>6.7152777777777715</v>
      </c>
      <c r="I67" s="1">
        <f t="shared" si="9"/>
        <v>184.0972222222222</v>
      </c>
      <c r="J67" s="1">
        <f t="shared" si="10"/>
        <v>-9.0972222222222001</v>
      </c>
      <c r="K67" s="1">
        <f t="shared" si="3"/>
        <v>82.759452160493424</v>
      </c>
      <c r="L67">
        <f t="shared" si="4"/>
        <v>-5.1984126984126855E-2</v>
      </c>
      <c r="M67">
        <f t="shared" si="5"/>
        <v>5.1984126984126855E-2</v>
      </c>
      <c r="N67">
        <f t="shared" si="6"/>
        <v>2.4212648022172174E-3</v>
      </c>
      <c r="O67">
        <f t="shared" si="7"/>
        <v>1.7273469387755102E-2</v>
      </c>
    </row>
    <row r="68" spans="1:15" x14ac:dyDescent="0.25">
      <c r="A68" s="1">
        <v>2010</v>
      </c>
      <c r="B68" s="1">
        <v>7</v>
      </c>
      <c r="C68" s="1">
        <v>67</v>
      </c>
      <c r="D68" s="1">
        <v>198</v>
      </c>
      <c r="E68">
        <f t="shared" si="0"/>
        <v>172.91666666666666</v>
      </c>
      <c r="F68">
        <f t="shared" si="8"/>
        <v>164.68055555555557</v>
      </c>
      <c r="G68" s="1">
        <f t="shared" si="1"/>
        <v>181.15277777777774</v>
      </c>
      <c r="H68" s="1">
        <f t="shared" si="2"/>
        <v>8.2361111111110858</v>
      </c>
      <c r="I68" s="1">
        <f t="shared" si="9"/>
        <v>189.38888888888883</v>
      </c>
      <c r="J68" s="1">
        <f t="shared" si="10"/>
        <v>8.6111111111111711</v>
      </c>
      <c r="K68" s="1">
        <f t="shared" si="3"/>
        <v>74.151234567902264</v>
      </c>
      <c r="L68">
        <f t="shared" si="4"/>
        <v>4.3490460157127125E-2</v>
      </c>
      <c r="M68">
        <f t="shared" si="5"/>
        <v>4.3490460157127125E-2</v>
      </c>
      <c r="N68">
        <f t="shared" si="6"/>
        <v>1.3395919067214586E-4</v>
      </c>
      <c r="O68">
        <f t="shared" si="7"/>
        <v>2.0661157024793389E-3</v>
      </c>
    </row>
    <row r="69" spans="1:15" x14ac:dyDescent="0.25">
      <c r="A69" s="1">
        <v>2010</v>
      </c>
      <c r="B69" s="1">
        <v>8</v>
      </c>
      <c r="C69" s="1">
        <v>68</v>
      </c>
      <c r="D69" s="1">
        <v>189</v>
      </c>
      <c r="E69">
        <f t="shared" si="0"/>
        <v>174.16666666666666</v>
      </c>
      <c r="F69">
        <f t="shared" si="8"/>
        <v>165.60416666666669</v>
      </c>
      <c r="G69" s="1">
        <f t="shared" si="1"/>
        <v>182.72916666666663</v>
      </c>
      <c r="H69" s="1">
        <f t="shared" si="2"/>
        <v>8.5624999999999716</v>
      </c>
      <c r="I69" s="1">
        <f t="shared" si="9"/>
        <v>191.2916666666666</v>
      </c>
      <c r="J69" s="1">
        <f t="shared" si="10"/>
        <v>-2.2916666666666003</v>
      </c>
      <c r="K69" s="1">
        <f t="shared" si="3"/>
        <v>5.251736111110807</v>
      </c>
      <c r="L69">
        <f t="shared" si="4"/>
        <v>-1.2125220458553441E-2</v>
      </c>
      <c r="M69">
        <f t="shared" si="5"/>
        <v>1.2125220458553441E-2</v>
      </c>
      <c r="N69">
        <f t="shared" si="6"/>
        <v>6.0495465587037243E-2</v>
      </c>
      <c r="O69">
        <f t="shared" si="7"/>
        <v>5.4197810811567416E-2</v>
      </c>
    </row>
    <row r="70" spans="1:15" x14ac:dyDescent="0.25">
      <c r="A70" s="1">
        <v>2010</v>
      </c>
      <c r="B70" s="1">
        <v>9</v>
      </c>
      <c r="C70" s="1">
        <v>69</v>
      </c>
      <c r="D70" s="1">
        <v>145</v>
      </c>
      <c r="E70">
        <f t="shared" si="0"/>
        <v>174.91666666666666</v>
      </c>
      <c r="F70">
        <f t="shared" si="8"/>
        <v>166.63194444444449</v>
      </c>
      <c r="G70" s="1">
        <f t="shared" si="1"/>
        <v>183.20138888888883</v>
      </c>
      <c r="H70" s="1">
        <f t="shared" si="2"/>
        <v>8.2847222222221717</v>
      </c>
      <c r="I70" s="1">
        <f t="shared" si="9"/>
        <v>191.486111111111</v>
      </c>
      <c r="J70" s="1">
        <f t="shared" si="10"/>
        <v>-46.486111111111001</v>
      </c>
      <c r="K70" s="1">
        <f t="shared" si="3"/>
        <v>2160.9585262345577</v>
      </c>
      <c r="L70">
        <f t="shared" si="4"/>
        <v>-0.32059386973179999</v>
      </c>
      <c r="M70">
        <f t="shared" si="5"/>
        <v>0.32059386973179999</v>
      </c>
      <c r="N70">
        <f t="shared" si="6"/>
        <v>0.10052058102494081</v>
      </c>
      <c r="O70">
        <f t="shared" si="7"/>
        <v>4.7562425683709869E-5</v>
      </c>
    </row>
    <row r="71" spans="1:15" x14ac:dyDescent="0.25">
      <c r="A71" s="1">
        <v>2010</v>
      </c>
      <c r="B71" s="1">
        <v>10</v>
      </c>
      <c r="C71" s="1">
        <v>70</v>
      </c>
      <c r="D71" s="1">
        <v>146</v>
      </c>
      <c r="E71">
        <f t="shared" si="0"/>
        <v>175.83333333333334</v>
      </c>
      <c r="F71">
        <f t="shared" si="8"/>
        <v>167.76388888888891</v>
      </c>
      <c r="G71" s="1">
        <f t="shared" si="1"/>
        <v>183.90277777777777</v>
      </c>
      <c r="H71" s="1">
        <f t="shared" si="2"/>
        <v>8.0694444444444287</v>
      </c>
      <c r="I71" s="1">
        <f t="shared" si="9"/>
        <v>191.9722222222222</v>
      </c>
      <c r="J71" s="1">
        <f t="shared" si="10"/>
        <v>-45.9722222222222</v>
      </c>
      <c r="K71" s="1">
        <f t="shared" si="3"/>
        <v>2113.4452160493806</v>
      </c>
      <c r="L71">
        <f t="shared" si="4"/>
        <v>-0.31487823439878221</v>
      </c>
      <c r="M71">
        <f t="shared" si="5"/>
        <v>0.31487823439878221</v>
      </c>
      <c r="N71">
        <f t="shared" si="6"/>
        <v>9.0480090594441023E-2</v>
      </c>
      <c r="O71">
        <f t="shared" si="7"/>
        <v>4.2221805216738595E-4</v>
      </c>
    </row>
    <row r="72" spans="1:15" x14ac:dyDescent="0.25">
      <c r="A72" s="1">
        <v>2010</v>
      </c>
      <c r="B72" s="1">
        <v>11</v>
      </c>
      <c r="C72" s="1">
        <v>71</v>
      </c>
      <c r="D72" s="1">
        <v>149</v>
      </c>
      <c r="E72">
        <f t="shared" si="0"/>
        <v>176.91666666666666</v>
      </c>
      <c r="F72">
        <f t="shared" si="8"/>
        <v>168.91666666666669</v>
      </c>
      <c r="G72" s="1">
        <f t="shared" si="1"/>
        <v>184.91666666666663</v>
      </c>
      <c r="H72" s="1">
        <f t="shared" si="2"/>
        <v>7.9999999999999716</v>
      </c>
      <c r="I72" s="1">
        <f t="shared" si="9"/>
        <v>192.9166666666666</v>
      </c>
      <c r="J72" s="1">
        <f t="shared" si="10"/>
        <v>-43.9166666666666</v>
      </c>
      <c r="K72" s="1">
        <f t="shared" si="3"/>
        <v>1928.6736111111052</v>
      </c>
      <c r="L72">
        <f t="shared" si="4"/>
        <v>-0.29474272930648726</v>
      </c>
      <c r="M72">
        <f t="shared" si="5"/>
        <v>0.29474272930648726</v>
      </c>
      <c r="N72">
        <f t="shared" si="6"/>
        <v>5.4364504907742483E-3</v>
      </c>
      <c r="O72">
        <f t="shared" si="7"/>
        <v>5.2069726588892397E-2</v>
      </c>
    </row>
    <row r="73" spans="1:15" x14ac:dyDescent="0.25">
      <c r="A73" s="1">
        <v>2010</v>
      </c>
      <c r="B73" s="1">
        <v>12</v>
      </c>
      <c r="C73" s="1">
        <v>72</v>
      </c>
      <c r="D73" s="1">
        <v>183</v>
      </c>
      <c r="E73">
        <f t="shared" si="0"/>
        <v>178.08333333333334</v>
      </c>
      <c r="F73">
        <f t="shared" si="8"/>
        <v>170.13194444444446</v>
      </c>
      <c r="G73" s="1">
        <f t="shared" si="1"/>
        <v>186.03472222222223</v>
      </c>
      <c r="H73" s="1">
        <f t="shared" si="2"/>
        <v>7.9513888888888857</v>
      </c>
      <c r="I73" s="1">
        <f t="shared" si="9"/>
        <v>193.98611111111111</v>
      </c>
      <c r="J73" s="1">
        <f t="shared" si="10"/>
        <v>-10.986111111111114</v>
      </c>
      <c r="K73" s="1">
        <f t="shared" si="3"/>
        <v>120.69463734567908</v>
      </c>
      <c r="L73">
        <f t="shared" si="4"/>
        <v>-6.0033394049787511E-2</v>
      </c>
      <c r="M73">
        <f t="shared" si="5"/>
        <v>6.0033394049787511E-2</v>
      </c>
      <c r="N73">
        <f t="shared" si="6"/>
        <v>6.7186240257992609E-5</v>
      </c>
      <c r="O73">
        <f t="shared" si="7"/>
        <v>7.6443011137985609E-3</v>
      </c>
    </row>
    <row r="74" spans="1:15" x14ac:dyDescent="0.25">
      <c r="A74" s="1">
        <v>2011</v>
      </c>
      <c r="B74" s="1">
        <v>1</v>
      </c>
      <c r="C74" s="1">
        <v>73</v>
      </c>
      <c r="D74" s="1">
        <v>199</v>
      </c>
      <c r="E74">
        <f t="shared" si="0"/>
        <v>180.08333333333334</v>
      </c>
      <c r="F74">
        <f t="shared" si="8"/>
        <v>171.375</v>
      </c>
      <c r="G74" s="1">
        <f t="shared" si="1"/>
        <v>188.79166666666669</v>
      </c>
      <c r="H74" s="1">
        <f t="shared" si="2"/>
        <v>8.7083333333333428</v>
      </c>
      <c r="I74" s="1">
        <f t="shared" si="9"/>
        <v>197.50000000000003</v>
      </c>
      <c r="J74" s="1">
        <f t="shared" si="10"/>
        <v>1.4999999999999716</v>
      </c>
      <c r="K74" s="1">
        <f t="shared" si="3"/>
        <v>2.2499999999999147</v>
      </c>
      <c r="L74">
        <f t="shared" si="4"/>
        <v>7.5376884422109127E-3</v>
      </c>
      <c r="M74">
        <f t="shared" si="5"/>
        <v>7.5376884422109127E-3</v>
      </c>
      <c r="N74">
        <f t="shared" si="6"/>
        <v>1.0283952994390669E-2</v>
      </c>
      <c r="O74">
        <f t="shared" si="7"/>
        <v>9.1159314158733365E-3</v>
      </c>
    </row>
    <row r="75" spans="1:15" x14ac:dyDescent="0.25">
      <c r="A75" s="1">
        <v>2011</v>
      </c>
      <c r="B75" s="1">
        <v>2</v>
      </c>
      <c r="C75" s="1">
        <v>74</v>
      </c>
      <c r="D75" s="1">
        <v>218</v>
      </c>
      <c r="E75">
        <f t="shared" si="0"/>
        <v>181.08333333333334</v>
      </c>
      <c r="F75">
        <f t="shared" si="8"/>
        <v>172.7152777777778</v>
      </c>
      <c r="G75" s="1">
        <f t="shared" si="1"/>
        <v>189.45138888888889</v>
      </c>
      <c r="H75" s="1">
        <f t="shared" si="2"/>
        <v>8.3680555555555429</v>
      </c>
      <c r="I75" s="1">
        <f t="shared" si="9"/>
        <v>197.81944444444443</v>
      </c>
      <c r="J75" s="1">
        <f t="shared" si="10"/>
        <v>20.180555555555571</v>
      </c>
      <c r="K75" s="1">
        <f t="shared" si="3"/>
        <v>407.25482253086483</v>
      </c>
      <c r="L75">
        <f t="shared" si="4"/>
        <v>9.2571355759429222E-2</v>
      </c>
      <c r="M75">
        <f t="shared" si="5"/>
        <v>9.2571355759429222E-2</v>
      </c>
      <c r="N75">
        <f t="shared" si="6"/>
        <v>1.2323248825025191E-3</v>
      </c>
      <c r="O75">
        <f t="shared" si="7"/>
        <v>1.6496927868024577E-2</v>
      </c>
    </row>
    <row r="76" spans="1:15" x14ac:dyDescent="0.25">
      <c r="A76" s="1">
        <v>2011</v>
      </c>
      <c r="B76" s="1">
        <v>3</v>
      </c>
      <c r="C76" s="1">
        <v>75</v>
      </c>
      <c r="D76" s="1">
        <v>190</v>
      </c>
      <c r="E76">
        <f t="shared" si="0"/>
        <v>181.91666666666666</v>
      </c>
      <c r="F76">
        <f t="shared" si="8"/>
        <v>174.04861111111109</v>
      </c>
      <c r="G76" s="1">
        <f t="shared" si="1"/>
        <v>189.78472222222223</v>
      </c>
      <c r="H76" s="1">
        <f t="shared" si="2"/>
        <v>7.8680555555555713</v>
      </c>
      <c r="I76" s="1">
        <f t="shared" si="9"/>
        <v>197.6527777777778</v>
      </c>
      <c r="J76" s="1">
        <f t="shared" si="10"/>
        <v>-7.6527777777777999</v>
      </c>
      <c r="K76" s="1">
        <f t="shared" si="3"/>
        <v>58.56500771604972</v>
      </c>
      <c r="L76">
        <f t="shared" si="4"/>
        <v>-4.0277777777777891E-2</v>
      </c>
      <c r="M76">
        <f t="shared" si="5"/>
        <v>4.0277777777777891E-2</v>
      </c>
      <c r="N76">
        <f t="shared" si="6"/>
        <v>2.0779812591908531E-2</v>
      </c>
      <c r="O76">
        <f t="shared" si="7"/>
        <v>4.8864265927977837E-2</v>
      </c>
    </row>
    <row r="77" spans="1:15" x14ac:dyDescent="0.25">
      <c r="A77" s="1">
        <v>2011</v>
      </c>
      <c r="B77" s="1">
        <v>4</v>
      </c>
      <c r="C77" s="1">
        <v>76</v>
      </c>
      <c r="D77" s="1">
        <v>232</v>
      </c>
      <c r="E77">
        <f t="shared" si="0"/>
        <v>185.08333333333334</v>
      </c>
      <c r="F77">
        <f t="shared" si="8"/>
        <v>175.31944444444443</v>
      </c>
      <c r="G77" s="1">
        <f t="shared" ref="G77:G133" si="11">2*E77-F77</f>
        <v>194.84722222222226</v>
      </c>
      <c r="H77" s="1">
        <f t="shared" ref="H77:H133" si="12">E77-F77</f>
        <v>9.7638888888889142</v>
      </c>
      <c r="I77" s="1">
        <f t="shared" si="9"/>
        <v>204.61111111111117</v>
      </c>
      <c r="J77" s="1">
        <f t="shared" si="10"/>
        <v>27.388888888888829</v>
      </c>
      <c r="K77" s="1">
        <f t="shared" si="3"/>
        <v>750.15123456789797</v>
      </c>
      <c r="L77">
        <f t="shared" si="4"/>
        <v>0.1180555555555553</v>
      </c>
      <c r="M77">
        <f t="shared" si="5"/>
        <v>0.1180555555555553</v>
      </c>
      <c r="N77">
        <f t="shared" si="6"/>
        <v>8.5992756971510001E-3</v>
      </c>
      <c r="O77">
        <f t="shared" si="7"/>
        <v>0</v>
      </c>
    </row>
    <row r="78" spans="1:15" x14ac:dyDescent="0.25">
      <c r="A78" s="1">
        <v>2011</v>
      </c>
      <c r="B78" s="1">
        <v>5</v>
      </c>
      <c r="C78" s="1">
        <v>77</v>
      </c>
      <c r="D78" s="1">
        <v>232</v>
      </c>
      <c r="E78">
        <f t="shared" ref="E78:E133" si="13">AVERAGE(D67:D78)</f>
        <v>188</v>
      </c>
      <c r="F78">
        <f t="shared" si="8"/>
        <v>176.75694444444443</v>
      </c>
      <c r="G78" s="1">
        <f t="shared" si="11"/>
        <v>199.24305555555557</v>
      </c>
      <c r="H78" s="1">
        <f t="shared" si="12"/>
        <v>11.243055555555571</v>
      </c>
      <c r="I78" s="1">
        <f t="shared" si="9"/>
        <v>210.48611111111114</v>
      </c>
      <c r="J78" s="1">
        <f t="shared" ref="J78:J133" si="14">D78-I78</f>
        <v>21.513888888888857</v>
      </c>
      <c r="K78" s="1">
        <f t="shared" ref="K78:K133" si="15">J78^2</f>
        <v>462.84741512345545</v>
      </c>
      <c r="L78">
        <f t="shared" ref="L78:L133" si="16">J78/D78</f>
        <v>9.273227969348645E-2</v>
      </c>
      <c r="M78">
        <f t="shared" ref="M78:M133" si="17">ABS(L78)</f>
        <v>9.273227969348645E-2</v>
      </c>
      <c r="N78">
        <f t="shared" ref="N78:N132" si="18">((I79-D79)/D78)^2</f>
        <v>4.9902586023399354E-5</v>
      </c>
      <c r="O78">
        <f t="shared" ref="O78:O132" si="19">((D79-D78)/D78)^2</f>
        <v>4.7562425683709865E-3</v>
      </c>
    </row>
    <row r="79" spans="1:15" x14ac:dyDescent="0.25">
      <c r="A79" s="1">
        <v>2011</v>
      </c>
      <c r="B79" s="1">
        <v>6</v>
      </c>
      <c r="C79" s="1">
        <v>78</v>
      </c>
      <c r="D79" s="1">
        <v>216</v>
      </c>
      <c r="E79">
        <f t="shared" si="13"/>
        <v>191.41666666666666</v>
      </c>
      <c r="F79">
        <f t="shared" si="8"/>
        <v>178.30555555555554</v>
      </c>
      <c r="G79" s="1">
        <f t="shared" si="11"/>
        <v>204.52777777777777</v>
      </c>
      <c r="H79" s="1">
        <f t="shared" si="12"/>
        <v>13.111111111111114</v>
      </c>
      <c r="I79" s="1">
        <f t="shared" si="9"/>
        <v>217.63888888888889</v>
      </c>
      <c r="J79" s="1">
        <f t="shared" si="14"/>
        <v>-1.6388888888888857</v>
      </c>
      <c r="K79" s="1">
        <f t="shared" si="15"/>
        <v>2.6859567901234462</v>
      </c>
      <c r="L79">
        <f t="shared" si="16"/>
        <v>-7.5874485596707673E-3</v>
      </c>
      <c r="M79">
        <f t="shared" si="17"/>
        <v>7.5874485596707673E-3</v>
      </c>
      <c r="N79">
        <f t="shared" si="18"/>
        <v>6.0633940204850526E-3</v>
      </c>
      <c r="O79">
        <f t="shared" si="19"/>
        <v>1.4489026063100135E-2</v>
      </c>
    </row>
    <row r="80" spans="1:15" x14ac:dyDescent="0.25">
      <c r="A80" s="1">
        <v>2011</v>
      </c>
      <c r="B80" s="1">
        <v>7</v>
      </c>
      <c r="C80" s="1">
        <v>79</v>
      </c>
      <c r="D80" s="1">
        <v>242</v>
      </c>
      <c r="E80">
        <f t="shared" si="13"/>
        <v>195.08333333333334</v>
      </c>
      <c r="F80">
        <f t="shared" si="8"/>
        <v>180.0347222222222</v>
      </c>
      <c r="G80" s="1">
        <f t="shared" si="11"/>
        <v>210.13194444444449</v>
      </c>
      <c r="H80" s="1">
        <f t="shared" si="12"/>
        <v>15.048611111111143</v>
      </c>
      <c r="I80" s="1">
        <f t="shared" si="9"/>
        <v>225.18055555555563</v>
      </c>
      <c r="J80" s="1">
        <f t="shared" si="14"/>
        <v>16.819444444444372</v>
      </c>
      <c r="K80" s="1">
        <f t="shared" si="15"/>
        <v>282.89371141975062</v>
      </c>
      <c r="L80">
        <f t="shared" si="16"/>
        <v>6.9501836547290793E-2</v>
      </c>
      <c r="M80">
        <f t="shared" si="17"/>
        <v>6.9501836547290793E-2</v>
      </c>
      <c r="N80">
        <f t="shared" si="18"/>
        <v>6.640441532361715E-4</v>
      </c>
      <c r="O80">
        <f t="shared" si="19"/>
        <v>5.5324089884570731E-3</v>
      </c>
    </row>
    <row r="81" spans="1:15" x14ac:dyDescent="0.25">
      <c r="A81" s="1">
        <v>2011</v>
      </c>
      <c r="B81" s="1">
        <v>8</v>
      </c>
      <c r="C81" s="1">
        <v>80</v>
      </c>
      <c r="D81" s="1">
        <v>224</v>
      </c>
      <c r="E81">
        <f t="shared" si="13"/>
        <v>198</v>
      </c>
      <c r="F81">
        <f t="shared" si="8"/>
        <v>181.88194444444446</v>
      </c>
      <c r="G81" s="1">
        <f t="shared" si="11"/>
        <v>214.11805555555554</v>
      </c>
      <c r="H81" s="1">
        <f t="shared" si="12"/>
        <v>16.118055555555543</v>
      </c>
      <c r="I81" s="1">
        <f t="shared" si="9"/>
        <v>230.23611111111109</v>
      </c>
      <c r="J81" s="1">
        <f t="shared" si="14"/>
        <v>-6.2361111111110858</v>
      </c>
      <c r="K81" s="1">
        <f t="shared" si="15"/>
        <v>38.889081790123143</v>
      </c>
      <c r="L81">
        <f t="shared" si="16"/>
        <v>-2.7839781746031633E-2</v>
      </c>
      <c r="M81">
        <f t="shared" si="17"/>
        <v>2.7839781746031633E-2</v>
      </c>
      <c r="N81">
        <f t="shared" si="18"/>
        <v>8.3592978794888903E-2</v>
      </c>
      <c r="O81">
        <f t="shared" si="19"/>
        <v>6.475207270408162E-2</v>
      </c>
    </row>
    <row r="82" spans="1:15" x14ac:dyDescent="0.25">
      <c r="A82" s="1">
        <v>2011</v>
      </c>
      <c r="B82" s="1">
        <v>9</v>
      </c>
      <c r="C82" s="1">
        <v>81</v>
      </c>
      <c r="D82" s="1">
        <v>167</v>
      </c>
      <c r="E82">
        <f t="shared" si="13"/>
        <v>199.83333333333334</v>
      </c>
      <c r="F82">
        <f t="shared" si="8"/>
        <v>183.86805555555557</v>
      </c>
      <c r="G82" s="1">
        <f t="shared" si="11"/>
        <v>215.79861111111111</v>
      </c>
      <c r="H82" s="1">
        <f t="shared" si="12"/>
        <v>15.965277777777771</v>
      </c>
      <c r="I82" s="1">
        <f t="shared" si="9"/>
        <v>231.76388888888889</v>
      </c>
      <c r="J82" s="1">
        <f t="shared" si="14"/>
        <v>-64.763888888888886</v>
      </c>
      <c r="K82" s="1">
        <f t="shared" si="15"/>
        <v>4194.3613040123455</v>
      </c>
      <c r="L82">
        <f t="shared" si="16"/>
        <v>-0.38780771789753826</v>
      </c>
      <c r="M82">
        <f t="shared" si="17"/>
        <v>0.38780771789753826</v>
      </c>
      <c r="N82">
        <f t="shared" si="18"/>
        <v>0.15909642236927771</v>
      </c>
      <c r="O82">
        <f t="shared" si="19"/>
        <v>3.585643085087311E-5</v>
      </c>
    </row>
    <row r="83" spans="1:15" x14ac:dyDescent="0.25">
      <c r="A83" s="1">
        <v>2011</v>
      </c>
      <c r="B83" s="1">
        <v>10</v>
      </c>
      <c r="C83" s="1">
        <v>82</v>
      </c>
      <c r="D83" s="1">
        <v>166</v>
      </c>
      <c r="E83">
        <f t="shared" si="13"/>
        <v>201.5</v>
      </c>
      <c r="F83">
        <f t="shared" si="8"/>
        <v>185.94444444444446</v>
      </c>
      <c r="G83" s="1">
        <f t="shared" si="11"/>
        <v>217.05555555555554</v>
      </c>
      <c r="H83" s="1">
        <f t="shared" si="12"/>
        <v>15.555555555555543</v>
      </c>
      <c r="I83" s="1">
        <f t="shared" si="9"/>
        <v>232.61111111111109</v>
      </c>
      <c r="J83" s="1">
        <f t="shared" si="14"/>
        <v>-66.611111111111086</v>
      </c>
      <c r="K83" s="1">
        <f t="shared" si="15"/>
        <v>4437.0401234567871</v>
      </c>
      <c r="L83">
        <f t="shared" si="16"/>
        <v>-0.40127175368139206</v>
      </c>
      <c r="M83">
        <f t="shared" si="17"/>
        <v>0.40127175368139206</v>
      </c>
      <c r="N83">
        <f t="shared" si="18"/>
        <v>0.14327289075982649</v>
      </c>
      <c r="O83">
        <f t="shared" si="19"/>
        <v>9.0724343155755549E-4</v>
      </c>
    </row>
    <row r="84" spans="1:15" x14ac:dyDescent="0.25">
      <c r="A84" s="1">
        <v>2011</v>
      </c>
      <c r="B84" s="1">
        <v>11</v>
      </c>
      <c r="C84" s="1">
        <v>83</v>
      </c>
      <c r="D84" s="1">
        <v>171</v>
      </c>
      <c r="E84">
        <f t="shared" si="13"/>
        <v>203.33333333333334</v>
      </c>
      <c r="F84">
        <f t="shared" si="8"/>
        <v>188.08333333333334</v>
      </c>
      <c r="G84" s="1">
        <f t="shared" si="11"/>
        <v>218.58333333333334</v>
      </c>
      <c r="H84" s="1">
        <f t="shared" si="12"/>
        <v>15.25</v>
      </c>
      <c r="I84" s="1">
        <f t="shared" si="9"/>
        <v>233.83333333333334</v>
      </c>
      <c r="J84" s="1">
        <f t="shared" si="14"/>
        <v>-62.833333333333343</v>
      </c>
      <c r="K84" s="1">
        <f t="shared" si="15"/>
        <v>3948.0277777777792</v>
      </c>
      <c r="L84">
        <f t="shared" si="16"/>
        <v>-0.3674463937621833</v>
      </c>
      <c r="M84">
        <f t="shared" si="17"/>
        <v>0.3674463937621833</v>
      </c>
      <c r="N84">
        <f t="shared" si="18"/>
        <v>2.0831360847127882E-2</v>
      </c>
      <c r="O84">
        <f t="shared" si="19"/>
        <v>5.7487774015936521E-2</v>
      </c>
    </row>
    <row r="85" spans="1:15" x14ac:dyDescent="0.25">
      <c r="A85" s="1">
        <v>2011</v>
      </c>
      <c r="B85" s="1">
        <v>12</v>
      </c>
      <c r="C85" s="1">
        <v>84</v>
      </c>
      <c r="D85" s="1">
        <v>212</v>
      </c>
      <c r="E85">
        <f t="shared" si="13"/>
        <v>205.75</v>
      </c>
      <c r="F85">
        <f t="shared" si="8"/>
        <v>190.2847222222222</v>
      </c>
      <c r="G85" s="1">
        <f t="shared" si="11"/>
        <v>221.2152777777778</v>
      </c>
      <c r="H85" s="1">
        <f t="shared" si="12"/>
        <v>15.4652777777778</v>
      </c>
      <c r="I85" s="1">
        <f t="shared" si="9"/>
        <v>236.6805555555556</v>
      </c>
      <c r="J85" s="1">
        <f t="shared" si="14"/>
        <v>-24.6805555555556</v>
      </c>
      <c r="K85" s="1">
        <f t="shared" si="15"/>
        <v>609.12982253086636</v>
      </c>
      <c r="L85">
        <f t="shared" si="16"/>
        <v>-0.11641771488469622</v>
      </c>
      <c r="M85">
        <f t="shared" si="17"/>
        <v>0.11641771488469622</v>
      </c>
      <c r="N85">
        <f t="shared" si="18"/>
        <v>6.674153521364275E-3</v>
      </c>
      <c r="O85">
        <f t="shared" si="19"/>
        <v>1.4239943040227838E-3</v>
      </c>
    </row>
    <row r="86" spans="1:15" x14ac:dyDescent="0.25">
      <c r="A86" s="1">
        <v>2012</v>
      </c>
      <c r="B86" s="1">
        <v>1</v>
      </c>
      <c r="C86" s="1">
        <v>85</v>
      </c>
      <c r="D86" s="1">
        <v>220</v>
      </c>
      <c r="E86">
        <f t="shared" si="13"/>
        <v>207.5</v>
      </c>
      <c r="F86">
        <f t="shared" si="8"/>
        <v>192.5902777777778</v>
      </c>
      <c r="G86" s="1">
        <f t="shared" si="11"/>
        <v>222.4097222222222</v>
      </c>
      <c r="H86" s="1">
        <f t="shared" si="12"/>
        <v>14.9097222222222</v>
      </c>
      <c r="I86" s="1">
        <f t="shared" si="9"/>
        <v>237.3194444444444</v>
      </c>
      <c r="J86" s="1">
        <f t="shared" si="14"/>
        <v>-17.3194444444444</v>
      </c>
      <c r="K86" s="1">
        <f t="shared" si="15"/>
        <v>299.96315586419598</v>
      </c>
      <c r="L86">
        <f t="shared" si="16"/>
        <v>-7.8724747474747267E-2</v>
      </c>
      <c r="M86">
        <f t="shared" si="17"/>
        <v>7.8724747474747267E-2</v>
      </c>
      <c r="N86">
        <f t="shared" si="18"/>
        <v>1.7678202479338954E-3</v>
      </c>
      <c r="O86">
        <f t="shared" si="19"/>
        <v>1.8595041322314047E-2</v>
      </c>
    </row>
    <row r="87" spans="1:15" x14ac:dyDescent="0.25">
      <c r="A87" s="1">
        <v>2012</v>
      </c>
      <c r="B87" s="1">
        <v>2</v>
      </c>
      <c r="C87" s="1">
        <v>86</v>
      </c>
      <c r="D87" s="1">
        <v>250</v>
      </c>
      <c r="E87">
        <f t="shared" si="13"/>
        <v>210.16666666666666</v>
      </c>
      <c r="F87">
        <f t="shared" si="8"/>
        <v>194.875</v>
      </c>
      <c r="G87" s="1">
        <f t="shared" si="11"/>
        <v>225.45833333333331</v>
      </c>
      <c r="H87" s="1">
        <f t="shared" si="12"/>
        <v>15.291666666666657</v>
      </c>
      <c r="I87" s="1">
        <f t="shared" si="9"/>
        <v>240.74999999999997</v>
      </c>
      <c r="J87" s="1">
        <f t="shared" si="14"/>
        <v>9.2500000000000284</v>
      </c>
      <c r="K87" s="1">
        <f t="shared" si="15"/>
        <v>85.562500000000526</v>
      </c>
      <c r="L87">
        <f t="shared" si="16"/>
        <v>3.7000000000000116E-2</v>
      </c>
      <c r="M87">
        <f t="shared" si="17"/>
        <v>3.7000000000000116E-2</v>
      </c>
      <c r="N87">
        <f t="shared" si="18"/>
        <v>4.0463734567901489E-3</v>
      </c>
      <c r="O87">
        <f t="shared" si="19"/>
        <v>6.4000000000000003E-3</v>
      </c>
    </row>
    <row r="88" spans="1:15" x14ac:dyDescent="0.25">
      <c r="A88" s="1">
        <v>2012</v>
      </c>
      <c r="B88" s="1">
        <v>3</v>
      </c>
      <c r="C88" s="1">
        <v>87</v>
      </c>
      <c r="D88" s="1">
        <v>230</v>
      </c>
      <c r="E88">
        <f t="shared" si="13"/>
        <v>213.5</v>
      </c>
      <c r="F88">
        <f t="shared" si="8"/>
        <v>197.29861111111109</v>
      </c>
      <c r="G88" s="1">
        <f t="shared" si="11"/>
        <v>229.70138888888891</v>
      </c>
      <c r="H88" s="1">
        <f t="shared" si="12"/>
        <v>16.201388888888914</v>
      </c>
      <c r="I88" s="1">
        <f t="shared" si="9"/>
        <v>245.90277777777783</v>
      </c>
      <c r="J88" s="1">
        <f t="shared" si="14"/>
        <v>-15.902777777777828</v>
      </c>
      <c r="K88" s="1">
        <f t="shared" si="15"/>
        <v>252.89834104938433</v>
      </c>
      <c r="L88">
        <f t="shared" si="16"/>
        <v>-6.914251207729491E-2</v>
      </c>
      <c r="M88">
        <f t="shared" si="17"/>
        <v>6.914251207729491E-2</v>
      </c>
      <c r="N88">
        <f t="shared" si="18"/>
        <v>3.2495507479754502E-3</v>
      </c>
      <c r="O88">
        <f t="shared" si="19"/>
        <v>1.8166351606805294E-2</v>
      </c>
    </row>
    <row r="89" spans="1:15" x14ac:dyDescent="0.25">
      <c r="A89" s="1">
        <v>2012</v>
      </c>
      <c r="B89" s="1">
        <v>4</v>
      </c>
      <c r="C89" s="1">
        <v>88</v>
      </c>
      <c r="D89" s="1">
        <v>261</v>
      </c>
      <c r="E89">
        <f t="shared" si="13"/>
        <v>215.91666666666666</v>
      </c>
      <c r="F89">
        <f t="shared" si="8"/>
        <v>199.93055555555554</v>
      </c>
      <c r="G89" s="1">
        <f t="shared" si="11"/>
        <v>231.90277777777777</v>
      </c>
      <c r="H89" s="1">
        <f t="shared" si="12"/>
        <v>15.986111111111114</v>
      </c>
      <c r="I89" s="1">
        <f t="shared" si="9"/>
        <v>247.88888888888889</v>
      </c>
      <c r="J89" s="1">
        <f t="shared" si="14"/>
        <v>13.111111111111114</v>
      </c>
      <c r="K89" s="1">
        <f t="shared" si="15"/>
        <v>171.90123456790133</v>
      </c>
      <c r="L89">
        <f t="shared" si="16"/>
        <v>5.0234142188165187E-2</v>
      </c>
      <c r="M89">
        <f t="shared" si="17"/>
        <v>5.0234142188165187E-2</v>
      </c>
      <c r="N89">
        <f t="shared" si="18"/>
        <v>2.6515318330617223E-4</v>
      </c>
      <c r="O89">
        <f t="shared" si="19"/>
        <v>1.1890606420927466E-3</v>
      </c>
    </row>
    <row r="90" spans="1:15" x14ac:dyDescent="0.25">
      <c r="A90" s="1">
        <v>2012</v>
      </c>
      <c r="B90" s="1">
        <v>5</v>
      </c>
      <c r="C90" s="1">
        <v>89</v>
      </c>
      <c r="D90" s="1">
        <v>252</v>
      </c>
      <c r="E90">
        <f t="shared" si="13"/>
        <v>217.58333333333334</v>
      </c>
      <c r="F90">
        <f t="shared" ref="F90:F153" si="20">AVERAGE(E78:E89)</f>
        <v>202.5</v>
      </c>
      <c r="G90" s="1">
        <f t="shared" si="11"/>
        <v>232.66666666666669</v>
      </c>
      <c r="H90" s="1">
        <f t="shared" si="12"/>
        <v>15.083333333333343</v>
      </c>
      <c r="I90" s="1">
        <f t="shared" ref="I90:I133" si="21">G90+H90</f>
        <v>247.75000000000003</v>
      </c>
      <c r="J90" s="1">
        <f t="shared" si="14"/>
        <v>4.2499999999999716</v>
      </c>
      <c r="K90" s="1">
        <f t="shared" si="15"/>
        <v>18.062499999999758</v>
      </c>
      <c r="L90">
        <f t="shared" si="16"/>
        <v>1.6865079365079253E-2</v>
      </c>
      <c r="M90">
        <f t="shared" si="17"/>
        <v>1.6865079365079253E-2</v>
      </c>
      <c r="N90">
        <f t="shared" si="18"/>
        <v>5.0001984175586014E-3</v>
      </c>
      <c r="O90">
        <f t="shared" si="19"/>
        <v>9.0702947845804974E-3</v>
      </c>
    </row>
    <row r="91" spans="1:15" x14ac:dyDescent="0.25">
      <c r="A91" s="1">
        <v>2012</v>
      </c>
      <c r="B91" s="1">
        <v>6</v>
      </c>
      <c r="C91" s="1">
        <v>90</v>
      </c>
      <c r="D91" s="1">
        <v>228</v>
      </c>
      <c r="E91">
        <f t="shared" si="13"/>
        <v>218.58333333333334</v>
      </c>
      <c r="F91">
        <f t="shared" si="20"/>
        <v>204.9652777777778</v>
      </c>
      <c r="G91" s="1">
        <f t="shared" si="11"/>
        <v>232.20138888888889</v>
      </c>
      <c r="H91" s="1">
        <f t="shared" si="12"/>
        <v>13.618055555555543</v>
      </c>
      <c r="I91" s="1">
        <f t="shared" si="21"/>
        <v>245.81944444444443</v>
      </c>
      <c r="J91" s="1">
        <f t="shared" si="14"/>
        <v>-17.819444444444429</v>
      </c>
      <c r="K91" s="1">
        <f t="shared" si="15"/>
        <v>317.53260030864141</v>
      </c>
      <c r="L91">
        <f t="shared" si="16"/>
        <v>-7.8155458089668547E-2</v>
      </c>
      <c r="M91">
        <f t="shared" si="17"/>
        <v>7.8155458089668547E-2</v>
      </c>
      <c r="N91">
        <f t="shared" si="18"/>
        <v>5.2107713163879899E-3</v>
      </c>
      <c r="O91">
        <f t="shared" si="19"/>
        <v>2.3564943059402894E-2</v>
      </c>
    </row>
    <row r="92" spans="1:15" x14ac:dyDescent="0.25">
      <c r="A92" s="1">
        <v>2012</v>
      </c>
      <c r="B92" s="1">
        <v>7</v>
      </c>
      <c r="C92" s="1">
        <v>91</v>
      </c>
      <c r="D92" s="1">
        <v>263</v>
      </c>
      <c r="E92">
        <f t="shared" si="13"/>
        <v>220.33333333333334</v>
      </c>
      <c r="F92">
        <f t="shared" si="20"/>
        <v>207.22916666666671</v>
      </c>
      <c r="G92" s="1">
        <f t="shared" si="11"/>
        <v>233.43749999999997</v>
      </c>
      <c r="H92" s="1">
        <f t="shared" si="12"/>
        <v>13.104166666666629</v>
      </c>
      <c r="I92" s="1">
        <f t="shared" si="21"/>
        <v>246.5416666666666</v>
      </c>
      <c r="J92" s="1">
        <f t="shared" si="14"/>
        <v>16.4583333333334</v>
      </c>
      <c r="K92" s="1">
        <f t="shared" si="15"/>
        <v>270.8767361111133</v>
      </c>
      <c r="L92">
        <f t="shared" si="16"/>
        <v>6.257921419518403E-2</v>
      </c>
      <c r="M92">
        <f t="shared" si="17"/>
        <v>6.257921419518403E-2</v>
      </c>
      <c r="N92">
        <f t="shared" si="18"/>
        <v>1.6967299095128549E-5</v>
      </c>
      <c r="O92">
        <f t="shared" si="19"/>
        <v>3.7010799635674939E-3</v>
      </c>
    </row>
    <row r="93" spans="1:15" x14ac:dyDescent="0.25">
      <c r="A93" s="1">
        <v>2012</v>
      </c>
      <c r="B93" s="1">
        <v>8</v>
      </c>
      <c r="C93" s="1">
        <v>92</v>
      </c>
      <c r="D93" s="1">
        <v>247</v>
      </c>
      <c r="E93">
        <f t="shared" si="13"/>
        <v>222.25</v>
      </c>
      <c r="F93">
        <f t="shared" si="20"/>
        <v>209.33333333333337</v>
      </c>
      <c r="G93" s="1">
        <f t="shared" si="11"/>
        <v>235.16666666666663</v>
      </c>
      <c r="H93" s="1">
        <f t="shared" si="12"/>
        <v>12.916666666666629</v>
      </c>
      <c r="I93" s="1">
        <f t="shared" si="21"/>
        <v>248.08333333333326</v>
      </c>
      <c r="J93" s="1">
        <f t="shared" si="14"/>
        <v>-1.0833333333332575</v>
      </c>
      <c r="K93" s="1">
        <f t="shared" si="15"/>
        <v>1.1736111111109468</v>
      </c>
      <c r="L93">
        <f t="shared" si="16"/>
        <v>-4.3859649122803953E-3</v>
      </c>
      <c r="M93">
        <f t="shared" si="17"/>
        <v>4.3859649122803953E-3</v>
      </c>
      <c r="N93">
        <f t="shared" si="18"/>
        <v>5.2865862459272689E-2</v>
      </c>
      <c r="O93">
        <f t="shared" si="19"/>
        <v>4.6042387188775423E-2</v>
      </c>
    </row>
    <row r="94" spans="1:15" x14ac:dyDescent="0.25">
      <c r="A94" s="1">
        <v>2012</v>
      </c>
      <c r="B94" s="1">
        <v>9</v>
      </c>
      <c r="C94" s="1">
        <v>93</v>
      </c>
      <c r="D94" s="1">
        <v>194</v>
      </c>
      <c r="E94">
        <f t="shared" si="13"/>
        <v>224.5</v>
      </c>
      <c r="F94">
        <f t="shared" si="20"/>
        <v>211.35416666666671</v>
      </c>
      <c r="G94" s="1">
        <f t="shared" si="11"/>
        <v>237.64583333333329</v>
      </c>
      <c r="H94" s="1">
        <f t="shared" si="12"/>
        <v>13.145833333333286</v>
      </c>
      <c r="I94" s="1">
        <f t="shared" si="21"/>
        <v>250.79166666666657</v>
      </c>
      <c r="J94" s="1">
        <f t="shared" si="14"/>
        <v>-56.791666666666572</v>
      </c>
      <c r="K94" s="1">
        <f t="shared" si="15"/>
        <v>3225.2934027777669</v>
      </c>
      <c r="L94">
        <f t="shared" si="16"/>
        <v>-0.29274054982817821</v>
      </c>
      <c r="M94">
        <f t="shared" si="17"/>
        <v>0.29274054982817821</v>
      </c>
      <c r="N94">
        <f t="shared" si="18"/>
        <v>9.94542559806149E-2</v>
      </c>
      <c r="O94">
        <f t="shared" si="19"/>
        <v>1.0628122010840684E-4</v>
      </c>
    </row>
    <row r="95" spans="1:15" x14ac:dyDescent="0.25">
      <c r="A95" s="1">
        <v>2012</v>
      </c>
      <c r="B95" s="1">
        <v>10</v>
      </c>
      <c r="C95" s="1">
        <v>94</v>
      </c>
      <c r="D95" s="1">
        <v>192</v>
      </c>
      <c r="E95">
        <f t="shared" si="13"/>
        <v>226.66666666666666</v>
      </c>
      <c r="F95">
        <f t="shared" si="20"/>
        <v>213.4097222222222</v>
      </c>
      <c r="G95" s="1">
        <f t="shared" si="11"/>
        <v>239.92361111111111</v>
      </c>
      <c r="H95" s="1">
        <f t="shared" si="12"/>
        <v>13.256944444444457</v>
      </c>
      <c r="I95" s="1">
        <f t="shared" si="21"/>
        <v>253.18055555555557</v>
      </c>
      <c r="J95" s="1">
        <f t="shared" si="14"/>
        <v>-61.180555555555571</v>
      </c>
      <c r="K95" s="1">
        <f t="shared" si="15"/>
        <v>3743.0603780864217</v>
      </c>
      <c r="L95">
        <f t="shared" si="16"/>
        <v>-0.31864872685185192</v>
      </c>
      <c r="M95">
        <f t="shared" si="17"/>
        <v>0.31864872685185192</v>
      </c>
      <c r="N95">
        <f t="shared" si="18"/>
        <v>9.518546168532728E-2</v>
      </c>
      <c r="O95">
        <f t="shared" si="19"/>
        <v>4.3402777777777775E-4</v>
      </c>
    </row>
    <row r="96" spans="1:15" x14ac:dyDescent="0.25">
      <c r="A96" s="1">
        <v>2012</v>
      </c>
      <c r="B96" s="1">
        <v>11</v>
      </c>
      <c r="C96" s="1">
        <v>95</v>
      </c>
      <c r="D96" s="1">
        <v>196</v>
      </c>
      <c r="E96">
        <f t="shared" si="13"/>
        <v>228.75</v>
      </c>
      <c r="F96">
        <f t="shared" si="20"/>
        <v>215.50694444444443</v>
      </c>
      <c r="G96" s="1">
        <f t="shared" si="11"/>
        <v>241.99305555555557</v>
      </c>
      <c r="H96" s="1">
        <f t="shared" si="12"/>
        <v>13.243055555555571</v>
      </c>
      <c r="I96" s="1">
        <f t="shared" si="21"/>
        <v>255.23611111111114</v>
      </c>
      <c r="J96" s="1">
        <f t="shared" si="14"/>
        <v>-59.236111111111143</v>
      </c>
      <c r="K96" s="1">
        <f t="shared" si="15"/>
        <v>3508.9168595679048</v>
      </c>
      <c r="L96">
        <f t="shared" si="16"/>
        <v>-0.30222505668934257</v>
      </c>
      <c r="M96">
        <f t="shared" si="17"/>
        <v>0.30222505668934257</v>
      </c>
      <c r="N96">
        <f t="shared" si="18"/>
        <v>1.5945504477301232E-2</v>
      </c>
      <c r="O96">
        <f t="shared" si="19"/>
        <v>3.1887755102040817E-2</v>
      </c>
    </row>
    <row r="97" spans="1:15" x14ac:dyDescent="0.25">
      <c r="A97" s="1">
        <v>2012</v>
      </c>
      <c r="B97" s="1">
        <v>12</v>
      </c>
      <c r="C97" s="1">
        <v>96</v>
      </c>
      <c r="D97" s="1">
        <v>231</v>
      </c>
      <c r="E97">
        <f t="shared" si="13"/>
        <v>230.33333333333334</v>
      </c>
      <c r="F97">
        <f t="shared" si="20"/>
        <v>217.62499999999997</v>
      </c>
      <c r="G97" s="1">
        <f t="shared" si="11"/>
        <v>243.04166666666671</v>
      </c>
      <c r="H97" s="1">
        <f t="shared" si="12"/>
        <v>12.708333333333371</v>
      </c>
      <c r="I97" s="1">
        <f t="shared" si="21"/>
        <v>255.75000000000009</v>
      </c>
      <c r="J97" s="1">
        <f t="shared" si="14"/>
        <v>-24.750000000000085</v>
      </c>
      <c r="K97" s="1">
        <f t="shared" si="15"/>
        <v>612.56250000000421</v>
      </c>
      <c r="L97">
        <f t="shared" si="16"/>
        <v>-0.10714285714285751</v>
      </c>
      <c r="M97">
        <f t="shared" si="17"/>
        <v>0.10714285714285751</v>
      </c>
      <c r="N97">
        <f t="shared" si="18"/>
        <v>2.767751873391627E-3</v>
      </c>
      <c r="O97">
        <f t="shared" si="19"/>
        <v>4.2165626581210985E-3</v>
      </c>
    </row>
    <row r="98" spans="1:15" x14ac:dyDescent="0.25">
      <c r="A98" s="1">
        <v>2013</v>
      </c>
      <c r="B98" s="1">
        <v>1</v>
      </c>
      <c r="C98" s="1">
        <v>97</v>
      </c>
      <c r="D98" s="1">
        <v>246</v>
      </c>
      <c r="E98">
        <f t="shared" si="13"/>
        <v>232.5</v>
      </c>
      <c r="F98">
        <f t="shared" si="20"/>
        <v>219.67361111111109</v>
      </c>
      <c r="G98" s="1">
        <f t="shared" si="11"/>
        <v>245.32638888888891</v>
      </c>
      <c r="H98" s="1">
        <f t="shared" si="12"/>
        <v>12.826388888888914</v>
      </c>
      <c r="I98" s="1">
        <f t="shared" si="21"/>
        <v>258.15277777777783</v>
      </c>
      <c r="J98" s="1">
        <f t="shared" si="14"/>
        <v>-12.152777777777828</v>
      </c>
      <c r="K98" s="1">
        <f t="shared" si="15"/>
        <v>147.69000771605062</v>
      </c>
      <c r="L98">
        <f t="shared" si="16"/>
        <v>-4.9401535682023691E-2</v>
      </c>
      <c r="M98">
        <f t="shared" si="17"/>
        <v>4.9401535682023691E-2</v>
      </c>
      <c r="N98">
        <f t="shared" si="18"/>
        <v>1.6935836502579901E-2</v>
      </c>
      <c r="O98">
        <f t="shared" si="19"/>
        <v>4.4682398043492638E-2</v>
      </c>
    </row>
    <row r="99" spans="1:15" x14ac:dyDescent="0.25">
      <c r="A99" s="1">
        <v>2013</v>
      </c>
      <c r="B99" s="1">
        <v>2</v>
      </c>
      <c r="C99" s="1">
        <v>98</v>
      </c>
      <c r="D99" s="1">
        <v>298</v>
      </c>
      <c r="E99">
        <f t="shared" si="13"/>
        <v>236.5</v>
      </c>
      <c r="F99">
        <f t="shared" si="20"/>
        <v>221.75694444444446</v>
      </c>
      <c r="G99" s="1">
        <f t="shared" si="11"/>
        <v>251.24305555555554</v>
      </c>
      <c r="H99" s="1">
        <f t="shared" si="12"/>
        <v>14.743055555555543</v>
      </c>
      <c r="I99" s="1">
        <f t="shared" si="21"/>
        <v>265.98611111111109</v>
      </c>
      <c r="J99" s="1">
        <f t="shared" si="14"/>
        <v>32.013888888888914</v>
      </c>
      <c r="K99" s="1">
        <f t="shared" si="15"/>
        <v>1024.8890817901251</v>
      </c>
      <c r="L99">
        <f t="shared" si="16"/>
        <v>0.10742915734526481</v>
      </c>
      <c r="M99">
        <f t="shared" si="17"/>
        <v>0.10742915734526481</v>
      </c>
      <c r="N99">
        <f t="shared" si="18"/>
        <v>6.2040585564767243E-5</v>
      </c>
      <c r="O99">
        <f t="shared" si="19"/>
        <v>9.4702941308950038E-3</v>
      </c>
    </row>
    <row r="100" spans="1:15" x14ac:dyDescent="0.25">
      <c r="A100" s="1">
        <v>2013</v>
      </c>
      <c r="B100" s="1">
        <v>3</v>
      </c>
      <c r="C100" s="1">
        <v>99</v>
      </c>
      <c r="D100" s="1">
        <v>269</v>
      </c>
      <c r="E100">
        <f t="shared" si="13"/>
        <v>239.75</v>
      </c>
      <c r="F100">
        <f t="shared" si="20"/>
        <v>223.95138888888891</v>
      </c>
      <c r="G100" s="1">
        <f t="shared" si="11"/>
        <v>255.54861111111109</v>
      </c>
      <c r="H100" s="1">
        <f t="shared" si="12"/>
        <v>15.798611111111086</v>
      </c>
      <c r="I100" s="1">
        <f t="shared" si="21"/>
        <v>271.34722222222217</v>
      </c>
      <c r="J100" s="1">
        <f t="shared" si="14"/>
        <v>-2.3472222222221717</v>
      </c>
      <c r="K100" s="1">
        <f t="shared" si="15"/>
        <v>5.5094521604935895</v>
      </c>
      <c r="L100">
        <f t="shared" si="16"/>
        <v>-8.7257331681121625E-3</v>
      </c>
      <c r="M100">
        <f t="shared" si="17"/>
        <v>8.7257331681121625E-3</v>
      </c>
      <c r="N100">
        <f t="shared" si="18"/>
        <v>1.7576909053901885E-3</v>
      </c>
      <c r="O100">
        <f t="shared" si="19"/>
        <v>3.1094097649286218E-3</v>
      </c>
    </row>
    <row r="101" spans="1:15" x14ac:dyDescent="0.25">
      <c r="A101" s="1">
        <v>2013</v>
      </c>
      <c r="B101" s="1">
        <v>4</v>
      </c>
      <c r="C101" s="1">
        <v>100</v>
      </c>
      <c r="D101" s="1">
        <v>284</v>
      </c>
      <c r="E101">
        <f t="shared" si="13"/>
        <v>241.66666666666666</v>
      </c>
      <c r="F101">
        <f t="shared" si="20"/>
        <v>226.13888888888891</v>
      </c>
      <c r="G101" s="1">
        <f t="shared" si="11"/>
        <v>257.1944444444444</v>
      </c>
      <c r="H101" s="1">
        <f t="shared" si="12"/>
        <v>15.527777777777743</v>
      </c>
      <c r="I101" s="1">
        <f t="shared" si="21"/>
        <v>272.72222222222217</v>
      </c>
      <c r="J101" s="1">
        <f t="shared" si="14"/>
        <v>11.277777777777828</v>
      </c>
      <c r="K101" s="1">
        <f t="shared" si="15"/>
        <v>127.18827160493942</v>
      </c>
      <c r="L101">
        <f t="shared" si="16"/>
        <v>3.9710485133020522E-2</v>
      </c>
      <c r="M101">
        <f t="shared" si="17"/>
        <v>3.9710485133020522E-2</v>
      </c>
      <c r="N101">
        <f t="shared" si="18"/>
        <v>1.8086882394611223E-4</v>
      </c>
      <c r="O101">
        <f t="shared" si="19"/>
        <v>3.0995834159888914E-4</v>
      </c>
    </row>
    <row r="102" spans="1:15" x14ac:dyDescent="0.25">
      <c r="A102" s="1">
        <v>2013</v>
      </c>
      <c r="B102" s="1">
        <v>5</v>
      </c>
      <c r="C102" s="1">
        <v>101</v>
      </c>
      <c r="D102" s="1">
        <v>279</v>
      </c>
      <c r="E102">
        <f t="shared" si="13"/>
        <v>243.91666666666666</v>
      </c>
      <c r="F102">
        <f t="shared" si="20"/>
        <v>228.2847222222222</v>
      </c>
      <c r="G102" s="1">
        <f t="shared" si="11"/>
        <v>259.54861111111109</v>
      </c>
      <c r="H102" s="1">
        <f t="shared" si="12"/>
        <v>15.631944444444457</v>
      </c>
      <c r="I102" s="1">
        <f t="shared" si="21"/>
        <v>275.18055555555554</v>
      </c>
      <c r="J102" s="1">
        <f t="shared" si="14"/>
        <v>3.8194444444444571</v>
      </c>
      <c r="K102" s="1">
        <f t="shared" si="15"/>
        <v>14.588155864197628</v>
      </c>
      <c r="L102">
        <f t="shared" si="16"/>
        <v>1.36897650338511E-2</v>
      </c>
      <c r="M102">
        <f t="shared" si="17"/>
        <v>1.36897650338511E-2</v>
      </c>
      <c r="N102">
        <f t="shared" si="18"/>
        <v>6.2649967383657435E-5</v>
      </c>
      <c r="O102">
        <f t="shared" si="19"/>
        <v>1.0405827263267429E-3</v>
      </c>
    </row>
    <row r="103" spans="1:15" x14ac:dyDescent="0.25">
      <c r="A103" s="1">
        <v>2013</v>
      </c>
      <c r="B103" s="1">
        <v>6</v>
      </c>
      <c r="C103" s="1">
        <v>102</v>
      </c>
      <c r="D103" s="1">
        <v>288</v>
      </c>
      <c r="E103">
        <f t="shared" si="13"/>
        <v>248.91666666666666</v>
      </c>
      <c r="F103">
        <f t="shared" si="20"/>
        <v>230.47916666666666</v>
      </c>
      <c r="G103" s="1">
        <f t="shared" si="11"/>
        <v>267.35416666666663</v>
      </c>
      <c r="H103" s="1">
        <f t="shared" si="12"/>
        <v>18.4375</v>
      </c>
      <c r="I103" s="1">
        <f t="shared" si="21"/>
        <v>285.79166666666663</v>
      </c>
      <c r="J103" s="1">
        <f t="shared" si="14"/>
        <v>2.2083333333333712</v>
      </c>
      <c r="K103" s="1">
        <f t="shared" si="15"/>
        <v>4.8767361111112786</v>
      </c>
      <c r="L103">
        <f t="shared" si="16"/>
        <v>7.6678240740742053E-3</v>
      </c>
      <c r="M103">
        <f t="shared" si="17"/>
        <v>7.6678240740742053E-3</v>
      </c>
      <c r="N103">
        <f t="shared" si="18"/>
        <v>1.5983029193875023E-3</v>
      </c>
      <c r="O103">
        <f t="shared" si="19"/>
        <v>2.3630401234567902E-3</v>
      </c>
    </row>
    <row r="104" spans="1:15" x14ac:dyDescent="0.25">
      <c r="A104" s="1">
        <v>2013</v>
      </c>
      <c r="B104" s="1">
        <v>7</v>
      </c>
      <c r="C104" s="1">
        <v>103</v>
      </c>
      <c r="D104" s="1">
        <v>302</v>
      </c>
      <c r="E104">
        <f t="shared" si="13"/>
        <v>252.16666666666666</v>
      </c>
      <c r="F104">
        <f t="shared" si="20"/>
        <v>233.00694444444437</v>
      </c>
      <c r="G104" s="1">
        <f t="shared" si="11"/>
        <v>271.32638888888891</v>
      </c>
      <c r="H104" s="1">
        <f t="shared" si="12"/>
        <v>19.159722222222285</v>
      </c>
      <c r="I104" s="1">
        <f t="shared" si="21"/>
        <v>290.4861111111112</v>
      </c>
      <c r="J104" s="1">
        <f t="shared" si="14"/>
        <v>11.5138888888888</v>
      </c>
      <c r="K104" s="1">
        <f t="shared" si="15"/>
        <v>132.56963734567697</v>
      </c>
      <c r="L104">
        <f t="shared" si="16"/>
        <v>3.812545989698278E-2</v>
      </c>
      <c r="M104">
        <f t="shared" si="17"/>
        <v>3.812545989698278E-2</v>
      </c>
      <c r="N104">
        <f t="shared" si="18"/>
        <v>8.7446627922970485E-4</v>
      </c>
      <c r="O104">
        <f t="shared" si="19"/>
        <v>2.8068944344546293E-3</v>
      </c>
    </row>
    <row r="105" spans="1:15" x14ac:dyDescent="0.25">
      <c r="A105" s="1">
        <v>2013</v>
      </c>
      <c r="B105" s="1">
        <v>8</v>
      </c>
      <c r="C105" s="1">
        <v>104</v>
      </c>
      <c r="D105" s="1">
        <v>286</v>
      </c>
      <c r="E105">
        <f t="shared" si="13"/>
        <v>255.41666666666666</v>
      </c>
      <c r="F105">
        <f t="shared" si="20"/>
        <v>235.65972222222217</v>
      </c>
      <c r="G105" s="1">
        <f t="shared" si="11"/>
        <v>275.17361111111114</v>
      </c>
      <c r="H105" s="1">
        <f t="shared" si="12"/>
        <v>19.756944444444485</v>
      </c>
      <c r="I105" s="1">
        <f t="shared" si="21"/>
        <v>294.93055555555566</v>
      </c>
      <c r="J105" s="1">
        <f t="shared" si="14"/>
        <v>-8.9305555555556566</v>
      </c>
      <c r="K105" s="1">
        <f t="shared" si="15"/>
        <v>79.754822530866008</v>
      </c>
      <c r="L105">
        <f t="shared" si="16"/>
        <v>-3.1225718725719078E-2</v>
      </c>
      <c r="M105">
        <f t="shared" si="17"/>
        <v>3.1225718725719078E-2</v>
      </c>
      <c r="N105">
        <f t="shared" si="18"/>
        <v>8.351852993279274E-2</v>
      </c>
      <c r="O105">
        <f t="shared" si="19"/>
        <v>6.8768643943469113E-2</v>
      </c>
    </row>
    <row r="106" spans="1:15" x14ac:dyDescent="0.25">
      <c r="A106" s="1">
        <v>2013</v>
      </c>
      <c r="B106" s="1">
        <v>9</v>
      </c>
      <c r="C106" s="1">
        <v>105</v>
      </c>
      <c r="D106" s="1">
        <v>211</v>
      </c>
      <c r="E106">
        <f t="shared" si="13"/>
        <v>256.83333333333331</v>
      </c>
      <c r="F106">
        <f t="shared" si="20"/>
        <v>238.42361111111109</v>
      </c>
      <c r="G106" s="1">
        <f t="shared" si="11"/>
        <v>275.24305555555554</v>
      </c>
      <c r="H106" s="1">
        <f t="shared" si="12"/>
        <v>18.409722222222229</v>
      </c>
      <c r="I106" s="1">
        <f t="shared" si="21"/>
        <v>293.65277777777777</v>
      </c>
      <c r="J106" s="1">
        <f t="shared" si="14"/>
        <v>-82.652777777777771</v>
      </c>
      <c r="K106" s="1">
        <f t="shared" si="15"/>
        <v>6831.481674382715</v>
      </c>
      <c r="L106">
        <f t="shared" si="16"/>
        <v>-0.39171932596103209</v>
      </c>
      <c r="M106">
        <f t="shared" si="17"/>
        <v>0.39171932596103209</v>
      </c>
      <c r="N106">
        <f t="shared" si="18"/>
        <v>0.13758083385396422</v>
      </c>
      <c r="O106">
        <f t="shared" si="19"/>
        <v>5.6153275982120791E-4</v>
      </c>
    </row>
    <row r="107" spans="1:15" x14ac:dyDescent="0.25">
      <c r="A107" s="1">
        <v>2013</v>
      </c>
      <c r="B107" s="1">
        <v>10</v>
      </c>
      <c r="C107" s="1">
        <v>106</v>
      </c>
      <c r="D107" s="1">
        <v>216</v>
      </c>
      <c r="E107">
        <f t="shared" si="13"/>
        <v>258.83333333333331</v>
      </c>
      <c r="F107">
        <f t="shared" si="20"/>
        <v>241.11805555555554</v>
      </c>
      <c r="G107" s="1">
        <f t="shared" si="11"/>
        <v>276.54861111111109</v>
      </c>
      <c r="H107" s="1">
        <f t="shared" si="12"/>
        <v>17.715277777777771</v>
      </c>
      <c r="I107" s="1">
        <f t="shared" si="21"/>
        <v>294.26388888888886</v>
      </c>
      <c r="J107" s="1">
        <f t="shared" si="14"/>
        <v>-78.263888888888857</v>
      </c>
      <c r="K107" s="1">
        <f t="shared" si="15"/>
        <v>6125.236304012341</v>
      </c>
      <c r="L107">
        <f t="shared" si="16"/>
        <v>-0.36233281893004099</v>
      </c>
      <c r="M107">
        <f t="shared" si="17"/>
        <v>0.36233281893004099</v>
      </c>
      <c r="N107">
        <f t="shared" si="18"/>
        <v>0.12267109879744943</v>
      </c>
      <c r="O107">
        <f t="shared" si="19"/>
        <v>1.9290123456790122E-4</v>
      </c>
    </row>
    <row r="108" spans="1:15" x14ac:dyDescent="0.25">
      <c r="A108" s="1">
        <v>2013</v>
      </c>
      <c r="B108" s="1">
        <v>11</v>
      </c>
      <c r="C108" s="1">
        <v>107</v>
      </c>
      <c r="D108" s="1">
        <v>219</v>
      </c>
      <c r="E108">
        <f t="shared" si="13"/>
        <v>260.75</v>
      </c>
      <c r="F108">
        <f t="shared" si="20"/>
        <v>243.79861111111117</v>
      </c>
      <c r="G108" s="1">
        <f t="shared" si="11"/>
        <v>277.7013888888888</v>
      </c>
      <c r="H108" s="1">
        <f t="shared" si="12"/>
        <v>16.951388888888829</v>
      </c>
      <c r="I108" s="1">
        <f t="shared" si="21"/>
        <v>294.6527777777776</v>
      </c>
      <c r="J108" s="1">
        <f t="shared" si="14"/>
        <v>-75.652777777777601</v>
      </c>
      <c r="K108" s="1">
        <f t="shared" si="15"/>
        <v>5723.3427854938</v>
      </c>
      <c r="L108">
        <f t="shared" si="16"/>
        <v>-0.34544647387113059</v>
      </c>
      <c r="M108">
        <f t="shared" si="17"/>
        <v>0.34544647387113059</v>
      </c>
      <c r="N108">
        <f t="shared" si="18"/>
        <v>3.0217939582340533E-2</v>
      </c>
      <c r="O108">
        <f t="shared" si="19"/>
        <v>3.1713267029461437E-2</v>
      </c>
    </row>
    <row r="109" spans="1:15" x14ac:dyDescent="0.25">
      <c r="A109" s="1">
        <v>2013</v>
      </c>
      <c r="B109" s="1">
        <v>12</v>
      </c>
      <c r="C109" s="1">
        <v>108</v>
      </c>
      <c r="D109" s="1">
        <v>258</v>
      </c>
      <c r="E109">
        <f t="shared" si="13"/>
        <v>263</v>
      </c>
      <c r="F109">
        <f t="shared" si="20"/>
        <v>246.46527777777783</v>
      </c>
      <c r="G109" s="1">
        <f t="shared" si="11"/>
        <v>279.53472222222217</v>
      </c>
      <c r="H109" s="1">
        <f t="shared" si="12"/>
        <v>16.534722222222172</v>
      </c>
      <c r="I109" s="1">
        <f t="shared" si="21"/>
        <v>296.06944444444434</v>
      </c>
      <c r="J109" s="1">
        <f t="shared" si="14"/>
        <v>-38.069444444444343</v>
      </c>
      <c r="K109" s="1">
        <f t="shared" si="15"/>
        <v>1449.2826003086343</v>
      </c>
      <c r="L109">
        <f t="shared" si="16"/>
        <v>-0.14755598621877652</v>
      </c>
      <c r="M109">
        <f t="shared" si="17"/>
        <v>0.14755598621877652</v>
      </c>
      <c r="N109">
        <f t="shared" si="18"/>
        <v>3.2133078691183926E-3</v>
      </c>
      <c r="O109">
        <f t="shared" si="19"/>
        <v>1.1778138333032871E-2</v>
      </c>
    </row>
    <row r="110" spans="1:15" x14ac:dyDescent="0.25">
      <c r="A110" s="1">
        <v>2014</v>
      </c>
      <c r="B110" s="1">
        <v>1</v>
      </c>
      <c r="C110" s="1">
        <v>109</v>
      </c>
      <c r="D110" s="1">
        <v>286</v>
      </c>
      <c r="E110">
        <f t="shared" si="13"/>
        <v>266.33333333333331</v>
      </c>
      <c r="F110">
        <f t="shared" si="20"/>
        <v>249.18750000000003</v>
      </c>
      <c r="G110" s="1">
        <f t="shared" si="11"/>
        <v>283.47916666666663</v>
      </c>
      <c r="H110" s="1">
        <f t="shared" si="12"/>
        <v>17.145833333333286</v>
      </c>
      <c r="I110" s="1">
        <f t="shared" si="21"/>
        <v>300.62499999999989</v>
      </c>
      <c r="J110" s="1">
        <f t="shared" si="14"/>
        <v>-14.624999999999886</v>
      </c>
      <c r="K110" s="1">
        <f t="shared" si="15"/>
        <v>213.89062499999667</v>
      </c>
      <c r="L110">
        <f t="shared" si="16"/>
        <v>-5.1136363636363237E-2</v>
      </c>
      <c r="M110">
        <f t="shared" si="17"/>
        <v>5.1136363636363237E-2</v>
      </c>
      <c r="N110">
        <f t="shared" si="18"/>
        <v>7.4973127402469053E-3</v>
      </c>
      <c r="O110">
        <f t="shared" si="19"/>
        <v>2.0551127194483838E-2</v>
      </c>
    </row>
    <row r="111" spans="1:15" x14ac:dyDescent="0.25">
      <c r="A111" s="1">
        <v>2014</v>
      </c>
      <c r="B111" s="1">
        <v>2</v>
      </c>
      <c r="C111" s="1">
        <v>110</v>
      </c>
      <c r="D111" s="1">
        <v>327</v>
      </c>
      <c r="E111">
        <f t="shared" si="13"/>
        <v>268.75</v>
      </c>
      <c r="F111">
        <f t="shared" si="20"/>
        <v>252.00694444444446</v>
      </c>
      <c r="G111" s="1">
        <f t="shared" si="11"/>
        <v>285.49305555555554</v>
      </c>
      <c r="H111" s="1">
        <f t="shared" si="12"/>
        <v>16.743055555555543</v>
      </c>
      <c r="I111" s="1">
        <f t="shared" si="21"/>
        <v>302.23611111111109</v>
      </c>
      <c r="J111" s="1">
        <f t="shared" si="14"/>
        <v>24.763888888888914</v>
      </c>
      <c r="K111" s="1">
        <f t="shared" si="15"/>
        <v>613.25019290123578</v>
      </c>
      <c r="L111">
        <f t="shared" si="16"/>
        <v>7.573054706082237E-2</v>
      </c>
      <c r="M111">
        <f t="shared" si="17"/>
        <v>7.573054706082237E-2</v>
      </c>
      <c r="N111">
        <f t="shared" si="18"/>
        <v>1.9287706080266184E-3</v>
      </c>
      <c r="O111">
        <f t="shared" si="19"/>
        <v>1.49631998802944E-2</v>
      </c>
    </row>
    <row r="112" spans="1:15" x14ac:dyDescent="0.25">
      <c r="A112" s="1">
        <v>2014</v>
      </c>
      <c r="B112" s="1">
        <v>3</v>
      </c>
      <c r="C112" s="1">
        <v>111</v>
      </c>
      <c r="D112" s="1">
        <v>287</v>
      </c>
      <c r="E112">
        <f t="shared" si="13"/>
        <v>270.25</v>
      </c>
      <c r="F112">
        <f t="shared" si="20"/>
        <v>254.69444444444446</v>
      </c>
      <c r="G112" s="1">
        <f t="shared" si="11"/>
        <v>285.80555555555554</v>
      </c>
      <c r="H112" s="1">
        <f t="shared" si="12"/>
        <v>15.555555555555543</v>
      </c>
      <c r="I112" s="1">
        <f t="shared" si="21"/>
        <v>301.36111111111109</v>
      </c>
      <c r="J112" s="1">
        <f t="shared" si="14"/>
        <v>-14.361111111111086</v>
      </c>
      <c r="K112" s="1">
        <f t="shared" si="15"/>
        <v>206.24151234567827</v>
      </c>
      <c r="L112">
        <f t="shared" si="16"/>
        <v>-5.0038714672860925E-2</v>
      </c>
      <c r="M112">
        <f t="shared" si="17"/>
        <v>5.0038714672860925E-2</v>
      </c>
      <c r="N112">
        <f t="shared" si="18"/>
        <v>4.8427158335518456E-3</v>
      </c>
      <c r="O112">
        <f t="shared" si="19"/>
        <v>1.942478359577025E-2</v>
      </c>
    </row>
    <row r="113" spans="1:15" x14ac:dyDescent="0.25">
      <c r="A113" s="1">
        <v>2014</v>
      </c>
      <c r="B113" s="1">
        <v>4</v>
      </c>
      <c r="C113" s="1">
        <v>112</v>
      </c>
      <c r="D113" s="1">
        <v>327</v>
      </c>
      <c r="E113">
        <f t="shared" si="13"/>
        <v>273.83333333333331</v>
      </c>
      <c r="F113">
        <f t="shared" si="20"/>
        <v>257.23611111111114</v>
      </c>
      <c r="G113" s="1">
        <f t="shared" si="11"/>
        <v>290.43055555555549</v>
      </c>
      <c r="H113" s="1">
        <f t="shared" si="12"/>
        <v>16.597222222222172</v>
      </c>
      <c r="I113" s="1">
        <f t="shared" si="21"/>
        <v>307.02777777777766</v>
      </c>
      <c r="J113" s="1">
        <f t="shared" si="14"/>
        <v>19.972222222222342</v>
      </c>
      <c r="K113" s="1">
        <f t="shared" si="15"/>
        <v>398.88966049383197</v>
      </c>
      <c r="L113">
        <f t="shared" si="16"/>
        <v>6.1077132178049977E-2</v>
      </c>
      <c r="M113">
        <f t="shared" si="17"/>
        <v>6.1077132178049977E-2</v>
      </c>
      <c r="N113">
        <f t="shared" si="18"/>
        <v>8.5889027090665221E-4</v>
      </c>
      <c r="O113">
        <f t="shared" si="19"/>
        <v>2.337999981296E-4</v>
      </c>
    </row>
    <row r="114" spans="1:15" x14ac:dyDescent="0.25">
      <c r="A114" s="1">
        <v>2014</v>
      </c>
      <c r="B114" s="1">
        <v>5</v>
      </c>
      <c r="C114" s="1">
        <v>113</v>
      </c>
      <c r="D114" s="1">
        <v>322</v>
      </c>
      <c r="E114">
        <f t="shared" si="13"/>
        <v>277.41666666666669</v>
      </c>
      <c r="F114">
        <f t="shared" si="20"/>
        <v>259.91666666666669</v>
      </c>
      <c r="G114" s="1">
        <f t="shared" si="11"/>
        <v>294.91666666666669</v>
      </c>
      <c r="H114" s="1">
        <f t="shared" si="12"/>
        <v>17.5</v>
      </c>
      <c r="I114" s="1">
        <f t="shared" si="21"/>
        <v>312.41666666666669</v>
      </c>
      <c r="J114" s="1">
        <f t="shared" si="14"/>
        <v>9.5833333333333144</v>
      </c>
      <c r="K114" s="1">
        <f t="shared" si="15"/>
        <v>91.840277777777416</v>
      </c>
      <c r="L114">
        <f t="shared" si="16"/>
        <v>2.9761904761904705E-2</v>
      </c>
      <c r="M114">
        <f t="shared" si="17"/>
        <v>2.9761904761904705E-2</v>
      </c>
      <c r="N114">
        <f t="shared" si="18"/>
        <v>5.5463663095989626E-4</v>
      </c>
      <c r="O114">
        <f t="shared" si="19"/>
        <v>3.4817329578334172E-3</v>
      </c>
    </row>
    <row r="115" spans="1:15" x14ac:dyDescent="0.25">
      <c r="A115" s="1">
        <v>2014</v>
      </c>
      <c r="B115" s="1">
        <v>6</v>
      </c>
      <c r="C115" s="1">
        <v>114</v>
      </c>
      <c r="D115" s="1">
        <v>303</v>
      </c>
      <c r="E115">
        <f t="shared" si="13"/>
        <v>278.66666666666669</v>
      </c>
      <c r="F115">
        <f t="shared" si="20"/>
        <v>262.70833333333331</v>
      </c>
      <c r="G115" s="1">
        <f t="shared" si="11"/>
        <v>294.62500000000006</v>
      </c>
      <c r="H115" s="1">
        <f t="shared" si="12"/>
        <v>15.958333333333371</v>
      </c>
      <c r="I115" s="1">
        <f t="shared" si="21"/>
        <v>310.58333333333343</v>
      </c>
      <c r="J115" s="1">
        <f t="shared" si="14"/>
        <v>-7.5833333333334281</v>
      </c>
      <c r="K115" s="1">
        <f t="shared" si="15"/>
        <v>57.506944444445878</v>
      </c>
      <c r="L115">
        <f t="shared" si="16"/>
        <v>-2.5027502750275338E-2</v>
      </c>
      <c r="M115">
        <f t="shared" si="17"/>
        <v>2.5027502750275338E-2</v>
      </c>
      <c r="N115">
        <f t="shared" si="18"/>
        <v>2.7449991286257144E-3</v>
      </c>
      <c r="O115">
        <f t="shared" si="19"/>
        <v>6.8076114542147282E-3</v>
      </c>
    </row>
    <row r="116" spans="1:15" x14ac:dyDescent="0.25">
      <c r="A116" s="1">
        <v>2014</v>
      </c>
      <c r="B116" s="1">
        <v>7</v>
      </c>
      <c r="C116" s="1">
        <v>115</v>
      </c>
      <c r="D116" s="1">
        <v>328</v>
      </c>
      <c r="E116">
        <f t="shared" si="13"/>
        <v>280.83333333333331</v>
      </c>
      <c r="F116">
        <f t="shared" si="20"/>
        <v>265.18749999999994</v>
      </c>
      <c r="G116" s="1">
        <f t="shared" si="11"/>
        <v>296.47916666666669</v>
      </c>
      <c r="H116" s="1">
        <f t="shared" si="12"/>
        <v>15.645833333333371</v>
      </c>
      <c r="I116" s="1">
        <f t="shared" si="21"/>
        <v>312.12500000000006</v>
      </c>
      <c r="J116" s="1">
        <f t="shared" si="14"/>
        <v>15.874999999999943</v>
      </c>
      <c r="K116" s="1">
        <f t="shared" si="15"/>
        <v>252.01562499999818</v>
      </c>
      <c r="L116">
        <f t="shared" si="16"/>
        <v>4.8399390243902267E-2</v>
      </c>
      <c r="M116">
        <f t="shared" si="17"/>
        <v>4.8399390243902267E-2</v>
      </c>
      <c r="N116">
        <f t="shared" si="18"/>
        <v>2.2342755370938973E-4</v>
      </c>
      <c r="O116">
        <f t="shared" si="19"/>
        <v>4.5545806067816784E-4</v>
      </c>
    </row>
    <row r="117" spans="1:15" x14ac:dyDescent="0.25">
      <c r="A117" s="1">
        <v>2014</v>
      </c>
      <c r="B117" s="1">
        <v>8</v>
      </c>
      <c r="C117" s="1">
        <v>116</v>
      </c>
      <c r="D117" s="1">
        <v>321</v>
      </c>
      <c r="E117">
        <f t="shared" si="13"/>
        <v>283.75</v>
      </c>
      <c r="F117">
        <f t="shared" si="20"/>
        <v>267.57638888888886</v>
      </c>
      <c r="G117" s="1">
        <f t="shared" si="11"/>
        <v>299.92361111111114</v>
      </c>
      <c r="H117" s="1">
        <f t="shared" si="12"/>
        <v>16.173611111111143</v>
      </c>
      <c r="I117" s="1">
        <f t="shared" si="21"/>
        <v>316.09722222222229</v>
      </c>
      <c r="J117" s="1">
        <f t="shared" si="14"/>
        <v>4.9027777777777146</v>
      </c>
      <c r="K117" s="1">
        <f t="shared" si="15"/>
        <v>24.037229938270986</v>
      </c>
      <c r="L117">
        <f t="shared" si="16"/>
        <v>1.5273451021114376E-2</v>
      </c>
      <c r="M117">
        <f t="shared" si="17"/>
        <v>1.5273451021114376E-2</v>
      </c>
      <c r="N117">
        <f t="shared" si="18"/>
        <v>7.7088398064848171E-2</v>
      </c>
      <c r="O117">
        <f t="shared" si="19"/>
        <v>8.7586494696285933E-2</v>
      </c>
    </row>
    <row r="118" spans="1:15" x14ac:dyDescent="0.25">
      <c r="A118" s="1">
        <v>2014</v>
      </c>
      <c r="B118" s="1">
        <v>9</v>
      </c>
      <c r="C118" s="1">
        <v>117</v>
      </c>
      <c r="D118" s="1">
        <v>226</v>
      </c>
      <c r="E118">
        <f t="shared" si="13"/>
        <v>285</v>
      </c>
      <c r="F118">
        <f t="shared" si="20"/>
        <v>269.93749999999994</v>
      </c>
      <c r="G118" s="1">
        <f t="shared" si="11"/>
        <v>300.06250000000006</v>
      </c>
      <c r="H118" s="1">
        <f t="shared" si="12"/>
        <v>15.062500000000057</v>
      </c>
      <c r="I118" s="1">
        <f t="shared" si="21"/>
        <v>315.12500000000011</v>
      </c>
      <c r="J118" s="1">
        <f t="shared" si="14"/>
        <v>-89.125000000000114</v>
      </c>
      <c r="K118" s="1">
        <f t="shared" si="15"/>
        <v>7943.26562500002</v>
      </c>
      <c r="L118">
        <f t="shared" si="16"/>
        <v>-0.39435840707964653</v>
      </c>
      <c r="M118">
        <f t="shared" si="17"/>
        <v>0.39435840707964653</v>
      </c>
      <c r="N118">
        <f t="shared" si="18"/>
        <v>0.16908309491471935</v>
      </c>
      <c r="O118">
        <f t="shared" si="19"/>
        <v>1.2530346933980734E-3</v>
      </c>
    </row>
    <row r="119" spans="1:15" x14ac:dyDescent="0.25">
      <c r="A119" s="1">
        <v>2014</v>
      </c>
      <c r="B119" s="1">
        <v>10</v>
      </c>
      <c r="C119" s="1">
        <v>118</v>
      </c>
      <c r="D119" s="1">
        <v>218</v>
      </c>
      <c r="E119">
        <f t="shared" si="13"/>
        <v>285.16666666666669</v>
      </c>
      <c r="F119">
        <f t="shared" si="20"/>
        <v>272.28472222222223</v>
      </c>
      <c r="G119" s="1">
        <f t="shared" si="11"/>
        <v>298.04861111111114</v>
      </c>
      <c r="H119" s="1">
        <f t="shared" si="12"/>
        <v>12.881944444444457</v>
      </c>
      <c r="I119" s="1">
        <f t="shared" si="21"/>
        <v>310.9305555555556</v>
      </c>
      <c r="J119" s="1">
        <f t="shared" si="14"/>
        <v>-92.9305555555556</v>
      </c>
      <c r="K119" s="1">
        <f t="shared" si="15"/>
        <v>8636.088155864205</v>
      </c>
      <c r="L119">
        <f t="shared" si="16"/>
        <v>-0.42628695208970457</v>
      </c>
      <c r="M119">
        <f t="shared" si="17"/>
        <v>0.42628695208970457</v>
      </c>
      <c r="N119">
        <f t="shared" si="18"/>
        <v>0.14773679409935531</v>
      </c>
      <c r="O119">
        <f t="shared" si="19"/>
        <v>7.5751199393990411E-4</v>
      </c>
    </row>
    <row r="120" spans="1:15" x14ac:dyDescent="0.25">
      <c r="A120" s="1">
        <v>2014</v>
      </c>
      <c r="B120" s="1">
        <v>11</v>
      </c>
      <c r="C120" s="1">
        <v>119</v>
      </c>
      <c r="D120" s="1">
        <v>224</v>
      </c>
      <c r="E120">
        <f t="shared" si="13"/>
        <v>285.58333333333331</v>
      </c>
      <c r="F120">
        <f t="shared" si="20"/>
        <v>274.47916666666669</v>
      </c>
      <c r="G120" s="1">
        <f t="shared" si="11"/>
        <v>296.68749999999994</v>
      </c>
      <c r="H120" s="1">
        <f t="shared" si="12"/>
        <v>11.104166666666629</v>
      </c>
      <c r="I120" s="1">
        <f t="shared" si="21"/>
        <v>307.79166666666657</v>
      </c>
      <c r="J120" s="1">
        <f t="shared" si="14"/>
        <v>-83.791666666666572</v>
      </c>
      <c r="K120" s="1">
        <f t="shared" si="15"/>
        <v>7021.0434027777619</v>
      </c>
      <c r="L120">
        <f t="shared" si="16"/>
        <v>-0.37406994047619008</v>
      </c>
      <c r="M120">
        <f t="shared" si="17"/>
        <v>0.37406994047619008</v>
      </c>
      <c r="N120">
        <f t="shared" si="18"/>
        <v>4.8641471065060851E-2</v>
      </c>
      <c r="O120">
        <f t="shared" si="19"/>
        <v>1.6761001275510206E-2</v>
      </c>
    </row>
    <row r="121" spans="1:15" x14ac:dyDescent="0.25">
      <c r="A121" s="1">
        <v>2014</v>
      </c>
      <c r="B121" s="1">
        <v>12</v>
      </c>
      <c r="C121" s="1">
        <v>120</v>
      </c>
      <c r="D121" s="1">
        <v>253</v>
      </c>
      <c r="E121">
        <f t="shared" si="13"/>
        <v>285.16666666666669</v>
      </c>
      <c r="F121">
        <f t="shared" si="20"/>
        <v>276.54861111111114</v>
      </c>
      <c r="G121" s="1">
        <f t="shared" si="11"/>
        <v>293.78472222222223</v>
      </c>
      <c r="H121" s="1">
        <f t="shared" si="12"/>
        <v>8.6180555555555429</v>
      </c>
      <c r="I121" s="1">
        <f t="shared" si="21"/>
        <v>302.40277777777777</v>
      </c>
      <c r="J121" s="1">
        <f t="shared" si="14"/>
        <v>-49.402777777777771</v>
      </c>
      <c r="K121" s="1">
        <f t="shared" si="15"/>
        <v>2440.6344521604933</v>
      </c>
      <c r="L121">
        <f t="shared" si="16"/>
        <v>-0.19526789635485284</v>
      </c>
      <c r="M121">
        <f t="shared" si="17"/>
        <v>0.19526789635485284</v>
      </c>
      <c r="N121">
        <f t="shared" si="18"/>
        <v>9.5377483808700373E-3</v>
      </c>
      <c r="O121">
        <f t="shared" si="19"/>
        <v>4.5149900795200676E-3</v>
      </c>
    </row>
    <row r="122" spans="1:15" x14ac:dyDescent="0.25">
      <c r="A122" s="1">
        <v>2015</v>
      </c>
      <c r="B122" s="1">
        <v>1</v>
      </c>
      <c r="C122" s="1">
        <v>121</v>
      </c>
      <c r="D122" s="1">
        <v>270</v>
      </c>
      <c r="E122">
        <f t="shared" si="13"/>
        <v>283.83333333333331</v>
      </c>
      <c r="F122">
        <f t="shared" si="20"/>
        <v>278.39583333333331</v>
      </c>
      <c r="G122" s="1">
        <f t="shared" si="11"/>
        <v>289.27083333333331</v>
      </c>
      <c r="H122" s="1">
        <f t="shared" si="12"/>
        <v>5.4375</v>
      </c>
      <c r="I122" s="1">
        <f t="shared" si="21"/>
        <v>294.70833333333331</v>
      </c>
      <c r="J122" s="1">
        <f t="shared" si="14"/>
        <v>-24.708333333333314</v>
      </c>
      <c r="K122" s="1">
        <f t="shared" si="15"/>
        <v>610.50173611111018</v>
      </c>
      <c r="L122">
        <f t="shared" si="16"/>
        <v>-9.1512345679012272E-2</v>
      </c>
      <c r="M122">
        <f t="shared" si="17"/>
        <v>9.1512345679012272E-2</v>
      </c>
      <c r="N122">
        <f t="shared" si="18"/>
        <v>2.3293919562566726E-2</v>
      </c>
      <c r="O122">
        <f t="shared" si="19"/>
        <v>5.7956104252400539E-2</v>
      </c>
    </row>
    <row r="123" spans="1:15" x14ac:dyDescent="0.25">
      <c r="A123" s="1">
        <v>2015</v>
      </c>
      <c r="B123" s="1">
        <v>2</v>
      </c>
      <c r="C123" s="1">
        <v>122</v>
      </c>
      <c r="D123" s="1">
        <v>335</v>
      </c>
      <c r="E123">
        <f t="shared" si="13"/>
        <v>284.5</v>
      </c>
      <c r="F123">
        <f t="shared" si="20"/>
        <v>279.85416666666669</v>
      </c>
      <c r="G123" s="1">
        <f t="shared" si="11"/>
        <v>289.14583333333331</v>
      </c>
      <c r="H123" s="1">
        <f t="shared" si="12"/>
        <v>4.6458333333333144</v>
      </c>
      <c r="I123" s="1">
        <f t="shared" si="21"/>
        <v>293.79166666666663</v>
      </c>
      <c r="J123" s="1">
        <f t="shared" si="14"/>
        <v>41.208333333333371</v>
      </c>
      <c r="K123" s="1">
        <f t="shared" si="15"/>
        <v>1698.1267361111143</v>
      </c>
      <c r="L123">
        <f t="shared" si="16"/>
        <v>0.12300995024875633</v>
      </c>
      <c r="M123">
        <f t="shared" si="17"/>
        <v>0.12300995024875633</v>
      </c>
      <c r="N123">
        <f t="shared" si="18"/>
        <v>2.1178312418009353E-3</v>
      </c>
      <c r="O123">
        <f t="shared" si="19"/>
        <v>3.5366451325462241E-2</v>
      </c>
    </row>
    <row r="124" spans="1:15" x14ac:dyDescent="0.25">
      <c r="A124" s="1">
        <v>2015</v>
      </c>
      <c r="B124" s="1">
        <v>3</v>
      </c>
      <c r="C124" s="1">
        <v>123</v>
      </c>
      <c r="D124" s="1">
        <v>272</v>
      </c>
      <c r="E124">
        <f t="shared" si="13"/>
        <v>283.25</v>
      </c>
      <c r="F124">
        <f t="shared" si="20"/>
        <v>281.16666666666669</v>
      </c>
      <c r="G124" s="1">
        <f t="shared" si="11"/>
        <v>285.33333333333331</v>
      </c>
      <c r="H124" s="1">
        <f t="shared" si="12"/>
        <v>2.0833333333333144</v>
      </c>
      <c r="I124" s="1">
        <f t="shared" si="21"/>
        <v>287.41666666666663</v>
      </c>
      <c r="J124" s="1">
        <f t="shared" si="14"/>
        <v>-15.416666666666629</v>
      </c>
      <c r="K124" s="1">
        <f t="shared" si="15"/>
        <v>237.67361111110995</v>
      </c>
      <c r="L124">
        <f t="shared" si="16"/>
        <v>-5.6678921568627312E-2</v>
      </c>
      <c r="M124">
        <f t="shared" si="17"/>
        <v>5.6678921568627312E-2</v>
      </c>
      <c r="N124">
        <f t="shared" si="18"/>
        <v>2.1897471074827049E-2</v>
      </c>
      <c r="O124">
        <f t="shared" si="19"/>
        <v>3.7967668685121109E-2</v>
      </c>
    </row>
    <row r="125" spans="1:15" x14ac:dyDescent="0.25">
      <c r="A125" s="1">
        <v>2015</v>
      </c>
      <c r="B125" s="1">
        <v>4</v>
      </c>
      <c r="C125" s="1">
        <v>124</v>
      </c>
      <c r="D125" s="1">
        <v>325</v>
      </c>
      <c r="E125">
        <f t="shared" si="13"/>
        <v>283.08333333333331</v>
      </c>
      <c r="F125">
        <f t="shared" si="20"/>
        <v>282.25</v>
      </c>
      <c r="G125" s="1">
        <f t="shared" si="11"/>
        <v>283.91666666666663</v>
      </c>
      <c r="H125" s="1">
        <f t="shared" si="12"/>
        <v>0.83333333333331439</v>
      </c>
      <c r="I125" s="1">
        <f t="shared" si="21"/>
        <v>284.74999999999994</v>
      </c>
      <c r="J125" s="1">
        <f t="shared" si="14"/>
        <v>40.250000000000057</v>
      </c>
      <c r="K125" s="1">
        <f t="shared" si="15"/>
        <v>1620.0625000000045</v>
      </c>
      <c r="L125">
        <f t="shared" si="16"/>
        <v>0.12384615384615402</v>
      </c>
      <c r="M125">
        <f t="shared" si="17"/>
        <v>0.12384615384615402</v>
      </c>
      <c r="N125">
        <f t="shared" si="18"/>
        <v>1.1625262984878381E-2</v>
      </c>
      <c r="O125">
        <f t="shared" si="19"/>
        <v>6.0591715976331356E-4</v>
      </c>
    </row>
    <row r="126" spans="1:15" x14ac:dyDescent="0.25">
      <c r="A126" s="1">
        <v>2015</v>
      </c>
      <c r="B126" s="1">
        <v>5</v>
      </c>
      <c r="C126" s="1">
        <v>125</v>
      </c>
      <c r="D126" s="1">
        <v>317</v>
      </c>
      <c r="E126">
        <f t="shared" si="13"/>
        <v>282.66666666666669</v>
      </c>
      <c r="F126">
        <f t="shared" si="20"/>
        <v>283.02083333333337</v>
      </c>
      <c r="G126" s="1">
        <f t="shared" si="11"/>
        <v>282.3125</v>
      </c>
      <c r="H126" s="1">
        <f t="shared" si="12"/>
        <v>-0.35416666666668561</v>
      </c>
      <c r="I126" s="1">
        <f t="shared" si="21"/>
        <v>281.95833333333331</v>
      </c>
      <c r="J126" s="1">
        <f t="shared" si="14"/>
        <v>35.041666666666686</v>
      </c>
      <c r="K126" s="1">
        <f t="shared" si="15"/>
        <v>1227.9184027777792</v>
      </c>
      <c r="L126">
        <f t="shared" si="16"/>
        <v>0.11054153522607787</v>
      </c>
      <c r="M126">
        <f t="shared" si="17"/>
        <v>0.11054153522607787</v>
      </c>
      <c r="N126">
        <f t="shared" si="18"/>
        <v>5.1127763016626292E-3</v>
      </c>
      <c r="O126">
        <f t="shared" si="19"/>
        <v>1.6817761147986349E-3</v>
      </c>
    </row>
    <row r="127" spans="1:15" x14ac:dyDescent="0.25">
      <c r="A127" s="1">
        <v>2015</v>
      </c>
      <c r="B127" s="1">
        <v>6</v>
      </c>
      <c r="C127" s="1">
        <v>126</v>
      </c>
      <c r="D127" s="1">
        <v>304</v>
      </c>
      <c r="E127">
        <f t="shared" si="13"/>
        <v>282.75</v>
      </c>
      <c r="F127">
        <f t="shared" si="20"/>
        <v>283.45833333333331</v>
      </c>
      <c r="G127" s="1">
        <f t="shared" si="11"/>
        <v>282.04166666666669</v>
      </c>
      <c r="H127" s="1">
        <f t="shared" si="12"/>
        <v>-0.70833333333331439</v>
      </c>
      <c r="I127" s="1">
        <f t="shared" si="21"/>
        <v>281.33333333333337</v>
      </c>
      <c r="J127" s="1">
        <f t="shared" si="14"/>
        <v>22.666666666666629</v>
      </c>
      <c r="K127" s="1">
        <f t="shared" si="15"/>
        <v>513.77777777777601</v>
      </c>
      <c r="L127">
        <f t="shared" si="16"/>
        <v>7.4561403508771801E-2</v>
      </c>
      <c r="M127">
        <f t="shared" si="17"/>
        <v>7.4561403508771801E-2</v>
      </c>
      <c r="N127">
        <f t="shared" si="18"/>
        <v>1.1322095584031203E-2</v>
      </c>
      <c r="O127">
        <f t="shared" si="19"/>
        <v>1.7313019390581715E-4</v>
      </c>
    </row>
    <row r="128" spans="1:15" x14ac:dyDescent="0.25">
      <c r="A128" s="1">
        <v>2015</v>
      </c>
      <c r="B128" s="1">
        <v>7</v>
      </c>
      <c r="C128" s="1">
        <v>127</v>
      </c>
      <c r="D128" s="1">
        <v>308</v>
      </c>
      <c r="E128">
        <f t="shared" si="13"/>
        <v>281.08333333333331</v>
      </c>
      <c r="F128">
        <f t="shared" si="20"/>
        <v>283.79861111111109</v>
      </c>
      <c r="G128" s="1">
        <f t="shared" si="11"/>
        <v>278.36805555555554</v>
      </c>
      <c r="H128" s="1">
        <f t="shared" si="12"/>
        <v>-2.7152777777777715</v>
      </c>
      <c r="I128" s="1">
        <f t="shared" si="21"/>
        <v>275.65277777777777</v>
      </c>
      <c r="J128" s="1">
        <f t="shared" si="14"/>
        <v>32.347222222222229</v>
      </c>
      <c r="K128" s="1">
        <f t="shared" si="15"/>
        <v>1046.3427854938275</v>
      </c>
      <c r="L128">
        <f t="shared" si="16"/>
        <v>0.1050234487734488</v>
      </c>
      <c r="M128">
        <f t="shared" si="17"/>
        <v>0.1050234487734488</v>
      </c>
      <c r="N128">
        <f t="shared" si="18"/>
        <v>6.27021737681912E-3</v>
      </c>
      <c r="O128">
        <f t="shared" si="19"/>
        <v>2.3718164951931188E-3</v>
      </c>
    </row>
    <row r="129" spans="1:15" x14ac:dyDescent="0.25">
      <c r="A129" s="1">
        <v>2015</v>
      </c>
      <c r="B129" s="1">
        <v>8</v>
      </c>
      <c r="C129" s="1">
        <v>128</v>
      </c>
      <c r="D129" s="1">
        <v>293</v>
      </c>
      <c r="E129">
        <f t="shared" si="13"/>
        <v>278.75</v>
      </c>
      <c r="F129">
        <f t="shared" si="20"/>
        <v>283.81944444444446</v>
      </c>
      <c r="G129" s="1">
        <f t="shared" si="11"/>
        <v>273.68055555555554</v>
      </c>
      <c r="H129" s="1">
        <f t="shared" si="12"/>
        <v>-5.0694444444444571</v>
      </c>
      <c r="I129" s="1">
        <f t="shared" si="21"/>
        <v>268.61111111111109</v>
      </c>
      <c r="J129" s="1">
        <f t="shared" si="14"/>
        <v>24.388888888888914</v>
      </c>
      <c r="K129" s="1">
        <f t="shared" si="15"/>
        <v>594.81790123456915</v>
      </c>
      <c r="L129">
        <f t="shared" si="16"/>
        <v>8.3238528631020187E-2</v>
      </c>
      <c r="M129">
        <f t="shared" si="17"/>
        <v>8.3238528631020187E-2</v>
      </c>
      <c r="N129">
        <f t="shared" si="18"/>
        <v>3.5808063224418381E-2</v>
      </c>
      <c r="O129">
        <f t="shared" si="19"/>
        <v>8.0245547414646651E-2</v>
      </c>
    </row>
    <row r="130" spans="1:15" x14ac:dyDescent="0.25">
      <c r="A130" s="1">
        <v>2015</v>
      </c>
      <c r="B130" s="1">
        <v>9</v>
      </c>
      <c r="C130" s="1">
        <v>129</v>
      </c>
      <c r="D130" s="1">
        <v>210</v>
      </c>
      <c r="E130">
        <f t="shared" si="13"/>
        <v>277.41666666666669</v>
      </c>
      <c r="F130">
        <f t="shared" si="20"/>
        <v>283.40277777777777</v>
      </c>
      <c r="G130" s="1">
        <f t="shared" si="11"/>
        <v>271.4305555555556</v>
      </c>
      <c r="H130" s="1">
        <f t="shared" si="12"/>
        <v>-5.9861111111110858</v>
      </c>
      <c r="I130" s="1">
        <f t="shared" si="21"/>
        <v>265.44444444444451</v>
      </c>
      <c r="J130" s="1">
        <f t="shared" si="14"/>
        <v>-55.444444444444514</v>
      </c>
      <c r="K130" s="1">
        <f t="shared" si="15"/>
        <v>3074.0864197530941</v>
      </c>
      <c r="L130">
        <f t="shared" si="16"/>
        <v>-0.26402116402116438</v>
      </c>
      <c r="M130">
        <f t="shared" si="17"/>
        <v>0.26402116402116438</v>
      </c>
      <c r="N130">
        <f t="shared" si="18"/>
        <v>6.2400833018392624E-2</v>
      </c>
      <c r="O130">
        <f t="shared" si="19"/>
        <v>2.040816326530612E-4</v>
      </c>
    </row>
    <row r="131" spans="1:15" x14ac:dyDescent="0.25">
      <c r="A131" s="1">
        <v>2015</v>
      </c>
      <c r="B131" s="1">
        <v>10</v>
      </c>
      <c r="C131" s="1">
        <v>130</v>
      </c>
      <c r="D131" s="1">
        <v>213</v>
      </c>
      <c r="E131">
        <f t="shared" si="13"/>
        <v>277</v>
      </c>
      <c r="F131">
        <f t="shared" si="20"/>
        <v>282.77083333333331</v>
      </c>
      <c r="G131" s="1">
        <f t="shared" si="11"/>
        <v>271.22916666666669</v>
      </c>
      <c r="H131" s="1">
        <f t="shared" si="12"/>
        <v>-5.7708333333333144</v>
      </c>
      <c r="I131" s="1">
        <f t="shared" si="21"/>
        <v>265.45833333333337</v>
      </c>
      <c r="J131" s="1">
        <f t="shared" si="14"/>
        <v>-52.458333333333371</v>
      </c>
      <c r="K131" s="1">
        <f t="shared" si="15"/>
        <v>2751.876736111115</v>
      </c>
      <c r="L131">
        <f t="shared" si="16"/>
        <v>-0.24628325508607216</v>
      </c>
      <c r="M131">
        <f t="shared" si="17"/>
        <v>0.24628325508607216</v>
      </c>
      <c r="N131">
        <f t="shared" si="18"/>
        <v>6.2663121423531323E-2</v>
      </c>
      <c r="O131">
        <f t="shared" si="19"/>
        <v>1.9837333862328903E-4</v>
      </c>
    </row>
    <row r="132" spans="1:15" x14ac:dyDescent="0.25">
      <c r="A132" s="1">
        <v>2015</v>
      </c>
      <c r="B132" s="1">
        <v>11</v>
      </c>
      <c r="C132" s="1">
        <v>131</v>
      </c>
      <c r="D132" s="1">
        <v>210</v>
      </c>
      <c r="E132">
        <f t="shared" si="13"/>
        <v>275.83333333333331</v>
      </c>
      <c r="F132">
        <f t="shared" si="20"/>
        <v>282.09027777777777</v>
      </c>
      <c r="G132" s="1">
        <f t="shared" si="11"/>
        <v>269.57638888888886</v>
      </c>
      <c r="H132" s="1">
        <f t="shared" si="12"/>
        <v>-6.2569444444444571</v>
      </c>
      <c r="I132" s="1">
        <f t="shared" si="21"/>
        <v>263.3194444444444</v>
      </c>
      <c r="J132" s="1">
        <f t="shared" si="14"/>
        <v>-53.3194444444444</v>
      </c>
      <c r="K132" s="1">
        <f t="shared" si="15"/>
        <v>2842.9631558641927</v>
      </c>
      <c r="L132">
        <f t="shared" si="16"/>
        <v>-0.25390211640211618</v>
      </c>
      <c r="M132">
        <f t="shared" si="17"/>
        <v>0.25390211640211618</v>
      </c>
      <c r="N132">
        <f t="shared" si="18"/>
        <v>8.5733882030178451E-3</v>
      </c>
      <c r="O132">
        <f t="shared" si="19"/>
        <v>2.4693877551020406E-2</v>
      </c>
    </row>
    <row r="133" spans="1:15" ht="16.5" thickBot="1" x14ac:dyDescent="0.3">
      <c r="A133" s="4">
        <v>2015</v>
      </c>
      <c r="B133" s="4">
        <v>12</v>
      </c>
      <c r="C133" s="4">
        <v>132</v>
      </c>
      <c r="D133" s="4">
        <v>243</v>
      </c>
      <c r="E133" s="5">
        <f t="shared" si="13"/>
        <v>275</v>
      </c>
      <c r="F133" s="5">
        <f t="shared" si="20"/>
        <v>281.27777777777777</v>
      </c>
      <c r="G133" s="4">
        <f t="shared" si="11"/>
        <v>268.72222222222223</v>
      </c>
      <c r="H133" s="4">
        <f t="shared" si="12"/>
        <v>-6.2777777777777715</v>
      </c>
      <c r="I133" s="4">
        <f t="shared" si="21"/>
        <v>262.44444444444446</v>
      </c>
      <c r="J133" s="4">
        <f t="shared" si="14"/>
        <v>-19.444444444444457</v>
      </c>
      <c r="K133" s="4">
        <f t="shared" si="15"/>
        <v>378.08641975308689</v>
      </c>
      <c r="L133" s="5">
        <f t="shared" si="16"/>
        <v>-8.0018289894833158E-2</v>
      </c>
      <c r="M133" s="5">
        <f t="shared" si="17"/>
        <v>8.0018289894833158E-2</v>
      </c>
      <c r="N133" s="5"/>
      <c r="O133" s="5"/>
    </row>
    <row r="134" spans="1:15" x14ac:dyDescent="0.25">
      <c r="A134" s="1">
        <v>2016</v>
      </c>
      <c r="B134" s="1">
        <v>1</v>
      </c>
      <c r="C134" s="1">
        <v>133</v>
      </c>
      <c r="D134" s="1">
        <v>253</v>
      </c>
      <c r="E134">
        <f t="shared" ref="E134:E145" si="22">AVERAGE(D111:D122)</f>
        <v>283.83333333333331</v>
      </c>
      <c r="F134">
        <f t="shared" si="20"/>
        <v>280.43055555555554</v>
      </c>
      <c r="G134" s="1">
        <f t="shared" ref="G134:G146" si="23">2*E134-F134</f>
        <v>287.23611111111109</v>
      </c>
      <c r="H134" s="1">
        <f t="shared" ref="H134:H146" si="24">E134-F134</f>
        <v>3.4027777777777715</v>
      </c>
      <c r="I134" s="1">
        <f>$G$133+$H$133*(C134-$C$133)</f>
        <v>262.44444444444446</v>
      </c>
      <c r="J134" s="1">
        <f t="shared" ref="J134:J157" si="25">D134-I134</f>
        <v>-9.4444444444444571</v>
      </c>
      <c r="K134" s="1">
        <f t="shared" ref="K134:K157" si="26">J134^2</f>
        <v>89.197530864197773</v>
      </c>
      <c r="L134">
        <f t="shared" ref="L134:L157" si="27">J134/D134</f>
        <v>-3.732981993851564E-2</v>
      </c>
      <c r="M134">
        <f t="shared" ref="M134:M157" si="28">ABS(L134)</f>
        <v>3.732981993851564E-2</v>
      </c>
      <c r="N134">
        <f t="shared" ref="N134:N156" si="29">((I135-D135)/D134)^2</f>
        <v>3.2818735559756326E-2</v>
      </c>
      <c r="O134">
        <f t="shared" ref="O134:O156" si="30">((D135-D134)/D134)^2</f>
        <v>3.7510350107016199E-2</v>
      </c>
    </row>
    <row r="135" spans="1:15" x14ac:dyDescent="0.25">
      <c r="A135" s="1">
        <v>2016</v>
      </c>
      <c r="B135" s="1">
        <v>2</v>
      </c>
      <c r="C135" s="1">
        <v>134</v>
      </c>
      <c r="D135" s="1">
        <v>302</v>
      </c>
      <c r="E135">
        <f t="shared" si="22"/>
        <v>284.5</v>
      </c>
      <c r="F135">
        <f t="shared" si="20"/>
        <v>280.4305555555556</v>
      </c>
      <c r="G135" s="1">
        <f t="shared" si="23"/>
        <v>288.5694444444444</v>
      </c>
      <c r="H135" s="1">
        <f t="shared" si="24"/>
        <v>4.0694444444444002</v>
      </c>
      <c r="I135" s="1">
        <f t="shared" ref="I135:I157" si="31">$G$133+$H$133*(C135-$C$133)</f>
        <v>256.16666666666669</v>
      </c>
      <c r="J135" s="1">
        <f t="shared" si="25"/>
        <v>45.833333333333314</v>
      </c>
      <c r="K135" s="1">
        <f t="shared" si="26"/>
        <v>2100.6944444444425</v>
      </c>
      <c r="L135">
        <f t="shared" si="27"/>
        <v>0.15176600441501098</v>
      </c>
      <c r="M135">
        <f t="shared" si="28"/>
        <v>0.15176600441501098</v>
      </c>
      <c r="N135">
        <f t="shared" si="29"/>
        <v>1.3536335042701659E-3</v>
      </c>
      <c r="O135">
        <f t="shared" si="30"/>
        <v>1.8431209157493092E-2</v>
      </c>
    </row>
    <row r="136" spans="1:15" x14ac:dyDescent="0.25">
      <c r="A136" s="1">
        <v>2016</v>
      </c>
      <c r="B136" s="1">
        <v>3</v>
      </c>
      <c r="C136" s="1">
        <v>135</v>
      </c>
      <c r="D136" s="1">
        <v>261</v>
      </c>
      <c r="E136">
        <f t="shared" si="22"/>
        <v>283.25</v>
      </c>
      <c r="F136">
        <f t="shared" si="20"/>
        <v>280.4305555555556</v>
      </c>
      <c r="G136" s="1">
        <f t="shared" si="23"/>
        <v>286.0694444444444</v>
      </c>
      <c r="H136" s="1">
        <f t="shared" si="24"/>
        <v>2.8194444444444002</v>
      </c>
      <c r="I136" s="1">
        <f t="shared" si="31"/>
        <v>249.88888888888891</v>
      </c>
      <c r="J136" s="1">
        <f t="shared" si="25"/>
        <v>11.111111111111086</v>
      </c>
      <c r="K136" s="1">
        <f t="shared" si="26"/>
        <v>123.45679012345623</v>
      </c>
      <c r="L136">
        <f t="shared" si="27"/>
        <v>4.2571306939122935E-2</v>
      </c>
      <c r="M136">
        <f t="shared" si="28"/>
        <v>4.2571306939122935E-2</v>
      </c>
      <c r="N136">
        <f t="shared" si="29"/>
        <v>3.8766575670271496E-2</v>
      </c>
      <c r="O136">
        <f t="shared" si="30"/>
        <v>1.6969803731595248E-2</v>
      </c>
    </row>
    <row r="137" spans="1:15" x14ac:dyDescent="0.25">
      <c r="A137" s="1">
        <v>2016</v>
      </c>
      <c r="B137" s="1">
        <v>4</v>
      </c>
      <c r="C137" s="1">
        <v>136</v>
      </c>
      <c r="D137" s="1">
        <v>295</v>
      </c>
      <c r="E137">
        <f t="shared" si="22"/>
        <v>283.08333333333331</v>
      </c>
      <c r="F137">
        <f t="shared" si="20"/>
        <v>280.4305555555556</v>
      </c>
      <c r="G137" s="1">
        <f t="shared" si="23"/>
        <v>285.73611111111103</v>
      </c>
      <c r="H137" s="1">
        <f t="shared" si="24"/>
        <v>2.6527777777777146</v>
      </c>
      <c r="I137" s="1">
        <f t="shared" si="31"/>
        <v>243.61111111111114</v>
      </c>
      <c r="J137" s="1">
        <f t="shared" si="25"/>
        <v>51.388888888888857</v>
      </c>
      <c r="K137" s="1">
        <f t="shared" si="26"/>
        <v>2640.8179012345645</v>
      </c>
      <c r="L137">
        <f t="shared" si="27"/>
        <v>0.17419962335216563</v>
      </c>
      <c r="M137">
        <f t="shared" si="28"/>
        <v>0.17419962335216563</v>
      </c>
      <c r="N137">
        <f t="shared" si="29"/>
        <v>3.067445497781604E-2</v>
      </c>
      <c r="O137">
        <f t="shared" si="30"/>
        <v>4.136742315426601E-4</v>
      </c>
    </row>
    <row r="138" spans="1:15" x14ac:dyDescent="0.25">
      <c r="A138" s="1">
        <v>2016</v>
      </c>
      <c r="B138" s="1">
        <v>5</v>
      </c>
      <c r="C138" s="1">
        <v>137</v>
      </c>
      <c r="D138" s="1">
        <v>289</v>
      </c>
      <c r="E138">
        <f t="shared" si="22"/>
        <v>282.66666666666669</v>
      </c>
      <c r="F138">
        <f t="shared" si="20"/>
        <v>280.4305555555556</v>
      </c>
      <c r="G138" s="1">
        <f t="shared" si="23"/>
        <v>284.90277777777777</v>
      </c>
      <c r="H138" s="1">
        <f t="shared" si="24"/>
        <v>2.2361111111110858</v>
      </c>
      <c r="I138" s="1">
        <f t="shared" si="31"/>
        <v>237.33333333333337</v>
      </c>
      <c r="J138" s="1">
        <f t="shared" si="25"/>
        <v>51.666666666666629</v>
      </c>
      <c r="K138" s="1">
        <f t="shared" si="26"/>
        <v>2669.4444444444407</v>
      </c>
      <c r="L138">
        <f t="shared" si="27"/>
        <v>0.17877739331026515</v>
      </c>
      <c r="M138">
        <f t="shared" si="28"/>
        <v>0.17877739331026515</v>
      </c>
      <c r="N138">
        <f t="shared" si="29"/>
        <v>3.7472981216670372E-2</v>
      </c>
      <c r="O138">
        <f t="shared" si="30"/>
        <v>4.7892146885214497E-5</v>
      </c>
    </row>
    <row r="139" spans="1:15" x14ac:dyDescent="0.25">
      <c r="A139" s="1">
        <v>2016</v>
      </c>
      <c r="B139" s="1">
        <v>6</v>
      </c>
      <c r="C139" s="1">
        <v>138</v>
      </c>
      <c r="D139" s="1">
        <v>287</v>
      </c>
      <c r="E139">
        <f t="shared" si="22"/>
        <v>282.75</v>
      </c>
      <c r="F139">
        <f t="shared" si="20"/>
        <v>280.43055555555554</v>
      </c>
      <c r="G139" s="1">
        <f t="shared" si="23"/>
        <v>285.06944444444446</v>
      </c>
      <c r="H139" s="1">
        <f t="shared" si="24"/>
        <v>2.3194444444444571</v>
      </c>
      <c r="I139" s="1">
        <f t="shared" si="31"/>
        <v>231.0555555555556</v>
      </c>
      <c r="J139" s="1">
        <f t="shared" si="25"/>
        <v>55.9444444444444</v>
      </c>
      <c r="K139" s="1">
        <f t="shared" si="26"/>
        <v>3129.7808641975257</v>
      </c>
      <c r="L139">
        <f t="shared" si="27"/>
        <v>0.19492837785520697</v>
      </c>
      <c r="M139">
        <f t="shared" si="28"/>
        <v>0.19492837785520697</v>
      </c>
      <c r="N139">
        <f t="shared" si="29"/>
        <v>8.2075705995708167E-2</v>
      </c>
      <c r="O139">
        <f t="shared" si="30"/>
        <v>4.8561958989425625E-3</v>
      </c>
    </row>
    <row r="140" spans="1:15" x14ac:dyDescent="0.25">
      <c r="A140" s="1">
        <v>2016</v>
      </c>
      <c r="B140" s="1">
        <v>7</v>
      </c>
      <c r="C140" s="1">
        <v>139</v>
      </c>
      <c r="D140" s="1">
        <v>307</v>
      </c>
      <c r="E140">
        <f t="shared" si="22"/>
        <v>281.08333333333331</v>
      </c>
      <c r="F140">
        <f t="shared" si="20"/>
        <v>280.43055555555554</v>
      </c>
      <c r="G140" s="1">
        <f t="shared" si="23"/>
        <v>281.73611111111109</v>
      </c>
      <c r="H140" s="1">
        <f t="shared" si="24"/>
        <v>0.65277777777777146</v>
      </c>
      <c r="I140" s="1">
        <f t="shared" si="31"/>
        <v>224.77777777777783</v>
      </c>
      <c r="J140" s="1">
        <f t="shared" si="25"/>
        <v>82.222222222222172</v>
      </c>
      <c r="K140" s="1">
        <f t="shared" si="26"/>
        <v>6760.4938271604851</v>
      </c>
      <c r="L140">
        <f t="shared" si="27"/>
        <v>0.26782482808541425</v>
      </c>
      <c r="M140">
        <f t="shared" si="28"/>
        <v>0.26782482808541425</v>
      </c>
      <c r="N140">
        <f t="shared" si="29"/>
        <v>3.0369022482997107E-2</v>
      </c>
      <c r="O140">
        <f t="shared" si="30"/>
        <v>1.2997485384460312E-2</v>
      </c>
    </row>
    <row r="141" spans="1:15" x14ac:dyDescent="0.25">
      <c r="A141" s="1">
        <v>2016</v>
      </c>
      <c r="B141" s="1">
        <v>8</v>
      </c>
      <c r="C141" s="1">
        <v>140</v>
      </c>
      <c r="D141" s="1">
        <v>272</v>
      </c>
      <c r="E141">
        <f t="shared" si="22"/>
        <v>278.75</v>
      </c>
      <c r="F141">
        <f t="shared" si="20"/>
        <v>280.43055555555554</v>
      </c>
      <c r="G141" s="1">
        <f t="shared" si="23"/>
        <v>277.06944444444446</v>
      </c>
      <c r="H141" s="1">
        <f t="shared" si="24"/>
        <v>-1.6805555555555429</v>
      </c>
      <c r="I141" s="1">
        <f t="shared" si="31"/>
        <v>218.50000000000006</v>
      </c>
      <c r="J141" s="1">
        <f t="shared" si="25"/>
        <v>53.499999999999943</v>
      </c>
      <c r="K141" s="1">
        <f t="shared" si="26"/>
        <v>2862.2499999999941</v>
      </c>
      <c r="L141">
        <f t="shared" si="27"/>
        <v>0.19669117647058804</v>
      </c>
      <c r="M141">
        <f t="shared" si="28"/>
        <v>0.19669117647058804</v>
      </c>
      <c r="N141">
        <f t="shared" si="29"/>
        <v>8.1766094237245899E-6</v>
      </c>
      <c r="O141">
        <f t="shared" si="30"/>
        <v>4.7050713667820071E-2</v>
      </c>
    </row>
    <row r="142" spans="1:15" x14ac:dyDescent="0.25">
      <c r="A142" s="1">
        <v>2016</v>
      </c>
      <c r="B142" s="1">
        <v>9</v>
      </c>
      <c r="C142" s="1">
        <v>141</v>
      </c>
      <c r="D142" s="1">
        <v>213</v>
      </c>
      <c r="E142">
        <f t="shared" si="22"/>
        <v>277.41666666666669</v>
      </c>
      <c r="F142">
        <f t="shared" si="20"/>
        <v>280.43055555555554</v>
      </c>
      <c r="G142" s="1">
        <f t="shared" si="23"/>
        <v>274.40277777777783</v>
      </c>
      <c r="H142" s="1">
        <f t="shared" si="24"/>
        <v>-3.0138888888888573</v>
      </c>
      <c r="I142" s="1">
        <f t="shared" si="31"/>
        <v>212.22222222222229</v>
      </c>
      <c r="J142" s="1">
        <f t="shared" si="25"/>
        <v>0.77777777777771462</v>
      </c>
      <c r="K142" s="1">
        <f t="shared" si="26"/>
        <v>0.60493827160484004</v>
      </c>
      <c r="L142">
        <f t="shared" si="27"/>
        <v>3.6515388628061717E-3</v>
      </c>
      <c r="M142">
        <f t="shared" si="28"/>
        <v>3.6515388628061717E-3</v>
      </c>
      <c r="N142">
        <f t="shared" si="29"/>
        <v>2.0578852857867696E-4</v>
      </c>
      <c r="O142">
        <f t="shared" si="30"/>
        <v>3.5266371310806942E-4</v>
      </c>
    </row>
    <row r="143" spans="1:15" x14ac:dyDescent="0.25">
      <c r="A143" s="1">
        <v>2016</v>
      </c>
      <c r="B143" s="1">
        <v>10</v>
      </c>
      <c r="C143" s="1">
        <v>142</v>
      </c>
      <c r="D143" s="1">
        <v>209</v>
      </c>
      <c r="E143">
        <f t="shared" si="22"/>
        <v>277</v>
      </c>
      <c r="F143">
        <f t="shared" si="20"/>
        <v>280.43055555555554</v>
      </c>
      <c r="G143" s="1">
        <f t="shared" si="23"/>
        <v>273.56944444444446</v>
      </c>
      <c r="H143" s="1">
        <f t="shared" si="24"/>
        <v>-3.4305555555555429</v>
      </c>
      <c r="I143" s="1">
        <f t="shared" si="31"/>
        <v>205.94444444444451</v>
      </c>
      <c r="J143" s="1">
        <f t="shared" si="25"/>
        <v>3.0555555555554861</v>
      </c>
      <c r="K143" s="1">
        <f t="shared" si="26"/>
        <v>9.3364197530859947</v>
      </c>
      <c r="L143">
        <f t="shared" si="27"/>
        <v>1.461988304093534E-2</v>
      </c>
      <c r="M143">
        <f t="shared" si="28"/>
        <v>1.461988304093534E-2</v>
      </c>
      <c r="N143">
        <f t="shared" si="29"/>
        <v>1.2311480455524523E-3</v>
      </c>
      <c r="O143">
        <f t="shared" si="30"/>
        <v>9.1572995123738007E-5</v>
      </c>
    </row>
    <row r="144" spans="1:15" x14ac:dyDescent="0.25">
      <c r="A144" s="1">
        <v>2016</v>
      </c>
      <c r="B144" s="1">
        <v>11</v>
      </c>
      <c r="C144" s="1">
        <v>143</v>
      </c>
      <c r="D144" s="1">
        <v>207</v>
      </c>
      <c r="E144">
        <f t="shared" si="22"/>
        <v>275.83333333333331</v>
      </c>
      <c r="F144">
        <f t="shared" si="20"/>
        <v>280.43055555555554</v>
      </c>
      <c r="G144" s="1">
        <f t="shared" si="23"/>
        <v>271.23611111111109</v>
      </c>
      <c r="H144" s="1">
        <f t="shared" si="24"/>
        <v>-4.5972222222222285</v>
      </c>
      <c r="I144" s="1">
        <f t="shared" si="31"/>
        <v>199.66666666666674</v>
      </c>
      <c r="J144" s="1">
        <f t="shared" si="25"/>
        <v>7.3333333333332575</v>
      </c>
      <c r="K144" s="1">
        <f t="shared" si="26"/>
        <v>53.777777777776663</v>
      </c>
      <c r="L144">
        <f t="shared" si="27"/>
        <v>3.5426731078904629E-2</v>
      </c>
      <c r="M144">
        <f t="shared" si="28"/>
        <v>3.5426731078904629E-2</v>
      </c>
      <c r="N144">
        <f t="shared" si="29"/>
        <v>9.7425743401534121E-2</v>
      </c>
      <c r="O144">
        <f t="shared" si="30"/>
        <v>6.0701533291325355E-2</v>
      </c>
    </row>
    <row r="145" spans="1:15" x14ac:dyDescent="0.25">
      <c r="A145" s="1">
        <v>2016</v>
      </c>
      <c r="B145" s="1">
        <v>12</v>
      </c>
      <c r="C145" s="1">
        <v>144</v>
      </c>
      <c r="D145" s="1">
        <v>258</v>
      </c>
      <c r="E145">
        <f t="shared" si="22"/>
        <v>275</v>
      </c>
      <c r="F145">
        <f t="shared" si="20"/>
        <v>280.43055555555554</v>
      </c>
      <c r="G145" s="1">
        <f t="shared" si="23"/>
        <v>269.56944444444446</v>
      </c>
      <c r="H145" s="1">
        <f t="shared" si="24"/>
        <v>-5.4305555555555429</v>
      </c>
      <c r="I145" s="1">
        <f t="shared" si="31"/>
        <v>193.38888888888897</v>
      </c>
      <c r="J145" s="1">
        <f t="shared" si="25"/>
        <v>64.611111111111029</v>
      </c>
      <c r="K145" s="1">
        <f t="shared" si="26"/>
        <v>4174.5956790123355</v>
      </c>
      <c r="L145">
        <f t="shared" si="27"/>
        <v>0.25043066322136059</v>
      </c>
      <c r="M145">
        <f t="shared" si="28"/>
        <v>0.25043066322136059</v>
      </c>
      <c r="N145">
        <f t="shared" si="29"/>
        <v>8.4254937789380632E-2</v>
      </c>
      <c r="O145">
        <f t="shared" si="30"/>
        <v>2.4037017006189532E-4</v>
      </c>
    </row>
    <row r="146" spans="1:15" x14ac:dyDescent="0.25">
      <c r="A146" s="1">
        <v>2017</v>
      </c>
      <c r="B146" s="1">
        <v>1</v>
      </c>
      <c r="C146" s="1">
        <v>145</v>
      </c>
      <c r="D146" s="1">
        <v>262</v>
      </c>
      <c r="E146">
        <f t="shared" ref="E146:E157" si="32">AVERAGE(D123:D134)</f>
        <v>273.58333333333331</v>
      </c>
      <c r="F146">
        <f t="shared" si="20"/>
        <v>280.43055555555554</v>
      </c>
      <c r="G146" s="1">
        <f t="shared" si="23"/>
        <v>266.73611111111109</v>
      </c>
      <c r="H146" s="1">
        <f t="shared" si="24"/>
        <v>-6.8472222222222285</v>
      </c>
      <c r="I146" s="1">
        <f t="shared" si="31"/>
        <v>187.1111111111112</v>
      </c>
      <c r="J146" s="1">
        <f t="shared" si="25"/>
        <v>74.8888888888888</v>
      </c>
      <c r="K146" s="1">
        <f t="shared" si="26"/>
        <v>5608.3456790123328</v>
      </c>
      <c r="L146">
        <f t="shared" si="27"/>
        <v>0.28583545377438474</v>
      </c>
      <c r="M146">
        <f t="shared" si="28"/>
        <v>0.28583545377438474</v>
      </c>
      <c r="N146">
        <f t="shared" si="29"/>
        <v>0.2103611062551389</v>
      </c>
      <c r="O146">
        <f t="shared" si="30"/>
        <v>2.2157799662024358E-2</v>
      </c>
    </row>
    <row r="147" spans="1:15" x14ac:dyDescent="0.25">
      <c r="A147" s="1">
        <v>2017</v>
      </c>
      <c r="B147" s="1">
        <v>2</v>
      </c>
      <c r="C147" s="1">
        <v>146</v>
      </c>
      <c r="D147" s="1">
        <v>301</v>
      </c>
      <c r="E147">
        <f t="shared" si="32"/>
        <v>270.83333333333331</v>
      </c>
      <c r="F147">
        <f t="shared" si="20"/>
        <v>279.57638888888891</v>
      </c>
      <c r="G147" s="1">
        <f t="shared" ref="G147:G157" si="33">2*E147-F147</f>
        <v>262.09027777777771</v>
      </c>
      <c r="H147" s="1">
        <f t="shared" ref="H147:H157" si="34">E147-F147</f>
        <v>-8.7430555555555998</v>
      </c>
      <c r="I147" s="1">
        <f t="shared" si="31"/>
        <v>180.83333333333343</v>
      </c>
      <c r="J147" s="1">
        <f t="shared" si="25"/>
        <v>120.16666666666657</v>
      </c>
      <c r="K147" s="1">
        <f t="shared" si="26"/>
        <v>14440.027777777756</v>
      </c>
      <c r="L147">
        <f t="shared" si="27"/>
        <v>0.3992248062015501</v>
      </c>
      <c r="M147">
        <f t="shared" si="28"/>
        <v>0.3992248062015501</v>
      </c>
      <c r="N147">
        <f t="shared" si="29"/>
        <v>7.1426459332405753E-2</v>
      </c>
      <c r="O147">
        <f t="shared" si="30"/>
        <v>2.3355150605401706E-2</v>
      </c>
    </row>
    <row r="148" spans="1:15" x14ac:dyDescent="0.25">
      <c r="A148" s="1">
        <v>2017</v>
      </c>
      <c r="B148" s="1">
        <v>3</v>
      </c>
      <c r="C148" s="1">
        <v>147</v>
      </c>
      <c r="D148" s="1">
        <v>255</v>
      </c>
      <c r="E148">
        <f t="shared" si="32"/>
        <v>269.91666666666669</v>
      </c>
      <c r="F148">
        <f t="shared" si="20"/>
        <v>278.43750000000006</v>
      </c>
      <c r="G148" s="1">
        <f t="shared" si="33"/>
        <v>261.39583333333331</v>
      </c>
      <c r="H148" s="1">
        <f t="shared" si="34"/>
        <v>-8.5208333333333712</v>
      </c>
      <c r="I148" s="1">
        <f t="shared" si="31"/>
        <v>174.55555555555566</v>
      </c>
      <c r="J148" s="1">
        <f t="shared" si="25"/>
        <v>80.444444444444343</v>
      </c>
      <c r="K148" s="1">
        <f t="shared" si="26"/>
        <v>6471.3086419752926</v>
      </c>
      <c r="L148">
        <f t="shared" si="27"/>
        <v>0.31546840958605626</v>
      </c>
      <c r="M148">
        <f t="shared" si="28"/>
        <v>0.31546840958605626</v>
      </c>
      <c r="N148">
        <f t="shared" si="29"/>
        <v>0.28747352632653111</v>
      </c>
      <c r="O148">
        <f t="shared" si="30"/>
        <v>3.8446751249519413E-2</v>
      </c>
    </row>
    <row r="149" spans="1:15" x14ac:dyDescent="0.25">
      <c r="A149" s="1">
        <v>2017</v>
      </c>
      <c r="B149" s="1">
        <v>4</v>
      </c>
      <c r="C149" s="1">
        <v>148</v>
      </c>
      <c r="D149" s="1">
        <v>305</v>
      </c>
      <c r="E149">
        <f t="shared" si="32"/>
        <v>267.41666666666669</v>
      </c>
      <c r="F149">
        <f t="shared" si="20"/>
        <v>277.32638888888891</v>
      </c>
      <c r="G149" s="1">
        <f t="shared" si="33"/>
        <v>257.50694444444446</v>
      </c>
      <c r="H149" s="1">
        <f t="shared" si="34"/>
        <v>-9.9097222222222285</v>
      </c>
      <c r="I149" s="1">
        <f t="shared" si="31"/>
        <v>168.27777777777789</v>
      </c>
      <c r="J149" s="1">
        <f t="shared" si="25"/>
        <v>136.72222222222211</v>
      </c>
      <c r="K149" s="1">
        <f t="shared" si="26"/>
        <v>18692.966049382685</v>
      </c>
      <c r="L149">
        <f t="shared" si="27"/>
        <v>0.44826958105646597</v>
      </c>
      <c r="M149">
        <f t="shared" si="28"/>
        <v>0.44826958105646597</v>
      </c>
      <c r="N149">
        <f t="shared" si="29"/>
        <v>0.20176296694436946</v>
      </c>
      <c r="O149">
        <f t="shared" si="30"/>
        <v>3.8699274388605221E-4</v>
      </c>
    </row>
    <row r="150" spans="1:15" x14ac:dyDescent="0.25">
      <c r="A150" s="1">
        <v>2017</v>
      </c>
      <c r="B150" s="1">
        <v>5</v>
      </c>
      <c r="C150" s="1">
        <v>149</v>
      </c>
      <c r="D150" s="1">
        <v>299</v>
      </c>
      <c r="E150">
        <f t="shared" si="32"/>
        <v>265.08333333333331</v>
      </c>
      <c r="F150">
        <f t="shared" si="20"/>
        <v>276.02083333333331</v>
      </c>
      <c r="G150" s="1">
        <f t="shared" si="33"/>
        <v>254.14583333333331</v>
      </c>
      <c r="H150" s="1">
        <f t="shared" si="34"/>
        <v>-10.9375</v>
      </c>
      <c r="I150" s="1">
        <f t="shared" si="31"/>
        <v>162.00000000000011</v>
      </c>
      <c r="J150" s="1">
        <f t="shared" si="25"/>
        <v>136.99999999999989</v>
      </c>
      <c r="K150" s="1">
        <f t="shared" si="26"/>
        <v>18768.999999999967</v>
      </c>
      <c r="L150">
        <f t="shared" si="27"/>
        <v>0.45819397993311001</v>
      </c>
      <c r="M150">
        <f t="shared" si="28"/>
        <v>0.45819397993311001</v>
      </c>
      <c r="N150">
        <f t="shared" si="29"/>
        <v>0.16181859069988552</v>
      </c>
      <c r="O150">
        <f t="shared" si="30"/>
        <v>5.9171597633136102E-3</v>
      </c>
    </row>
    <row r="151" spans="1:15" x14ac:dyDescent="0.25">
      <c r="A151" s="1">
        <v>2017</v>
      </c>
      <c r="B151" s="1">
        <v>6</v>
      </c>
      <c r="C151" s="1">
        <v>150</v>
      </c>
      <c r="D151" s="1">
        <v>276</v>
      </c>
      <c r="E151">
        <f t="shared" si="32"/>
        <v>263.66666666666669</v>
      </c>
      <c r="F151">
        <f t="shared" si="20"/>
        <v>274.55555555555554</v>
      </c>
      <c r="G151" s="1">
        <f t="shared" si="33"/>
        <v>252.77777777777783</v>
      </c>
      <c r="H151" s="1">
        <f t="shared" si="34"/>
        <v>-10.888888888888857</v>
      </c>
      <c r="I151" s="1">
        <f t="shared" si="31"/>
        <v>155.72222222222234</v>
      </c>
      <c r="J151" s="1">
        <f t="shared" si="25"/>
        <v>120.27777777777766</v>
      </c>
      <c r="K151" s="1">
        <f t="shared" si="26"/>
        <v>14466.743827160464</v>
      </c>
      <c r="L151">
        <f t="shared" si="27"/>
        <v>0.43578904991948425</v>
      </c>
      <c r="M151">
        <f t="shared" si="28"/>
        <v>0.43578904991948425</v>
      </c>
      <c r="N151">
        <f t="shared" si="29"/>
        <v>0.28195928985766511</v>
      </c>
      <c r="O151">
        <f t="shared" si="30"/>
        <v>5.2509976895610171E-3</v>
      </c>
    </row>
    <row r="152" spans="1:15" x14ac:dyDescent="0.25">
      <c r="A152" s="1">
        <v>2017</v>
      </c>
      <c r="B152" s="1">
        <v>7</v>
      </c>
      <c r="C152" s="1">
        <v>151</v>
      </c>
      <c r="D152" s="1">
        <v>296</v>
      </c>
      <c r="E152">
        <f t="shared" si="32"/>
        <v>263.58333333333331</v>
      </c>
      <c r="F152">
        <f t="shared" si="20"/>
        <v>272.96527777777777</v>
      </c>
      <c r="G152" s="1">
        <f t="shared" si="33"/>
        <v>254.20138888888886</v>
      </c>
      <c r="H152" s="1">
        <f t="shared" si="34"/>
        <v>-9.3819444444444571</v>
      </c>
      <c r="I152" s="1">
        <f t="shared" si="31"/>
        <v>149.44444444444457</v>
      </c>
      <c r="J152" s="1">
        <f t="shared" si="25"/>
        <v>146.55555555555543</v>
      </c>
      <c r="K152" s="1">
        <f t="shared" si="26"/>
        <v>21478.530864197495</v>
      </c>
      <c r="L152">
        <f t="shared" si="27"/>
        <v>0.49512012012011969</v>
      </c>
      <c r="M152">
        <f t="shared" si="28"/>
        <v>0.49512012012011969</v>
      </c>
      <c r="N152">
        <f t="shared" si="29"/>
        <v>0.18651115219949641</v>
      </c>
      <c r="O152">
        <f t="shared" si="30"/>
        <v>7.1334002921840754E-3</v>
      </c>
    </row>
    <row r="153" spans="1:15" x14ac:dyDescent="0.25">
      <c r="A153" s="1">
        <v>2017</v>
      </c>
      <c r="B153" s="1">
        <v>8</v>
      </c>
      <c r="C153" s="1">
        <v>152</v>
      </c>
      <c r="D153" s="1">
        <v>271</v>
      </c>
      <c r="E153">
        <f t="shared" si="32"/>
        <v>261.83333333333331</v>
      </c>
      <c r="F153">
        <f t="shared" si="20"/>
        <v>271.5069444444444</v>
      </c>
      <c r="G153" s="1">
        <f t="shared" si="33"/>
        <v>252.15972222222223</v>
      </c>
      <c r="H153" s="1">
        <f t="shared" si="34"/>
        <v>-9.6736111111110858</v>
      </c>
      <c r="I153" s="1">
        <f t="shared" si="31"/>
        <v>143.1666666666668</v>
      </c>
      <c r="J153" s="1">
        <f t="shared" si="25"/>
        <v>127.8333333333332</v>
      </c>
      <c r="K153" s="1">
        <f t="shared" si="26"/>
        <v>16341.361111111077</v>
      </c>
      <c r="L153">
        <f t="shared" si="27"/>
        <v>0.47170971709717047</v>
      </c>
      <c r="M153">
        <f t="shared" si="28"/>
        <v>0.47170971709717047</v>
      </c>
      <c r="N153">
        <f t="shared" si="29"/>
        <v>0.10332574010446918</v>
      </c>
      <c r="O153">
        <f t="shared" si="30"/>
        <v>3.0078566468321515E-2</v>
      </c>
    </row>
    <row r="154" spans="1:15" x14ac:dyDescent="0.25">
      <c r="A154" s="1">
        <v>2017</v>
      </c>
      <c r="B154" s="1">
        <v>9</v>
      </c>
      <c r="C154" s="1">
        <v>153</v>
      </c>
      <c r="D154" s="1">
        <v>224</v>
      </c>
      <c r="E154">
        <f t="shared" si="32"/>
        <v>262.08333333333331</v>
      </c>
      <c r="F154">
        <f t="shared" ref="F154:F157" si="35">AVERAGE(E142:E153)</f>
        <v>270.09722222222223</v>
      </c>
      <c r="G154" s="1">
        <f t="shared" si="33"/>
        <v>254.0694444444444</v>
      </c>
      <c r="H154" s="1">
        <f t="shared" si="34"/>
        <v>-8.0138888888889142</v>
      </c>
      <c r="I154" s="1">
        <f t="shared" si="31"/>
        <v>136.88888888888903</v>
      </c>
      <c r="J154" s="1">
        <f t="shared" si="25"/>
        <v>87.111111111110972</v>
      </c>
      <c r="K154" s="1">
        <f t="shared" si="26"/>
        <v>7588.3456790123219</v>
      </c>
      <c r="L154">
        <f t="shared" si="27"/>
        <v>0.38888888888888828</v>
      </c>
      <c r="M154">
        <f t="shared" si="28"/>
        <v>0.38888888888888828</v>
      </c>
      <c r="N154">
        <f t="shared" si="29"/>
        <v>0.13201832020423865</v>
      </c>
      <c r="O154">
        <f t="shared" si="30"/>
        <v>2.8698979591836732E-3</v>
      </c>
    </row>
    <row r="155" spans="1:15" x14ac:dyDescent="0.25">
      <c r="A155" s="1">
        <v>2017</v>
      </c>
      <c r="B155" s="1">
        <v>10</v>
      </c>
      <c r="C155" s="1">
        <v>154</v>
      </c>
      <c r="D155" s="1">
        <v>212</v>
      </c>
      <c r="E155">
        <f t="shared" si="32"/>
        <v>261.75</v>
      </c>
      <c r="F155">
        <f t="shared" si="35"/>
        <v>268.81944444444446</v>
      </c>
      <c r="G155" s="1">
        <f t="shared" si="33"/>
        <v>254.68055555555554</v>
      </c>
      <c r="H155" s="1">
        <f t="shared" si="34"/>
        <v>-7.0694444444444571</v>
      </c>
      <c r="I155" s="1">
        <f t="shared" si="31"/>
        <v>130.61111111111126</v>
      </c>
      <c r="J155" s="1">
        <f t="shared" si="25"/>
        <v>81.388888888888744</v>
      </c>
      <c r="K155" s="1">
        <f t="shared" si="26"/>
        <v>6624.1512345678775</v>
      </c>
      <c r="L155">
        <f t="shared" si="27"/>
        <v>0.38390985324947519</v>
      </c>
      <c r="M155">
        <f t="shared" si="28"/>
        <v>0.38390985324947519</v>
      </c>
      <c r="N155">
        <f t="shared" si="29"/>
        <v>0.19939875796052309</v>
      </c>
      <c r="O155">
        <f t="shared" si="30"/>
        <v>1.0902456390174439E-3</v>
      </c>
    </row>
    <row r="156" spans="1:15" x14ac:dyDescent="0.25">
      <c r="A156" s="1">
        <v>2017</v>
      </c>
      <c r="B156" s="1">
        <v>11</v>
      </c>
      <c r="C156" s="1">
        <v>155</v>
      </c>
      <c r="D156" s="1">
        <v>219</v>
      </c>
      <c r="E156">
        <f t="shared" si="32"/>
        <v>261.5</v>
      </c>
      <c r="F156">
        <f t="shared" si="35"/>
        <v>267.54861111111114</v>
      </c>
      <c r="G156" s="1">
        <f t="shared" si="33"/>
        <v>255.45138888888886</v>
      </c>
      <c r="H156" s="1">
        <f t="shared" si="34"/>
        <v>-6.0486111111111427</v>
      </c>
      <c r="I156" s="1">
        <f t="shared" si="31"/>
        <v>124.33333333333348</v>
      </c>
      <c r="J156" s="1">
        <f t="shared" si="25"/>
        <v>94.666666666666515</v>
      </c>
      <c r="K156" s="1">
        <f t="shared" si="26"/>
        <v>8961.7777777777483</v>
      </c>
      <c r="L156">
        <f t="shared" si="27"/>
        <v>0.43226788432267815</v>
      </c>
      <c r="M156">
        <f t="shared" si="28"/>
        <v>0.43226788432267815</v>
      </c>
      <c r="N156">
        <f t="shared" si="29"/>
        <v>0.46255181357486602</v>
      </c>
      <c r="O156">
        <f t="shared" si="30"/>
        <v>4.8039031713267025E-2</v>
      </c>
    </row>
    <row r="157" spans="1:15" ht="16.5" thickBot="1" x14ac:dyDescent="0.3">
      <c r="A157" s="4">
        <v>2017</v>
      </c>
      <c r="B157" s="4">
        <v>12</v>
      </c>
      <c r="C157" s="4">
        <v>156</v>
      </c>
      <c r="D157" s="4">
        <v>267</v>
      </c>
      <c r="E157" s="5">
        <f t="shared" si="32"/>
        <v>262.75</v>
      </c>
      <c r="F157" s="5">
        <f t="shared" si="35"/>
        <v>266.35416666666669</v>
      </c>
      <c r="G157" s="4">
        <f t="shared" si="33"/>
        <v>259.14583333333331</v>
      </c>
      <c r="H157" s="4">
        <f t="shared" si="34"/>
        <v>-3.6041666666666856</v>
      </c>
      <c r="I157" s="4">
        <f t="shared" si="31"/>
        <v>118.05555555555571</v>
      </c>
      <c r="J157" s="4">
        <f t="shared" si="25"/>
        <v>148.94444444444429</v>
      </c>
      <c r="K157" s="4">
        <f t="shared" si="26"/>
        <v>22184.447530864152</v>
      </c>
      <c r="L157" s="5">
        <f t="shared" si="27"/>
        <v>0.55784436121514713</v>
      </c>
      <c r="M157" s="5">
        <f t="shared" si="28"/>
        <v>0.55784436121514713</v>
      </c>
      <c r="N157" s="5"/>
      <c r="O157" s="5"/>
    </row>
    <row r="158" spans="1:15" x14ac:dyDescent="0.25">
      <c r="A158" s="1">
        <v>2018</v>
      </c>
      <c r="B158" s="1">
        <v>1</v>
      </c>
      <c r="C158" s="1">
        <v>157</v>
      </c>
      <c r="D158" s="1"/>
      <c r="I158" s="1">
        <f>$G$157+$H$157*(C158-$C$157)</f>
        <v>255.54166666666663</v>
      </c>
      <c r="J158" s="1"/>
      <c r="K158" s="1"/>
    </row>
    <row r="159" spans="1:15" x14ac:dyDescent="0.25">
      <c r="A159" s="1">
        <v>2018</v>
      </c>
      <c r="B159" s="1">
        <v>2</v>
      </c>
      <c r="C159" s="1">
        <v>158</v>
      </c>
      <c r="D159" s="1"/>
      <c r="I159" s="1">
        <f t="shared" ref="I159:I181" si="36">$G$157+$H$157*(C159-$C$157)</f>
        <v>251.93749999999994</v>
      </c>
      <c r="J159" s="1"/>
      <c r="K159" s="1"/>
    </row>
    <row r="160" spans="1:15" x14ac:dyDescent="0.25">
      <c r="A160" s="1">
        <v>2018</v>
      </c>
      <c r="B160" s="1">
        <v>3</v>
      </c>
      <c r="C160" s="1">
        <v>159</v>
      </c>
      <c r="D160" s="1"/>
      <c r="I160" s="1">
        <f t="shared" si="36"/>
        <v>248.33333333333326</v>
      </c>
      <c r="J160" s="1"/>
      <c r="K160" s="1"/>
    </row>
    <row r="161" spans="1:11" x14ac:dyDescent="0.25">
      <c r="A161" s="1">
        <v>2018</v>
      </c>
      <c r="B161" s="1">
        <v>4</v>
      </c>
      <c r="C161" s="1">
        <v>160</v>
      </c>
      <c r="D161" s="1"/>
      <c r="I161" s="1">
        <f t="shared" si="36"/>
        <v>244.72916666666657</v>
      </c>
      <c r="J161" s="1"/>
      <c r="K161" s="1"/>
    </row>
    <row r="162" spans="1:11" x14ac:dyDescent="0.25">
      <c r="A162" s="1">
        <v>2018</v>
      </c>
      <c r="B162" s="1">
        <v>5</v>
      </c>
      <c r="C162" s="1">
        <v>161</v>
      </c>
      <c r="D162" s="1"/>
      <c r="I162" s="1">
        <f t="shared" si="36"/>
        <v>241.12499999999989</v>
      </c>
      <c r="J162" s="1"/>
      <c r="K162" s="1"/>
    </row>
    <row r="163" spans="1:11" x14ac:dyDescent="0.25">
      <c r="A163" s="1">
        <v>2018</v>
      </c>
      <c r="B163" s="1">
        <v>6</v>
      </c>
      <c r="C163" s="1">
        <v>162</v>
      </c>
      <c r="D163" s="1"/>
      <c r="I163" s="1">
        <f t="shared" si="36"/>
        <v>237.5208333333332</v>
      </c>
      <c r="J163" s="1"/>
      <c r="K163" s="1"/>
    </row>
    <row r="164" spans="1:11" x14ac:dyDescent="0.25">
      <c r="A164" s="1">
        <v>2018</v>
      </c>
      <c r="B164" s="1">
        <v>7</v>
      </c>
      <c r="C164" s="1">
        <v>163</v>
      </c>
      <c r="D164" s="1"/>
      <c r="I164" s="1">
        <f t="shared" si="36"/>
        <v>233.91666666666652</v>
      </c>
      <c r="J164" s="1"/>
      <c r="K164" s="1"/>
    </row>
    <row r="165" spans="1:11" x14ac:dyDescent="0.25">
      <c r="A165" s="1">
        <v>2018</v>
      </c>
      <c r="B165" s="1">
        <v>8</v>
      </c>
      <c r="C165" s="1">
        <v>164</v>
      </c>
      <c r="D165" s="1"/>
      <c r="I165" s="1">
        <f t="shared" si="36"/>
        <v>230.31249999999983</v>
      </c>
      <c r="J165" s="1"/>
      <c r="K165" s="1"/>
    </row>
    <row r="166" spans="1:11" x14ac:dyDescent="0.25">
      <c r="A166" s="1">
        <v>2018</v>
      </c>
      <c r="B166" s="1">
        <v>9</v>
      </c>
      <c r="C166" s="1">
        <v>165</v>
      </c>
      <c r="D166" s="1"/>
      <c r="I166" s="1">
        <f t="shared" si="36"/>
        <v>226.70833333333314</v>
      </c>
      <c r="J166" s="1"/>
      <c r="K166" s="1"/>
    </row>
    <row r="167" spans="1:11" x14ac:dyDescent="0.25">
      <c r="A167" s="1">
        <v>2018</v>
      </c>
      <c r="B167" s="1">
        <v>10</v>
      </c>
      <c r="C167" s="1">
        <v>166</v>
      </c>
      <c r="D167" s="1"/>
      <c r="I167" s="1">
        <f t="shared" si="36"/>
        <v>223.10416666666646</v>
      </c>
      <c r="J167" s="1"/>
      <c r="K167" s="1"/>
    </row>
    <row r="168" spans="1:11" x14ac:dyDescent="0.25">
      <c r="A168" s="1">
        <v>2018</v>
      </c>
      <c r="B168" s="1">
        <v>11</v>
      </c>
      <c r="C168" s="1">
        <v>167</v>
      </c>
      <c r="D168" s="1"/>
      <c r="I168" s="1">
        <f t="shared" si="36"/>
        <v>219.49999999999977</v>
      </c>
      <c r="J168" s="1"/>
      <c r="K168" s="1"/>
    </row>
    <row r="169" spans="1:11" x14ac:dyDescent="0.25">
      <c r="A169" s="1">
        <v>2018</v>
      </c>
      <c r="B169" s="1">
        <v>12</v>
      </c>
      <c r="C169" s="1">
        <v>168</v>
      </c>
      <c r="D169" s="1"/>
      <c r="I169" s="1">
        <f t="shared" si="36"/>
        <v>215.89583333333309</v>
      </c>
      <c r="J169" s="1"/>
      <c r="K169" s="1"/>
    </row>
    <row r="170" spans="1:11" x14ac:dyDescent="0.25">
      <c r="A170" s="1">
        <v>2019</v>
      </c>
      <c r="B170" s="1">
        <v>1</v>
      </c>
      <c r="C170" s="1">
        <v>169</v>
      </c>
      <c r="D170" s="1"/>
      <c r="I170" s="1">
        <f t="shared" si="36"/>
        <v>212.2916666666664</v>
      </c>
      <c r="J170" s="1"/>
      <c r="K170" s="1"/>
    </row>
    <row r="171" spans="1:11" x14ac:dyDescent="0.25">
      <c r="A171" s="1">
        <v>2019</v>
      </c>
      <c r="B171" s="1">
        <v>2</v>
      </c>
      <c r="C171" s="1">
        <v>170</v>
      </c>
      <c r="D171" s="1"/>
      <c r="I171" s="1">
        <f t="shared" si="36"/>
        <v>208.68749999999972</v>
      </c>
      <c r="J171" s="1"/>
      <c r="K171" s="1"/>
    </row>
    <row r="172" spans="1:11" x14ac:dyDescent="0.25">
      <c r="A172" s="1">
        <v>2019</v>
      </c>
      <c r="B172" s="1">
        <v>3</v>
      </c>
      <c r="C172" s="1">
        <v>171</v>
      </c>
      <c r="D172" s="1"/>
      <c r="I172" s="1">
        <f t="shared" si="36"/>
        <v>205.08333333333303</v>
      </c>
      <c r="J172" s="1"/>
      <c r="K172" s="1"/>
    </row>
    <row r="173" spans="1:11" x14ac:dyDescent="0.25">
      <c r="A173" s="1">
        <v>2019</v>
      </c>
      <c r="B173" s="1">
        <v>4</v>
      </c>
      <c r="C173" s="1">
        <v>172</v>
      </c>
      <c r="D173" s="1"/>
      <c r="I173" s="1">
        <f t="shared" si="36"/>
        <v>201.47916666666634</v>
      </c>
      <c r="J173" s="1"/>
      <c r="K173" s="1"/>
    </row>
    <row r="174" spans="1:11" x14ac:dyDescent="0.25">
      <c r="A174" s="1">
        <v>2019</v>
      </c>
      <c r="B174" s="1">
        <v>5</v>
      </c>
      <c r="C174" s="1">
        <v>173</v>
      </c>
      <c r="D174" s="1"/>
      <c r="I174" s="1">
        <f t="shared" si="36"/>
        <v>197.87499999999966</v>
      </c>
      <c r="J174" s="1"/>
      <c r="K174" s="1"/>
    </row>
    <row r="175" spans="1:11" x14ac:dyDescent="0.25">
      <c r="A175" s="1">
        <v>2019</v>
      </c>
      <c r="B175" s="1">
        <v>6</v>
      </c>
      <c r="C175" s="1">
        <v>174</v>
      </c>
      <c r="D175" s="1"/>
      <c r="I175" s="1">
        <f t="shared" si="36"/>
        <v>194.27083333333297</v>
      </c>
      <c r="J175" s="1"/>
      <c r="K175" s="1"/>
    </row>
    <row r="176" spans="1:11" x14ac:dyDescent="0.25">
      <c r="A176" s="1">
        <v>2019</v>
      </c>
      <c r="B176" s="1">
        <v>7</v>
      </c>
      <c r="C176" s="1">
        <v>175</v>
      </c>
      <c r="D176" s="1"/>
      <c r="I176" s="1">
        <f t="shared" si="36"/>
        <v>190.66666666666629</v>
      </c>
      <c r="J176" s="1"/>
      <c r="K176" s="1"/>
    </row>
    <row r="177" spans="1:11" x14ac:dyDescent="0.25">
      <c r="A177" s="1">
        <v>2019</v>
      </c>
      <c r="B177" s="1">
        <v>8</v>
      </c>
      <c r="C177" s="1">
        <v>176</v>
      </c>
      <c r="D177" s="1"/>
      <c r="I177" s="1">
        <f t="shared" si="36"/>
        <v>187.0624999999996</v>
      </c>
      <c r="J177" s="1"/>
      <c r="K177" s="1"/>
    </row>
    <row r="178" spans="1:11" x14ac:dyDescent="0.25">
      <c r="A178" s="1">
        <v>2019</v>
      </c>
      <c r="B178" s="1">
        <v>9</v>
      </c>
      <c r="C178" s="1">
        <v>177</v>
      </c>
      <c r="D178" s="1"/>
      <c r="I178" s="1">
        <f t="shared" si="36"/>
        <v>183.45833333333292</v>
      </c>
      <c r="J178" s="1"/>
      <c r="K178" s="1"/>
    </row>
    <row r="179" spans="1:11" x14ac:dyDescent="0.25">
      <c r="A179" s="1">
        <v>2019</v>
      </c>
      <c r="B179" s="1">
        <v>10</v>
      </c>
      <c r="C179" s="1">
        <v>178</v>
      </c>
      <c r="D179" s="1"/>
      <c r="I179" s="1">
        <f t="shared" si="36"/>
        <v>179.85416666666623</v>
      </c>
      <c r="J179" s="1"/>
      <c r="K179" s="1"/>
    </row>
    <row r="180" spans="1:11" x14ac:dyDescent="0.25">
      <c r="A180" s="1">
        <v>2019</v>
      </c>
      <c r="B180" s="1">
        <v>11</v>
      </c>
      <c r="C180" s="1">
        <v>179</v>
      </c>
      <c r="D180" s="1"/>
      <c r="I180" s="1">
        <f t="shared" si="36"/>
        <v>176.24999999999955</v>
      </c>
      <c r="J180" s="1"/>
      <c r="K180" s="1"/>
    </row>
    <row r="181" spans="1:11" x14ac:dyDescent="0.25">
      <c r="A181" s="1">
        <v>2019</v>
      </c>
      <c r="B181" s="1">
        <v>12</v>
      </c>
      <c r="C181" s="1">
        <v>180</v>
      </c>
      <c r="D181" s="1"/>
      <c r="I181" s="1">
        <f t="shared" si="36"/>
        <v>172.64583333333286</v>
      </c>
      <c r="J181" s="1"/>
      <c r="K181" s="1"/>
    </row>
  </sheetData>
  <mergeCells count="2">
    <mergeCell ref="Q2:R2"/>
    <mergeCell ref="T2:U2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Moving - 3MA</vt:lpstr>
      <vt:lpstr>Simple Moving - 12MA</vt:lpstr>
      <vt:lpstr>Double Moving - 3M</vt:lpstr>
      <vt:lpstr>Double Moving -12M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 Yan</dc:creator>
  <cp:lastModifiedBy>YAN Man Ho</cp:lastModifiedBy>
  <dcterms:created xsi:type="dcterms:W3CDTF">2015-06-05T18:17:20Z</dcterms:created>
  <dcterms:modified xsi:type="dcterms:W3CDTF">2022-11-27T12:38:06Z</dcterms:modified>
</cp:coreProperties>
</file>