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9146\Desktop\Job Search\"/>
    </mc:Choice>
  </mc:AlternateContent>
  <xr:revisionPtr revIDLastSave="0" documentId="13_ncr:1_{044C8B40-D441-4813-8AF1-B954B06CDACA}" xr6:coauthVersionLast="47" xr6:coauthVersionMax="47" xr10:uidLastSave="{00000000-0000-0000-0000-000000000000}"/>
  <bookViews>
    <workbookView xWindow="-80" yWindow="-80" windowWidth="25760" windowHeight="13840" xr2:uid="{17BDFC07-9C09-47AD-B36E-D8B97BD7DA14}"/>
  </bookViews>
  <sheets>
    <sheet name="Projection Calc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1" l="1"/>
  <c r="E3" i="1"/>
  <c r="D4" i="1"/>
  <c r="E4" i="1"/>
  <c r="D5" i="1"/>
  <c r="E5" i="1"/>
  <c r="D6" i="1"/>
  <c r="E6" i="1"/>
  <c r="D7" i="1"/>
  <c r="E7" i="1"/>
  <c r="D8" i="1"/>
  <c r="E8" i="1"/>
  <c r="D9" i="1"/>
  <c r="E9" i="1"/>
  <c r="C10" i="1"/>
  <c r="F3" i="1" s="1"/>
  <c r="D18" i="1"/>
  <c r="B10" i="1" l="1"/>
  <c r="B21" i="1"/>
  <c r="E20" i="1"/>
  <c r="D17" i="1"/>
  <c r="E14" i="1"/>
  <c r="E15" i="1"/>
  <c r="E16" i="1"/>
  <c r="E17" i="1"/>
  <c r="E18" i="1"/>
  <c r="E19" i="1"/>
  <c r="C14" i="1" l="1"/>
  <c r="C15" i="1"/>
  <c r="C16" i="1"/>
  <c r="C17" i="1"/>
  <c r="C18" i="1"/>
  <c r="C19" i="1"/>
  <c r="C20" i="1"/>
  <c r="D15" i="1"/>
  <c r="F15" i="1" s="1"/>
  <c r="D16" i="1"/>
  <c r="F16" i="1" s="1"/>
  <c r="F18" i="1"/>
  <c r="D19" i="1"/>
  <c r="F19" i="1" s="1"/>
  <c r="D20" i="1"/>
  <c r="F20" i="1" s="1"/>
  <c r="D14" i="1"/>
  <c r="F14" i="1" s="1"/>
  <c r="F17" i="1" l="1"/>
  <c r="B23" i="1" l="1"/>
  <c r="C21" i="1"/>
  <c r="E21" i="1"/>
  <c r="E10" i="1"/>
  <c r="F5" i="1"/>
  <c r="D21" i="1"/>
  <c r="D10" i="1"/>
  <c r="B24" i="1" s="1"/>
  <c r="B25" i="1" s="1"/>
  <c r="F4" i="1"/>
  <c r="F9" i="1"/>
  <c r="F8" i="1"/>
  <c r="F7" i="1"/>
  <c r="F6" i="1"/>
  <c r="F21" i="1" l="1"/>
  <c r="F10" i="1"/>
</calcChain>
</file>

<file path=xl/sharedStrings.xml><?xml version="1.0" encoding="utf-8"?>
<sst xmlns="http://schemas.openxmlformats.org/spreadsheetml/2006/main" count="38" uniqueCount="29">
  <si>
    <t>Day</t>
  </si>
  <si>
    <t>Projected Sales</t>
  </si>
  <si>
    <t>Actual Sales</t>
  </si>
  <si>
    <t>Variance</t>
  </si>
  <si>
    <t>Difference %</t>
  </si>
  <si>
    <t>Monday</t>
  </si>
  <si>
    <t>Tuesday</t>
  </si>
  <si>
    <t>Wednesday</t>
  </si>
  <si>
    <t>Thursday</t>
  </si>
  <si>
    <t>Friday</t>
  </si>
  <si>
    <t>Saturday</t>
  </si>
  <si>
    <t>Sunday</t>
  </si>
  <si>
    <t>Total</t>
  </si>
  <si>
    <t>% of total sales</t>
  </si>
  <si>
    <t>Variance YoY</t>
  </si>
  <si>
    <t>LY Actual Sales</t>
  </si>
  <si>
    <t>Current Actual Sales</t>
  </si>
  <si>
    <t>Projected COMP %</t>
  </si>
  <si>
    <t>Actual COMP %</t>
  </si>
  <si>
    <t>Projected Comp</t>
  </si>
  <si>
    <t>Actual Comp</t>
  </si>
  <si>
    <t>Actual Sales (On Pace)</t>
  </si>
  <si>
    <t>Instructions</t>
  </si>
  <si>
    <t>Step</t>
  </si>
  <si>
    <t>Plug in your projected sales for the week in the first chart.</t>
  </si>
  <si>
    <t>Plug in last years sales from insights in second chart.</t>
  </si>
  <si>
    <t>Review your "Actual Sales (On Pace)" to see where you are trending as you make or miss projections daily.</t>
  </si>
  <si>
    <t>Record your "Actual" sales daily in the first chart.</t>
  </si>
  <si>
    <t>Projection Calculator (Example)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</si>
</sst>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2" borderId="0" xfId="0" applyFill="1" applyProtection="1">
      <protection locked="0"/>
    </xf>
    <xf numFmtId="0" fontId="0" fillId="0" borderId="0" xfId="0" applyProtection="1">
      <protection locked="0"/>
    </xf>
    <xf numFmtId="0" fontId="2" fillId="0" borderId="0" xfId="0" applyFont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164" fontId="0" fillId="0" borderId="0" xfId="0" applyNumberFormat="1" applyProtection="1">
      <protection locked="0"/>
    </xf>
    <xf numFmtId="164" fontId="0" fillId="0" borderId="0" xfId="0" applyNumberFormat="1" applyAlignment="1" applyProtection="1">
      <alignment horizontal="center"/>
      <protection locked="0"/>
    </xf>
    <xf numFmtId="0" fontId="0" fillId="0" borderId="1" xfId="0" applyFill="1" applyBorder="1" applyProtection="1">
      <protection locked="0"/>
    </xf>
    <xf numFmtId="164" fontId="0" fillId="2" borderId="0" xfId="0" applyNumberFormat="1" applyFill="1" applyProtection="1">
      <protection locked="0"/>
    </xf>
    <xf numFmtId="0" fontId="1" fillId="3" borderId="1" xfId="0" applyFont="1" applyFill="1" applyBorder="1" applyAlignment="1" applyProtection="1">
      <alignment horizontal="center"/>
      <protection locked="0"/>
    </xf>
    <xf numFmtId="0" fontId="2" fillId="3" borderId="1" xfId="0" applyFont="1" applyFill="1" applyBorder="1" applyAlignment="1" applyProtection="1">
      <alignment horizontal="center"/>
      <protection locked="0"/>
    </xf>
    <xf numFmtId="164" fontId="0" fillId="0" borderId="0" xfId="0" applyNumberFormat="1" applyProtection="1"/>
    <xf numFmtId="10" fontId="0" fillId="0" borderId="0" xfId="0" applyNumberFormat="1" applyProtection="1"/>
    <xf numFmtId="10" fontId="0" fillId="0" borderId="0" xfId="0" applyNumberFormat="1" applyAlignment="1" applyProtection="1">
      <alignment horizontal="center"/>
    </xf>
    <xf numFmtId="164" fontId="0" fillId="0" borderId="0" xfId="0" applyNumberFormat="1" applyAlignment="1" applyProtection="1">
      <alignment horizontal="center"/>
    </xf>
    <xf numFmtId="10" fontId="0" fillId="0" borderId="1" xfId="0" applyNumberFormat="1" applyBorder="1" applyProtection="1"/>
    <xf numFmtId="164" fontId="0" fillId="0" borderId="1" xfId="0" applyNumberFormat="1" applyBorder="1" applyProtection="1"/>
    <xf numFmtId="0" fontId="0" fillId="3" borderId="1" xfId="0" applyFill="1" applyBorder="1" applyAlignment="1" applyProtection="1">
      <alignment horizontal="center"/>
      <protection locked="0"/>
    </xf>
    <xf numFmtId="0" fontId="3" fillId="4" borderId="2" xfId="0" applyFont="1" applyFill="1" applyBorder="1" applyAlignment="1" applyProtection="1">
      <alignment horizontal="center"/>
      <protection locked="0"/>
    </xf>
    <xf numFmtId="0" fontId="3" fillId="4" borderId="3" xfId="0" applyFont="1" applyFill="1" applyBorder="1" applyAlignment="1" applyProtection="1">
      <alignment horizontal="center"/>
      <protection locked="0"/>
    </xf>
    <xf numFmtId="0" fontId="3" fillId="4" borderId="4" xfId="0" applyFont="1" applyFill="1" applyBorder="1" applyAlignment="1" applyProtection="1">
      <alignment horizontal="center"/>
      <protection locked="0"/>
    </xf>
    <xf numFmtId="0" fontId="1" fillId="3" borderId="1" xfId="0" applyFont="1" applyFill="1" applyBorder="1" applyAlignment="1" applyProtection="1">
      <alignment horizontal="center"/>
      <protection locked="0"/>
    </xf>
  </cellXfs>
  <cellStyles count="1">
    <cellStyle name="Normal" xfId="0" builtinId="0"/>
  </cellStyles>
  <dxfs count="25">
    <dxf>
      <numFmt numFmtId="14" formatCode="0.00%"/>
      <alignment horizontal="center" vertical="bottom" textRotation="0" wrapText="0" indent="0" justifyLastLine="0" shrinkToFit="0" readingOrder="0"/>
      <protection locked="1" hidden="0"/>
    </dxf>
    <dxf>
      <numFmt numFmtId="164" formatCode="&quot;$&quot;#,##0.00"/>
      <alignment horizontal="center" vertical="bottom" textRotation="0" wrapText="0" indent="0" justifyLastLine="0" shrinkToFit="0" readingOrder="0"/>
      <protection locked="1" hidden="0"/>
    </dxf>
    <dxf>
      <numFmt numFmtId="164" formatCode="&quot;$&quot;#,##0.00"/>
      <alignment horizontal="center" vertical="bottom" textRotation="0" wrapText="0" indent="0" justifyLastLine="0" shrinkToFit="0" readingOrder="0"/>
      <protection locked="1" hidden="0"/>
    </dxf>
    <dxf>
      <numFmt numFmtId="14" formatCode="0.00%"/>
      <alignment horizontal="center" vertical="bottom" textRotation="0" wrapText="0" indent="0" justifyLastLine="0" shrinkToFit="0" readingOrder="0"/>
      <protection locked="1" hidden="0"/>
    </dxf>
    <dxf>
      <numFmt numFmtId="164" formatCode="&quot;$&quot;#,##0.00"/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numFmt numFmtId="14" formatCode="0.00%"/>
      <protection locked="1" hidden="0"/>
    </dxf>
    <dxf>
      <numFmt numFmtId="14" formatCode="0.00%"/>
      <protection locked="1" hidden="0"/>
    </dxf>
    <dxf>
      <numFmt numFmtId="164" formatCode="&quot;$&quot;#,##0.00"/>
      <protection locked="1" hidden="0"/>
    </dxf>
    <dxf>
      <numFmt numFmtId="164" formatCode="&quot;$&quot;#,##0.00"/>
      <protection locked="0" hidden="0"/>
    </dxf>
    <dxf>
      <numFmt numFmtId="164" formatCode="&quot;$&quot;#,##0.0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protection locked="0" hidden="0"/>
    </dxf>
    <dxf>
      <font>
        <b/>
      </font>
      <alignment horizontal="center" vertical="bottom" textRotation="0" wrapText="0" indent="0" justifyLastLine="0" shrinkToFit="0" readingOrder="0"/>
      <protection locked="0" hidden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'Projection Calc'!$B$2</c:f>
              <c:strCache>
                <c:ptCount val="1"/>
                <c:pt idx="0">
                  <c:v>Projected 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'Projection Calc'!$A$3:$A$9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'Projection Calc'!$B$3:$B$9</c:f>
              <c:numCache>
                <c:formatCode>"$"#,##0.00</c:formatCode>
                <c:ptCount val="7"/>
                <c:pt idx="0">
                  <c:v>81000</c:v>
                </c:pt>
                <c:pt idx="1">
                  <c:v>70040</c:v>
                </c:pt>
                <c:pt idx="2">
                  <c:v>68565</c:v>
                </c:pt>
                <c:pt idx="3">
                  <c:v>68985</c:v>
                </c:pt>
                <c:pt idx="4">
                  <c:v>89347</c:v>
                </c:pt>
                <c:pt idx="5">
                  <c:v>99672</c:v>
                </c:pt>
                <c:pt idx="6">
                  <c:v>107635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6D-499B-B0FA-EFE9A5A372DA}"/>
            </c:ext>
          </c:extLst>
        </c:ser>
        <c:ser>
          <c:idx val="1"/>
          <c:order val="1"/>
          <c:tx>
            <c:strRef>
              <c:f>'Projection Calc'!$C$2</c:f>
              <c:strCache>
                <c:ptCount val="1"/>
                <c:pt idx="0">
                  <c:v>Actual Sales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'Projection Calc'!$A$3:$A$9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'Projection Calc'!$C$3:$C$9</c:f>
              <c:numCache>
                <c:formatCode>"$"#,##0.00</c:formatCode>
                <c:ptCount val="7"/>
                <c:pt idx="0">
                  <c:v>80000</c:v>
                </c:pt>
                <c:pt idx="1">
                  <c:v>80000</c:v>
                </c:pt>
                <c:pt idx="2">
                  <c:v>80000</c:v>
                </c:pt>
                <c:pt idx="3">
                  <c:v>80000</c:v>
                </c:pt>
                <c:pt idx="4">
                  <c:v>80000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6D-499B-B0FA-EFE9A5A372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0759152"/>
        <c:axId val="687393648"/>
      </c:barChart>
      <c:catAx>
        <c:axId val="570759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393648"/>
        <c:crosses val="autoZero"/>
        <c:auto val="1"/>
        <c:lblAlgn val="ctr"/>
        <c:lblOffset val="100"/>
        <c:noMultiLvlLbl val="0"/>
      </c:catAx>
      <c:valAx>
        <c:axId val="68739364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759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0</xdr:row>
      <xdr:rowOff>230187</xdr:rowOff>
    </xdr:from>
    <xdr:to>
      <xdr:col>14</xdr:col>
      <xdr:colOff>314325</xdr:colOff>
      <xdr:row>16</xdr:row>
      <xdr:rowOff>26987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AF6ED6C-DCC7-5DE5-6AF5-6710F14665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3BAD888-A669-492F-8CE9-DA7C8398AED0}" name="Table1" displayName="Table1" ref="A2:F10" totalsRowShown="0" headerRowDxfId="15" dataDxfId="14">
  <autoFilter ref="A2:F10" xr:uid="{F3BAD888-A669-492F-8CE9-DA7C8398AED0}"/>
  <tableColumns count="6">
    <tableColumn id="1" xr3:uid="{77F7E2C3-8D3A-4109-AB51-49C47C451589}" name="Day" dataDxfId="13"/>
    <tableColumn id="2" xr3:uid="{B0BF460C-8329-4770-8B6A-39B669B46F70}" name="Projected Sales" dataDxfId="12"/>
    <tableColumn id="3" xr3:uid="{DA3E23D0-15BA-46C5-BAA7-A4B0E0D7CCFC}" name="Actual Sales" dataDxfId="11"/>
    <tableColumn id="4" xr3:uid="{3446221C-9CB3-49EE-8A41-B218FEC2B7E8}" name="Variance" dataDxfId="10"/>
    <tableColumn id="5" xr3:uid="{99690BBB-C463-4427-A8CB-33E305B19357}" name="Difference %" dataDxfId="9">
      <calculatedColumnFormula>IF(C3&gt;0,(C3-B3)/B3,0)</calculatedColumnFormula>
    </tableColumn>
    <tableColumn id="6" xr3:uid="{0BF44C77-9730-4416-974A-846D2141A6EA}" name="% of total sales" dataDxfId="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BB7A06B-E5FA-4E17-89C7-4856E12452C6}" name="Table3" displayName="Table3" ref="A13:F21" totalsRowShown="0" headerRowDxfId="7" dataDxfId="6">
  <autoFilter ref="A13:F21" xr:uid="{1BB7A06B-E5FA-4E17-89C7-4856E12452C6}"/>
  <tableColumns count="6">
    <tableColumn id="1" xr3:uid="{E648FD08-2676-44EE-BDB0-AD452ED1610E}" name="Day" dataDxfId="5"/>
    <tableColumn id="2" xr3:uid="{C8E18E3C-9633-45A3-BA6A-05DB65AADF32}" name="LY Actual Sales" dataDxfId="4"/>
    <tableColumn id="6" xr3:uid="{CB883095-81C4-4B81-8265-36A57A97E144}" name="Projected COMP %" dataDxfId="3">
      <calculatedColumnFormula>(B3-B14)/B14</calculatedColumnFormula>
    </tableColumn>
    <tableColumn id="3" xr3:uid="{967E4561-C056-486D-BA6B-F55EB8F7E88E}" name="Current Actual Sales" dataDxfId="2">
      <calculatedColumnFormula>C3</calculatedColumnFormula>
    </tableColumn>
    <tableColumn id="4" xr3:uid="{59646090-D645-412E-8A91-207264336020}" name="Variance YoY" dataDxfId="1">
      <calculatedColumnFormula>IF(C3&gt;0,C3-B14,0)</calculatedColumnFormula>
    </tableColumn>
    <tableColumn id="5" xr3:uid="{614D06DF-3547-4B49-8525-5836E41DA978}" name="Actual COMP %" dataDxfId="0">
      <calculatedColumnFormula>(D14-B14)/B14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3D5D3-3B01-429D-9F82-4776C73827FA}">
  <sheetPr>
    <pageSetUpPr fitToPage="1"/>
  </sheetPr>
  <dimension ref="A1:BM208"/>
  <sheetViews>
    <sheetView showZeros="0" tabSelected="1" zoomScale="115" zoomScaleNormal="115" workbookViewId="0">
      <selection activeCell="C7" sqref="C7"/>
    </sheetView>
  </sheetViews>
  <sheetFormatPr defaultRowHeight="14.5" x14ac:dyDescent="0.35"/>
  <cols>
    <col min="1" max="1" width="19.81640625" style="2" bestFit="1" customWidth="1"/>
    <col min="2" max="2" width="18" style="2" bestFit="1" customWidth="1"/>
    <col min="3" max="3" width="21.54296875" style="2" bestFit="1" customWidth="1"/>
    <col min="4" max="4" width="22.54296875" style="2" bestFit="1" customWidth="1"/>
    <col min="5" max="5" width="16.453125" style="2" bestFit="1" customWidth="1"/>
    <col min="6" max="6" width="18.54296875" style="2" bestFit="1" customWidth="1"/>
    <col min="7" max="16384" width="8.7265625" style="2"/>
  </cols>
  <sheetData>
    <row r="1" spans="1:65" ht="19" thickBot="1" x14ac:dyDescent="0.5">
      <c r="A1" s="18" t="s">
        <v>28</v>
      </c>
      <c r="B1" s="19"/>
      <c r="C1" s="19"/>
      <c r="D1" s="19"/>
      <c r="E1" s="19"/>
      <c r="F1" s="20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</row>
    <row r="2" spans="1:65" x14ac:dyDescent="0.3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13</v>
      </c>
      <c r="G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</row>
    <row r="3" spans="1:65" x14ac:dyDescent="0.35">
      <c r="A3" s="4" t="s">
        <v>5</v>
      </c>
      <c r="B3" s="5">
        <v>81000</v>
      </c>
      <c r="C3" s="5">
        <v>80000</v>
      </c>
      <c r="D3" s="11">
        <f t="shared" ref="D3:D5" si="0">IF(C3&gt;0,C3-B3,0)</f>
        <v>-1000</v>
      </c>
      <c r="E3" s="12">
        <f t="shared" ref="E3:E10" si="1">IF(C3&gt;0,(C3-B3)/B3,0)</f>
        <v>-1.2345679012345678E-2</v>
      </c>
      <c r="F3" s="12">
        <f>C3/$C$10</f>
        <v>0.2</v>
      </c>
      <c r="G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</row>
    <row r="4" spans="1:65" x14ac:dyDescent="0.35">
      <c r="A4" s="4" t="s">
        <v>6</v>
      </c>
      <c r="B4" s="5">
        <v>70040</v>
      </c>
      <c r="C4" s="5">
        <v>80000</v>
      </c>
      <c r="D4" s="11">
        <f t="shared" si="0"/>
        <v>9960</v>
      </c>
      <c r="E4" s="12">
        <f t="shared" si="1"/>
        <v>0.14220445459737294</v>
      </c>
      <c r="F4" s="12">
        <f t="shared" ref="F4:F9" si="2">C4/$C$10</f>
        <v>0.2</v>
      </c>
      <c r="G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</row>
    <row r="5" spans="1:65" x14ac:dyDescent="0.35">
      <c r="A5" s="4" t="s">
        <v>7</v>
      </c>
      <c r="B5" s="5">
        <v>68565</v>
      </c>
      <c r="C5" s="5">
        <v>80000</v>
      </c>
      <c r="D5" s="11">
        <f t="shared" si="0"/>
        <v>11435</v>
      </c>
      <c r="E5" s="12">
        <f t="shared" si="1"/>
        <v>0.1667760519215343</v>
      </c>
      <c r="F5" s="12">
        <f t="shared" si="2"/>
        <v>0.2</v>
      </c>
      <c r="G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</row>
    <row r="6" spans="1:65" x14ac:dyDescent="0.35">
      <c r="A6" s="4" t="s">
        <v>8</v>
      </c>
      <c r="B6" s="5">
        <v>68985</v>
      </c>
      <c r="C6" s="5">
        <v>80000</v>
      </c>
      <c r="D6" s="11">
        <f>IF(C6&gt;0,C6-B6,0)</f>
        <v>11015</v>
      </c>
      <c r="E6" s="12">
        <f t="shared" si="1"/>
        <v>0.15967239254910487</v>
      </c>
      <c r="F6" s="12">
        <f t="shared" si="2"/>
        <v>0.2</v>
      </c>
      <c r="G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</row>
    <row r="7" spans="1:65" x14ac:dyDescent="0.35">
      <c r="A7" s="4" t="s">
        <v>9</v>
      </c>
      <c r="B7" s="5">
        <v>89347</v>
      </c>
      <c r="C7" s="5">
        <v>80000</v>
      </c>
      <c r="D7" s="11">
        <f t="shared" ref="D7:D9" si="3">IF(C7&gt;0,C7-B7,0)</f>
        <v>-9347</v>
      </c>
      <c r="E7" s="12">
        <f t="shared" si="1"/>
        <v>-0.10461459254367803</v>
      </c>
      <c r="F7" s="12">
        <f t="shared" si="2"/>
        <v>0.2</v>
      </c>
      <c r="G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</row>
    <row r="8" spans="1:65" x14ac:dyDescent="0.35">
      <c r="A8" s="4" t="s">
        <v>10</v>
      </c>
      <c r="B8" s="5">
        <v>99672</v>
      </c>
      <c r="C8" s="5"/>
      <c r="D8" s="11">
        <f t="shared" si="3"/>
        <v>0</v>
      </c>
      <c r="E8" s="12">
        <f t="shared" si="1"/>
        <v>0</v>
      </c>
      <c r="F8" s="12">
        <f t="shared" si="2"/>
        <v>0</v>
      </c>
      <c r="G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</row>
    <row r="9" spans="1:65" x14ac:dyDescent="0.35">
      <c r="A9" s="4" t="s">
        <v>11</v>
      </c>
      <c r="B9" s="5">
        <v>107635</v>
      </c>
      <c r="C9" s="5"/>
      <c r="D9" s="11">
        <f t="shared" si="3"/>
        <v>0</v>
      </c>
      <c r="E9" s="12">
        <f t="shared" si="1"/>
        <v>0</v>
      </c>
      <c r="F9" s="12">
        <f t="shared" si="2"/>
        <v>0</v>
      </c>
      <c r="G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</row>
    <row r="10" spans="1:65" x14ac:dyDescent="0.35">
      <c r="A10" s="4" t="s">
        <v>12</v>
      </c>
      <c r="B10" s="5">
        <f>SUM(B3:B9)</f>
        <v>585244</v>
      </c>
      <c r="C10" s="5">
        <f>SUBTOTAL(109,C3:C9)</f>
        <v>400000</v>
      </c>
      <c r="D10" s="11">
        <f>SUM(D3:D9)</f>
        <v>22063</v>
      </c>
      <c r="E10" s="12">
        <f t="shared" si="1"/>
        <v>-0.31652438982714903</v>
      </c>
      <c r="F10" s="12">
        <f>SUBTOTAL(109,F3:F9)</f>
        <v>1</v>
      </c>
      <c r="G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</row>
    <row r="11" spans="1:65" x14ac:dyDescent="0.35">
      <c r="A11" s="1"/>
      <c r="B11" s="1"/>
      <c r="C11" s="1"/>
      <c r="D11" s="1"/>
      <c r="E11" s="1"/>
      <c r="F11" s="1"/>
      <c r="G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</row>
    <row r="12" spans="1:65" x14ac:dyDescent="0.35">
      <c r="A12" s="1"/>
      <c r="B12" s="1"/>
      <c r="C12" s="1"/>
      <c r="D12" s="1"/>
      <c r="E12" s="1"/>
      <c r="F12" s="1"/>
      <c r="G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</row>
    <row r="13" spans="1:65" x14ac:dyDescent="0.35">
      <c r="A13" s="4" t="s">
        <v>0</v>
      </c>
      <c r="B13" s="6" t="s">
        <v>15</v>
      </c>
      <c r="C13" s="6" t="s">
        <v>17</v>
      </c>
      <c r="D13" s="6" t="s">
        <v>16</v>
      </c>
      <c r="E13" s="4" t="s">
        <v>14</v>
      </c>
      <c r="F13" s="4" t="s">
        <v>18</v>
      </c>
      <c r="G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</row>
    <row r="14" spans="1:65" x14ac:dyDescent="0.35">
      <c r="A14" s="4" t="s">
        <v>5</v>
      </c>
      <c r="B14" s="6">
        <v>76000</v>
      </c>
      <c r="C14" s="13">
        <f t="shared" ref="C14:C21" si="4">(B3-B14)/B14</f>
        <v>6.5789473684210523E-2</v>
      </c>
      <c r="D14" s="14">
        <f>C3</f>
        <v>80000</v>
      </c>
      <c r="E14" s="14">
        <f t="shared" ref="E14:E21" si="5">IF(C3&gt;0,C3-B14,0)</f>
        <v>4000</v>
      </c>
      <c r="F14" s="13">
        <f t="shared" ref="F14:F21" si="6">(D14-B14)/B14</f>
        <v>5.2631578947368418E-2</v>
      </c>
      <c r="G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</row>
    <row r="15" spans="1:65" x14ac:dyDescent="0.35">
      <c r="A15" s="4" t="s">
        <v>6</v>
      </c>
      <c r="B15" s="6">
        <v>71536</v>
      </c>
      <c r="C15" s="13">
        <f t="shared" si="4"/>
        <v>-2.0912547528517109E-2</v>
      </c>
      <c r="D15" s="14">
        <f t="shared" ref="D15:D21" si="7">C4</f>
        <v>80000</v>
      </c>
      <c r="E15" s="14">
        <f t="shared" si="5"/>
        <v>8464</v>
      </c>
      <c r="F15" s="13">
        <f t="shared" si="6"/>
        <v>0.11831804965332141</v>
      </c>
      <c r="G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</row>
    <row r="16" spans="1:65" x14ac:dyDescent="0.35">
      <c r="A16" s="4" t="s">
        <v>7</v>
      </c>
      <c r="B16" s="6">
        <v>68945</v>
      </c>
      <c r="C16" s="13">
        <f t="shared" si="4"/>
        <v>-5.5116397128145622E-3</v>
      </c>
      <c r="D16" s="14">
        <f t="shared" si="7"/>
        <v>80000</v>
      </c>
      <c r="E16" s="14">
        <f t="shared" si="5"/>
        <v>11055</v>
      </c>
      <c r="F16" s="13">
        <f t="shared" si="6"/>
        <v>0.16034520269780259</v>
      </c>
      <c r="G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</row>
    <row r="17" spans="1:65" x14ac:dyDescent="0.35">
      <c r="A17" s="4" t="s">
        <v>8</v>
      </c>
      <c r="B17" s="6">
        <v>70123</v>
      </c>
      <c r="C17" s="13">
        <f t="shared" si="4"/>
        <v>-1.6228626841407242E-2</v>
      </c>
      <c r="D17" s="14">
        <f>C6</f>
        <v>80000</v>
      </c>
      <c r="E17" s="14">
        <f t="shared" si="5"/>
        <v>9877</v>
      </c>
      <c r="F17" s="13">
        <f t="shared" si="6"/>
        <v>0.14085250203214353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</row>
    <row r="18" spans="1:65" x14ac:dyDescent="0.35">
      <c r="A18" s="4" t="s">
        <v>9</v>
      </c>
      <c r="B18" s="6">
        <v>92346</v>
      </c>
      <c r="C18" s="13">
        <f t="shared" si="4"/>
        <v>-3.2475689255625585E-2</v>
      </c>
      <c r="D18" s="14">
        <f t="shared" si="7"/>
        <v>80000</v>
      </c>
      <c r="E18" s="14">
        <f t="shared" si="5"/>
        <v>-12346</v>
      </c>
      <c r="F18" s="13">
        <f t="shared" si="6"/>
        <v>-0.13369285080025123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</row>
    <row r="19" spans="1:65" x14ac:dyDescent="0.35">
      <c r="A19" s="4" t="s">
        <v>10</v>
      </c>
      <c r="B19" s="6">
        <v>105683</v>
      </c>
      <c r="C19" s="13">
        <f t="shared" si="4"/>
        <v>-5.6877643518825169E-2</v>
      </c>
      <c r="D19" s="14">
        <f t="shared" si="7"/>
        <v>0</v>
      </c>
      <c r="E19" s="14">
        <f t="shared" si="5"/>
        <v>0</v>
      </c>
      <c r="F19" s="13">
        <f t="shared" si="6"/>
        <v>-1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</row>
    <row r="20" spans="1:65" x14ac:dyDescent="0.35">
      <c r="A20" s="4" t="s">
        <v>11</v>
      </c>
      <c r="B20" s="6">
        <v>112369</v>
      </c>
      <c r="C20" s="13">
        <f t="shared" si="4"/>
        <v>-4.2129056946310812E-2</v>
      </c>
      <c r="D20" s="14">
        <f t="shared" si="7"/>
        <v>0</v>
      </c>
      <c r="E20" s="14">
        <f t="shared" si="5"/>
        <v>0</v>
      </c>
      <c r="F20" s="13">
        <f t="shared" si="6"/>
        <v>-1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</row>
    <row r="21" spans="1:65" x14ac:dyDescent="0.35">
      <c r="A21" s="4" t="s">
        <v>12</v>
      </c>
      <c r="B21" s="6">
        <f>SUM(B14:B20)</f>
        <v>597002</v>
      </c>
      <c r="C21" s="13">
        <f t="shared" si="4"/>
        <v>-1.9695076398404024E-2</v>
      </c>
      <c r="D21" s="14">
        <f t="shared" si="7"/>
        <v>400000</v>
      </c>
      <c r="E21" s="14">
        <f t="shared" si="5"/>
        <v>-197002</v>
      </c>
      <c r="F21" s="13">
        <f t="shared" si="6"/>
        <v>-0.32998549418594914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</row>
    <row r="22" spans="1:65" x14ac:dyDescent="0.3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</row>
    <row r="23" spans="1:65" x14ac:dyDescent="0.35">
      <c r="A23" s="7" t="s">
        <v>19</v>
      </c>
      <c r="B23" s="15">
        <f>(B10-B21)/B21</f>
        <v>-1.9695076398404024E-2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</row>
    <row r="24" spans="1:65" x14ac:dyDescent="0.35">
      <c r="A24" s="7" t="s">
        <v>21</v>
      </c>
      <c r="B24" s="16">
        <f>B10+D10</f>
        <v>607307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</row>
    <row r="25" spans="1:65" x14ac:dyDescent="0.35">
      <c r="A25" s="7" t="s">
        <v>20</v>
      </c>
      <c r="B25" s="15">
        <f>(B24-B21)/B21</f>
        <v>1.7261248706034484E-2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</row>
    <row r="26" spans="1:65" x14ac:dyDescent="0.35">
      <c r="A26" s="1"/>
      <c r="B26" s="1"/>
      <c r="C26" s="1"/>
      <c r="D26" s="8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</row>
    <row r="27" spans="1:65" x14ac:dyDescent="0.35">
      <c r="A27" s="1"/>
      <c r="B27" s="1"/>
      <c r="C27" s="1"/>
      <c r="D27" s="8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</row>
    <row r="28" spans="1:65" x14ac:dyDescent="0.3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</row>
    <row r="29" spans="1:65" x14ac:dyDescent="0.35">
      <c r="A29" s="9" t="s">
        <v>23</v>
      </c>
      <c r="B29" s="21" t="s">
        <v>22</v>
      </c>
      <c r="C29" s="21"/>
      <c r="D29" s="21"/>
      <c r="E29" s="21"/>
      <c r="F29" s="2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</row>
    <row r="30" spans="1:65" x14ac:dyDescent="0.35">
      <c r="A30" s="10">
        <v>1</v>
      </c>
      <c r="B30" s="17" t="s">
        <v>24</v>
      </c>
      <c r="C30" s="17"/>
      <c r="D30" s="17"/>
      <c r="E30" s="17"/>
      <c r="F30" s="17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</row>
    <row r="31" spans="1:65" x14ac:dyDescent="0.35">
      <c r="A31" s="10">
        <v>2</v>
      </c>
      <c r="B31" s="17" t="s">
        <v>25</v>
      </c>
      <c r="C31" s="17"/>
      <c r="D31" s="17"/>
      <c r="E31" s="17"/>
      <c r="F31" s="17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</row>
    <row r="32" spans="1:65" x14ac:dyDescent="0.35">
      <c r="A32" s="10">
        <v>3</v>
      </c>
      <c r="B32" s="17" t="s">
        <v>27</v>
      </c>
      <c r="C32" s="17"/>
      <c r="D32" s="17"/>
      <c r="E32" s="17"/>
      <c r="F32" s="17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</row>
    <row r="33" spans="1:65" x14ac:dyDescent="0.35">
      <c r="A33" s="10">
        <v>4</v>
      </c>
      <c r="B33" s="17" t="s">
        <v>26</v>
      </c>
      <c r="C33" s="17"/>
      <c r="D33" s="17"/>
      <c r="E33" s="17"/>
      <c r="F33" s="17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</row>
    <row r="34" spans="1:65" x14ac:dyDescent="0.3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</row>
    <row r="35" spans="1:65" x14ac:dyDescent="0.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</row>
    <row r="36" spans="1:65" x14ac:dyDescent="0.3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</row>
    <row r="37" spans="1:65" x14ac:dyDescent="0.3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</row>
    <row r="38" spans="1:65" x14ac:dyDescent="0.3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</row>
    <row r="39" spans="1:65" x14ac:dyDescent="0.3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</row>
    <row r="40" spans="1:65" x14ac:dyDescent="0.3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</row>
    <row r="41" spans="1:65" x14ac:dyDescent="0.3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</row>
    <row r="42" spans="1:65" x14ac:dyDescent="0.3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</row>
    <row r="43" spans="1:65" x14ac:dyDescent="0.3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</row>
    <row r="44" spans="1:65" x14ac:dyDescent="0.3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</row>
    <row r="45" spans="1:65" x14ac:dyDescent="0.3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</row>
    <row r="46" spans="1:65" x14ac:dyDescent="0.3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</row>
    <row r="47" spans="1:65" x14ac:dyDescent="0.3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</row>
    <row r="48" spans="1:65" x14ac:dyDescent="0.3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</row>
    <row r="49" spans="1:65" x14ac:dyDescent="0.3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</row>
    <row r="50" spans="1:65" x14ac:dyDescent="0.3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</row>
    <row r="51" spans="1:65" x14ac:dyDescent="0.3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</row>
    <row r="52" spans="1:65" x14ac:dyDescent="0.3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</row>
    <row r="53" spans="1:65" x14ac:dyDescent="0.3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</row>
    <row r="54" spans="1:65" x14ac:dyDescent="0.3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</row>
    <row r="55" spans="1:65" x14ac:dyDescent="0.3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</row>
    <row r="56" spans="1:65" x14ac:dyDescent="0.3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</row>
    <row r="57" spans="1:65" x14ac:dyDescent="0.3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</row>
    <row r="58" spans="1:65" x14ac:dyDescent="0.3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</row>
    <row r="59" spans="1:65" x14ac:dyDescent="0.3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</row>
    <row r="60" spans="1:65" x14ac:dyDescent="0.3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</row>
    <row r="61" spans="1:65" x14ac:dyDescent="0.3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</row>
    <row r="62" spans="1:65" x14ac:dyDescent="0.3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</row>
    <row r="63" spans="1:65" x14ac:dyDescent="0.3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</row>
    <row r="64" spans="1:65" x14ac:dyDescent="0.3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</row>
    <row r="65" spans="1:65" x14ac:dyDescent="0.3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</row>
    <row r="66" spans="1:65" x14ac:dyDescent="0.3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</row>
    <row r="67" spans="1:65" x14ac:dyDescent="0.3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</row>
    <row r="68" spans="1:65" x14ac:dyDescent="0.3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</row>
    <row r="69" spans="1:65" x14ac:dyDescent="0.3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</row>
    <row r="70" spans="1:65" x14ac:dyDescent="0.3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</row>
    <row r="71" spans="1:65" x14ac:dyDescent="0.3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</row>
    <row r="72" spans="1:65" x14ac:dyDescent="0.3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</row>
    <row r="73" spans="1:65" x14ac:dyDescent="0.3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</row>
    <row r="74" spans="1:65" x14ac:dyDescent="0.3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</row>
    <row r="75" spans="1:65" x14ac:dyDescent="0.3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</row>
    <row r="76" spans="1:65" x14ac:dyDescent="0.3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</row>
    <row r="77" spans="1:65" x14ac:dyDescent="0.3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</row>
    <row r="78" spans="1:65" x14ac:dyDescent="0.3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</row>
    <row r="79" spans="1:65" x14ac:dyDescent="0.3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</row>
    <row r="80" spans="1:65" x14ac:dyDescent="0.3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</row>
    <row r="81" spans="1:65" x14ac:dyDescent="0.3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</row>
    <row r="82" spans="1:65" x14ac:dyDescent="0.3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</row>
    <row r="83" spans="1:65" x14ac:dyDescent="0.3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</row>
    <row r="84" spans="1:65" x14ac:dyDescent="0.3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</row>
    <row r="85" spans="1:65" x14ac:dyDescent="0.3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</row>
    <row r="86" spans="1:65" x14ac:dyDescent="0.3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</row>
    <row r="87" spans="1:65" x14ac:dyDescent="0.3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</row>
    <row r="88" spans="1:65" x14ac:dyDescent="0.3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</row>
    <row r="89" spans="1:65" x14ac:dyDescent="0.3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</row>
    <row r="90" spans="1:65" x14ac:dyDescent="0.3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</row>
    <row r="91" spans="1:65" x14ac:dyDescent="0.3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</row>
    <row r="92" spans="1:65" x14ac:dyDescent="0.3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</row>
    <row r="93" spans="1:65" x14ac:dyDescent="0.3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</row>
    <row r="94" spans="1:65" x14ac:dyDescent="0.3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</row>
    <row r="95" spans="1:65" x14ac:dyDescent="0.3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</row>
    <row r="96" spans="1:65" x14ac:dyDescent="0.3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</row>
    <row r="97" spans="1:65" x14ac:dyDescent="0.3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</row>
    <row r="98" spans="1:65" x14ac:dyDescent="0.3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</row>
    <row r="99" spans="1:65" x14ac:dyDescent="0.3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</row>
    <row r="100" spans="1:65" x14ac:dyDescent="0.3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</row>
    <row r="101" spans="1:65" x14ac:dyDescent="0.3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</row>
    <row r="102" spans="1:65" x14ac:dyDescent="0.3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</row>
    <row r="103" spans="1:65" x14ac:dyDescent="0.3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</row>
    <row r="104" spans="1:65" x14ac:dyDescent="0.3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</row>
    <row r="105" spans="1:65" x14ac:dyDescent="0.3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</row>
    <row r="106" spans="1:65" x14ac:dyDescent="0.3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</row>
    <row r="107" spans="1:65" x14ac:dyDescent="0.3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</row>
    <row r="108" spans="1:65" x14ac:dyDescent="0.3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</row>
    <row r="109" spans="1:65" x14ac:dyDescent="0.3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</row>
    <row r="110" spans="1:65" x14ac:dyDescent="0.3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</row>
    <row r="111" spans="1:65" x14ac:dyDescent="0.3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</row>
    <row r="112" spans="1:65" x14ac:dyDescent="0.3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</row>
    <row r="113" spans="1:65" x14ac:dyDescent="0.3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</row>
    <row r="114" spans="1:65" x14ac:dyDescent="0.3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</row>
    <row r="115" spans="1:65" x14ac:dyDescent="0.3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</row>
    <row r="116" spans="1:65" x14ac:dyDescent="0.3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</row>
    <row r="117" spans="1:65" x14ac:dyDescent="0.3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</row>
    <row r="118" spans="1:65" x14ac:dyDescent="0.3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</row>
    <row r="119" spans="1:65" x14ac:dyDescent="0.3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</row>
    <row r="120" spans="1:65" x14ac:dyDescent="0.3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</row>
    <row r="121" spans="1:65" x14ac:dyDescent="0.3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</row>
    <row r="122" spans="1:65" x14ac:dyDescent="0.3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</row>
    <row r="123" spans="1:65" x14ac:dyDescent="0.3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</row>
    <row r="124" spans="1:65" x14ac:dyDescent="0.3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</row>
    <row r="125" spans="1:65" x14ac:dyDescent="0.3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</row>
    <row r="126" spans="1:65" x14ac:dyDescent="0.3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</row>
    <row r="127" spans="1:65" x14ac:dyDescent="0.3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</row>
    <row r="128" spans="1:65" x14ac:dyDescent="0.3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</row>
    <row r="129" spans="1:65" x14ac:dyDescent="0.3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</row>
    <row r="130" spans="1:65" x14ac:dyDescent="0.3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</row>
    <row r="131" spans="1:65" x14ac:dyDescent="0.3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</row>
    <row r="132" spans="1:65" x14ac:dyDescent="0.3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</row>
    <row r="133" spans="1:65" x14ac:dyDescent="0.3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</row>
    <row r="134" spans="1:65" x14ac:dyDescent="0.3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</row>
    <row r="135" spans="1:65" x14ac:dyDescent="0.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</row>
    <row r="136" spans="1:65" x14ac:dyDescent="0.3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</row>
    <row r="137" spans="1:65" x14ac:dyDescent="0.3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</row>
    <row r="138" spans="1:65" x14ac:dyDescent="0.3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</row>
    <row r="139" spans="1:65" x14ac:dyDescent="0.3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</row>
    <row r="140" spans="1:65" x14ac:dyDescent="0.3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</row>
    <row r="141" spans="1:65" x14ac:dyDescent="0.3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</row>
    <row r="142" spans="1:65" x14ac:dyDescent="0.3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</row>
    <row r="143" spans="1:65" x14ac:dyDescent="0.3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</row>
    <row r="144" spans="1:65" x14ac:dyDescent="0.3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</row>
    <row r="145" spans="1:65" x14ac:dyDescent="0.3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</row>
    <row r="146" spans="1:65" x14ac:dyDescent="0.3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</row>
    <row r="147" spans="1:65" x14ac:dyDescent="0.3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</row>
    <row r="148" spans="1:65" x14ac:dyDescent="0.3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</row>
    <row r="149" spans="1:65" x14ac:dyDescent="0.3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</row>
    <row r="150" spans="1:65" x14ac:dyDescent="0.3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</row>
    <row r="151" spans="1:65" x14ac:dyDescent="0.3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</row>
    <row r="152" spans="1:65" x14ac:dyDescent="0.3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</row>
    <row r="153" spans="1:65" x14ac:dyDescent="0.3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</row>
    <row r="154" spans="1:65" x14ac:dyDescent="0.3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</row>
    <row r="155" spans="1:65" x14ac:dyDescent="0.3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</row>
    <row r="156" spans="1:65" x14ac:dyDescent="0.3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</row>
    <row r="157" spans="1:65" x14ac:dyDescent="0.3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</row>
    <row r="158" spans="1:65" x14ac:dyDescent="0.3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</row>
    <row r="159" spans="1:65" x14ac:dyDescent="0.3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</row>
    <row r="160" spans="1:65" x14ac:dyDescent="0.3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</row>
    <row r="161" spans="1:65" x14ac:dyDescent="0.3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</row>
    <row r="162" spans="1:65" x14ac:dyDescent="0.3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</row>
    <row r="163" spans="1:65" x14ac:dyDescent="0.3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</row>
    <row r="164" spans="1:65" x14ac:dyDescent="0.3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</row>
    <row r="165" spans="1:65" x14ac:dyDescent="0.3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</row>
    <row r="166" spans="1:65" x14ac:dyDescent="0.3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</row>
    <row r="167" spans="1:65" x14ac:dyDescent="0.3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</row>
    <row r="168" spans="1:65" x14ac:dyDescent="0.3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</row>
    <row r="169" spans="1:65" x14ac:dyDescent="0.3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</row>
    <row r="170" spans="1:65" x14ac:dyDescent="0.3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</row>
    <row r="171" spans="1:65" x14ac:dyDescent="0.3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</row>
    <row r="172" spans="1:65" x14ac:dyDescent="0.3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</row>
    <row r="173" spans="1:65" x14ac:dyDescent="0.3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</row>
    <row r="174" spans="1:65" x14ac:dyDescent="0.3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</row>
    <row r="175" spans="1:65" x14ac:dyDescent="0.3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</row>
    <row r="176" spans="1:65" x14ac:dyDescent="0.3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</row>
    <row r="177" spans="1:65" x14ac:dyDescent="0.3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</row>
    <row r="178" spans="1:65" x14ac:dyDescent="0.3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</row>
    <row r="179" spans="1:65" x14ac:dyDescent="0.3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</row>
    <row r="180" spans="1:65" x14ac:dyDescent="0.3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</row>
    <row r="181" spans="1:65" x14ac:dyDescent="0.3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</row>
    <row r="182" spans="1:65" x14ac:dyDescent="0.3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</row>
    <row r="183" spans="1:65" x14ac:dyDescent="0.3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</row>
    <row r="184" spans="1:65" x14ac:dyDescent="0.3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</row>
    <row r="185" spans="1:65" x14ac:dyDescent="0.3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</row>
    <row r="186" spans="1:65" x14ac:dyDescent="0.3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</row>
    <row r="187" spans="1:65" x14ac:dyDescent="0.3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</row>
    <row r="188" spans="1:65" x14ac:dyDescent="0.3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</row>
    <row r="189" spans="1:65" x14ac:dyDescent="0.3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</row>
    <row r="190" spans="1:65" x14ac:dyDescent="0.3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</row>
    <row r="191" spans="1:65" x14ac:dyDescent="0.3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</row>
    <row r="192" spans="1:65" x14ac:dyDescent="0.3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</row>
    <row r="193" spans="1:65" x14ac:dyDescent="0.3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</row>
    <row r="194" spans="1:65" x14ac:dyDescent="0.3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</row>
    <row r="195" spans="1:65" x14ac:dyDescent="0.3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</row>
    <row r="196" spans="1:65" x14ac:dyDescent="0.3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</row>
    <row r="197" spans="1:65" x14ac:dyDescent="0.3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</row>
    <row r="198" spans="1:65" x14ac:dyDescent="0.3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</row>
    <row r="199" spans="1:65" x14ac:dyDescent="0.3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</row>
    <row r="200" spans="1:65" x14ac:dyDescent="0.3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</row>
    <row r="201" spans="1:65" x14ac:dyDescent="0.3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</row>
    <row r="202" spans="1:65" x14ac:dyDescent="0.3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</row>
    <row r="203" spans="1:65" x14ac:dyDescent="0.3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</row>
    <row r="204" spans="1:65" x14ac:dyDescent="0.3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</row>
    <row r="205" spans="1:65" x14ac:dyDescent="0.3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</row>
    <row r="206" spans="1:65" x14ac:dyDescent="0.3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</row>
    <row r="207" spans="1:65" x14ac:dyDescent="0.3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</row>
    <row r="208" spans="1:65" x14ac:dyDescent="0.3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</row>
  </sheetData>
  <sheetProtection sheet="1" objects="1" scenarios="1" selectLockedCells="1"/>
  <mergeCells count="6">
    <mergeCell ref="B33:F33"/>
    <mergeCell ref="A1:F1"/>
    <mergeCell ref="B29:F29"/>
    <mergeCell ref="B30:F30"/>
    <mergeCell ref="B31:F31"/>
    <mergeCell ref="B32:F32"/>
  </mergeCells>
  <conditionalFormatting sqref="D3:E9">
    <cfRule type="cellIs" dxfId="24" priority="8" operator="greaterThan">
      <formula>0</formula>
    </cfRule>
    <cfRule type="cellIs" dxfId="23" priority="9" operator="lessThan">
      <formula>0</formula>
    </cfRule>
  </conditionalFormatting>
  <conditionalFormatting sqref="D10:E10">
    <cfRule type="cellIs" dxfId="22" priority="6" operator="greaterThan">
      <formula>0</formula>
    </cfRule>
    <cfRule type="cellIs" dxfId="21" priority="7" operator="lessThan">
      <formula>0</formula>
    </cfRule>
  </conditionalFormatting>
  <conditionalFormatting sqref="D3:E10">
    <cfRule type="cellIs" dxfId="20" priority="5" operator="equal">
      <formula>0</formula>
    </cfRule>
  </conditionalFormatting>
  <conditionalFormatting sqref="E14:E21">
    <cfRule type="cellIs" dxfId="19" priority="3" operator="lessThan">
      <formula>0</formula>
    </cfRule>
    <cfRule type="cellIs" dxfId="18" priority="4" operator="greaterThan">
      <formula>0</formula>
    </cfRule>
  </conditionalFormatting>
  <conditionalFormatting sqref="F14:F21">
    <cfRule type="cellIs" dxfId="17" priority="1" operator="lessThan">
      <formula>0</formula>
    </cfRule>
    <cfRule type="cellIs" dxfId="16" priority="2" operator="greaterThan">
      <formula>0</formula>
    </cfRule>
  </conditionalFormatting>
  <pageMargins left="0.7" right="0.7" top="0.75" bottom="0.75" header="0.3" footer="0.3"/>
  <pageSetup scale="18" fitToHeight="0" orientation="landscape" horizontalDpi="4294967295" verticalDpi="4294967295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Projection Calc</vt:lpstr>
    </vt:vector>
  </TitlesOfParts>
  <Company>Whole Foods Market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Zayas (MA LAN)</dc:creator>
  <cp:lastModifiedBy>Christian Zayas</cp:lastModifiedBy>
  <cp:lastPrinted>2022-09-07T07:58:49Z</cp:lastPrinted>
  <dcterms:created xsi:type="dcterms:W3CDTF">2022-05-21T14:05:36Z</dcterms:created>
  <dcterms:modified xsi:type="dcterms:W3CDTF">2022-09-26T03:25:41Z</dcterms:modified>
</cp:coreProperties>
</file>