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drawings/drawing6.xml" ContentType="application/vnd.openxmlformats-officedocument.drawing+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drawings/drawing8.xml" ContentType="application/vnd.openxmlformats-officedocument.drawing+xml"/>
  <Override PartName="/xl/worksheets/sheet11.xml" ContentType="application/vnd.openxmlformats-officedocument.spreadsheetml.worksheet+xml"/>
  <Override PartName="/xl/drawings/drawing9.xml" ContentType="application/vnd.openxmlformats-officedocument.drawing+xml"/>
  <Override PartName="/xl/worksheets/sheet12.xml" ContentType="application/vnd.openxmlformats-officedocument.spreadsheetml.worksheet+xml"/>
  <Override PartName="/xl/drawings/drawing10.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Glossary" sheetId="2" state="visible" r:id="rId2"/>
    <sheet name="Dataset" sheetId="3" state="visible" r:id="rId3"/>
    <sheet name="Architectures" sheetId="4" state="visible" r:id="rId4"/>
    <sheet name="Imbalance Techniques" sheetId="5" state="visible" r:id="rId5"/>
    <sheet name="Per-class IoU" sheetId="6" state="visible" r:id="rId6"/>
    <sheet name="Error Analysis" sheetId="7" state="visible" r:id="rId7"/>
    <sheet name="Cross-Validation" sheetId="8" state="visible" r:id="rId8"/>
    <sheet name="Learning Curves" sheetId="9" state="visible" r:id="rId9"/>
    <sheet name="Training History" sheetId="10" state="visible" r:id="rId10"/>
    <sheet name="Published Comparison" sheetId="11" state="visible" r:id="rId11"/>
    <sheet name="Predictions" sheetId="12" state="visible" r:id="rId12"/>
    <sheet name="Methods &amp; References" sheetId="13" state="visible" r:id="rId13"/>
    <sheet name="Setup" sheetId="14" state="visible" r:id="rId14"/>
    <sheet name="Next Steps" sheetId="15" state="visible" r:id="rId15"/>
  </sheets>
  <definedNames/>
  <calcPr calcId="124519" fullCalcOnLoad="1"/>
</workbook>
</file>

<file path=xl/styles.xml><?xml version="1.0" encoding="utf-8"?>
<styleSheet xmlns="http://schemas.openxmlformats.org/spreadsheetml/2006/main">
  <numFmts count="5">
    <numFmt numFmtId="164" formatCode="0.0%"/>
    <numFmt numFmtId="165" formatCode="0.00&quot; : 1&quot;"/>
    <numFmt numFmtId="166" formatCode="0&quot;×&quot;"/>
    <numFmt numFmtId="167" formatCode="0.0"/>
    <numFmt numFmtId="168" formatCode="+0.0%;-0.0%;&quot;—&quot;"/>
  </numFmts>
  <fonts count="10">
    <font>
      <name val="Calibri"/>
      <family val="2"/>
      <color theme="1"/>
      <sz val="11"/>
      <scheme val="minor"/>
    </font>
    <font>
      <name val="Arial"/>
      <b val="1"/>
      <color rgb="000D366B"/>
      <sz val="16"/>
    </font>
    <font>
      <name val="Arial"/>
      <color rgb="0052514E"/>
      <sz val="10"/>
    </font>
    <font>
      <name val="Arial"/>
      <b val="1"/>
      <color rgb="000B4F2F"/>
      <sz val="11"/>
    </font>
    <font>
      <name val="Arial"/>
      <b val="1"/>
      <color rgb="00FFFFFF"/>
      <sz val="10"/>
    </font>
    <font>
      <name val="Arial"/>
      <sz val="10"/>
    </font>
    <font>
      <name val="Arial"/>
      <b val="1"/>
      <color rgb="000D366B"/>
      <sz val="12"/>
    </font>
    <font>
      <name val="Arial"/>
      <i val="1"/>
      <color rgb="0052514E"/>
      <sz val="9"/>
    </font>
    <font>
      <name val="Arial"/>
      <b val="1"/>
      <sz val="10"/>
    </font>
    <font>
      <name val="Arial"/>
      <color rgb="001C5CAB"/>
      <sz val="10"/>
      <u val="single"/>
    </font>
  </fonts>
  <fills count="7">
    <fill>
      <patternFill/>
    </fill>
    <fill>
      <patternFill patternType="gray125"/>
    </fill>
    <fill>
      <patternFill patternType="solid">
        <fgColor rgb="00E8F3EC"/>
      </patternFill>
    </fill>
    <fill>
      <patternFill patternType="solid">
        <fgColor rgb="00184F95"/>
      </patternFill>
    </fill>
    <fill>
      <patternFill patternType="solid">
        <fgColor rgb="00F3F6FB"/>
      </patternFill>
    </fill>
    <fill>
      <patternFill patternType="solid">
        <fgColor rgb="00FFF8E6"/>
      </patternFill>
    </fill>
    <fill>
      <patternFill patternType="solid">
        <fgColor rgb="00DDF1E6"/>
      </patternFill>
    </fill>
  </fills>
  <borders count="7">
    <border>
      <left/>
      <right/>
      <top/>
      <bottom/>
      <diagonal/>
    </border>
    <border>
      <left style="thick">
        <color rgb="001BAF7A"/>
      </left>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s>
  <cellStyleXfs count="1">
    <xf numFmtId="0" fontId="0" fillId="0" borderId="0"/>
  </cellStyleXfs>
  <cellXfs count="6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top" wrapText="1" indent="1"/>
    </xf>
    <xf numFmtId="0" fontId="6" fillId="0" borderId="0" pivotButton="0" quotePrefix="0" xfId="0"/>
    <xf numFmtId="0" fontId="4" fillId="3" borderId="2" applyAlignment="1" pivotButton="0" quotePrefix="0" xfId="0">
      <alignment horizontal="center" vertical="center" wrapText="1"/>
    </xf>
    <xf numFmtId="0" fontId="5" fillId="0" borderId="2" applyAlignment="1" pivotButton="0" quotePrefix="0" xfId="0">
      <alignment horizontal="left" vertical="center" wrapText="1"/>
    </xf>
    <xf numFmtId="2" fontId="6" fillId="0" borderId="2" applyAlignment="1" pivotButton="0" quotePrefix="0" xfId="0">
      <alignment horizontal="right" vertical="center"/>
    </xf>
    <xf numFmtId="0" fontId="5" fillId="4" borderId="2" applyAlignment="1" pivotButton="0" quotePrefix="0" xfId="0">
      <alignment horizontal="left" vertical="center" wrapText="1"/>
    </xf>
    <xf numFmtId="2" fontId="6" fillId="4" borderId="2" applyAlignment="1" pivotButton="0" quotePrefix="0" xfId="0">
      <alignment horizontal="right" vertical="center"/>
    </xf>
    <xf numFmtId="0" fontId="6" fillId="4" borderId="2" applyAlignment="1" pivotButton="0" quotePrefix="0" xfId="0">
      <alignment horizontal="right" vertical="center"/>
    </xf>
    <xf numFmtId="164" fontId="6" fillId="0" borderId="2" applyAlignment="1" pivotButton="0" quotePrefix="0" xfId="0">
      <alignment horizontal="right" vertical="center"/>
    </xf>
    <xf numFmtId="164" fontId="6" fillId="4" borderId="2" applyAlignment="1" pivotButton="0" quotePrefix="0" xfId="0">
      <alignment horizontal="right" vertical="center"/>
    </xf>
    <xf numFmtId="0" fontId="6" fillId="0" borderId="2" applyAlignment="1" pivotButton="0" quotePrefix="0" xfId="0">
      <alignment horizontal="right" vertical="center"/>
    </xf>
    <xf numFmtId="0" fontId="0" fillId="0" borderId="6" pivotButton="0" quotePrefix="0" xfId="0"/>
    <xf numFmtId="0" fontId="5" fillId="0" borderId="2" applyAlignment="1" pivotButton="0" quotePrefix="0" xfId="0">
      <alignment horizontal="center" vertical="top"/>
    </xf>
    <xf numFmtId="0" fontId="5" fillId="0" borderId="2" applyAlignment="1" pivotButton="0" quotePrefix="0" xfId="0">
      <alignment vertical="top" wrapText="1"/>
    </xf>
    <xf numFmtId="0" fontId="5" fillId="4" borderId="2" applyAlignment="1" pivotButton="0" quotePrefix="0" xfId="0">
      <alignment horizontal="center" vertical="top"/>
    </xf>
    <xf numFmtId="0" fontId="5" fillId="4" borderId="2" applyAlignment="1" pivotButton="0" quotePrefix="0" xfId="0">
      <alignment vertical="top" wrapText="1"/>
    </xf>
    <xf numFmtId="0" fontId="9" fillId="0" borderId="2" applyAlignment="1" pivotButton="0" quotePrefix="0" xfId="0">
      <alignment horizontal="left" vertical="center" wrapText="1"/>
    </xf>
    <xf numFmtId="0" fontId="9" fillId="4" borderId="2" applyAlignment="1" pivotButton="0" quotePrefix="0" xfId="0">
      <alignment horizontal="left" vertical="center" wrapText="1"/>
    </xf>
    <xf numFmtId="0" fontId="7" fillId="5" borderId="0" applyAlignment="1" pivotButton="0" quotePrefix="0" xfId="0">
      <alignment vertical="top" wrapText="1" indent="1"/>
    </xf>
    <xf numFmtId="0" fontId="4" fillId="3" borderId="2" applyAlignment="1" pivotButton="0" quotePrefix="0" xfId="0">
      <alignment horizontal="center" vertical="center"/>
    </xf>
    <xf numFmtId="0" fontId="0" fillId="0" borderId="5" pivotButton="0" quotePrefix="0" xfId="0"/>
    <xf numFmtId="3" fontId="5" fillId="0" borderId="2" applyAlignment="1" pivotButton="0" quotePrefix="0" xfId="0">
      <alignment horizontal="left" vertical="center"/>
    </xf>
    <xf numFmtId="0" fontId="5" fillId="4" borderId="2" applyAlignment="1" pivotButton="0" quotePrefix="0" xfId="0">
      <alignment horizontal="left" vertical="center"/>
    </xf>
    <xf numFmtId="164" fontId="5" fillId="0" borderId="2" applyAlignment="1" pivotButton="0" quotePrefix="0" xfId="0">
      <alignment horizontal="left" vertical="center"/>
    </xf>
    <xf numFmtId="165" fontId="5" fillId="4" borderId="2" applyAlignment="1" pivotButton="0" quotePrefix="0" xfId="0">
      <alignment horizontal="left" vertical="center"/>
    </xf>
    <xf numFmtId="166" fontId="5" fillId="0" borderId="2" applyAlignment="1" pivotButton="0" quotePrefix="0" xfId="0">
      <alignment horizontal="left" vertical="center"/>
    </xf>
    <xf numFmtId="1" fontId="5" fillId="4" borderId="2" applyAlignment="1" pivotButton="0" quotePrefix="0" xfId="0">
      <alignment horizontal="left" vertical="center"/>
    </xf>
    <xf numFmtId="0" fontId="5" fillId="0" borderId="2" applyAlignment="1" pivotButton="0" quotePrefix="0" xfId="0">
      <alignment horizontal="left" vertical="center"/>
    </xf>
    <xf numFmtId="164" fontId="5" fillId="0" borderId="2" applyAlignment="1" pivotButton="0" quotePrefix="0" xfId="0">
      <alignment horizontal="right" vertical="center"/>
    </xf>
    <xf numFmtId="3" fontId="5" fillId="0" borderId="2" applyAlignment="1" pivotButton="0" quotePrefix="0" xfId="0">
      <alignment horizontal="right" vertical="center"/>
    </xf>
    <xf numFmtId="164" fontId="5" fillId="4" borderId="2" applyAlignment="1" pivotButton="0" quotePrefix="0" xfId="0">
      <alignment horizontal="right" vertical="center"/>
    </xf>
    <xf numFmtId="3" fontId="5" fillId="4" borderId="2" applyAlignment="1" pivotButton="0" quotePrefix="0" xfId="0">
      <alignment horizontal="right" vertical="center"/>
    </xf>
    <xf numFmtId="10" fontId="5" fillId="0" borderId="2" applyAlignment="1" pivotButton="0" quotePrefix="0" xfId="0">
      <alignment horizontal="right" vertical="center"/>
    </xf>
    <xf numFmtId="10" fontId="5" fillId="4" borderId="2" applyAlignment="1" pivotButton="0" quotePrefix="0" xfId="0">
      <alignment horizontal="right" vertical="center"/>
    </xf>
    <xf numFmtId="2" fontId="5" fillId="0" borderId="2" applyAlignment="1" pivotButton="0" quotePrefix="0" xfId="0">
      <alignment horizontal="right" vertical="center"/>
    </xf>
    <xf numFmtId="167" fontId="5" fillId="0" borderId="2" applyAlignment="1" pivotButton="0" quotePrefix="0" xfId="0">
      <alignment horizontal="right" vertical="center"/>
    </xf>
    <xf numFmtId="168" fontId="5" fillId="0" borderId="2" applyAlignment="1" pivotButton="0" quotePrefix="0" xfId="0">
      <alignment horizontal="right" vertical="center"/>
    </xf>
    <xf numFmtId="1" fontId="5" fillId="0" borderId="2" applyAlignment="1" pivotButton="0" quotePrefix="0" xfId="0">
      <alignment horizontal="right" vertical="center"/>
    </xf>
    <xf numFmtId="2" fontId="5" fillId="4" borderId="2" applyAlignment="1" pivotButton="0" quotePrefix="0" xfId="0">
      <alignment horizontal="right" vertical="center"/>
    </xf>
    <xf numFmtId="167" fontId="5" fillId="4" borderId="2" applyAlignment="1" pivotButton="0" quotePrefix="0" xfId="0">
      <alignment horizontal="right" vertical="center"/>
    </xf>
    <xf numFmtId="168" fontId="5" fillId="4" borderId="2" applyAlignment="1" pivotButton="0" quotePrefix="0" xfId="0">
      <alignment horizontal="right" vertical="center"/>
    </xf>
    <xf numFmtId="1" fontId="5" fillId="4" borderId="2" applyAlignment="1" pivotButton="0" quotePrefix="0" xfId="0">
      <alignment horizontal="right" vertical="center"/>
    </xf>
    <xf numFmtId="0" fontId="8" fillId="6" borderId="2" applyAlignment="1" pivotButton="0" quotePrefix="0" xfId="0">
      <alignment horizontal="left" vertical="center" wrapText="1"/>
    </xf>
    <xf numFmtId="2" fontId="8" fillId="6" borderId="2" applyAlignment="1" pivotButton="0" quotePrefix="0" xfId="0">
      <alignment horizontal="right" vertical="center"/>
    </xf>
    <xf numFmtId="167" fontId="8" fillId="6" borderId="2" applyAlignment="1" pivotButton="0" quotePrefix="0" xfId="0">
      <alignment horizontal="right" vertical="center"/>
    </xf>
    <xf numFmtId="168" fontId="8" fillId="6" borderId="2" applyAlignment="1" pivotButton="0" quotePrefix="0" xfId="0">
      <alignment horizontal="right" vertical="center"/>
    </xf>
    <xf numFmtId="1" fontId="8" fillId="6" borderId="2" applyAlignment="1" pivotButton="0" quotePrefix="0" xfId="0">
      <alignment horizontal="right" vertical="center"/>
    </xf>
    <xf numFmtId="0" fontId="5" fillId="0" borderId="2" applyAlignment="1" pivotButton="0" quotePrefix="0" xfId="0">
      <alignment horizontal="center" vertical="center"/>
    </xf>
    <xf numFmtId="0" fontId="9" fillId="6" borderId="2" applyAlignment="1" pivotButton="0" quotePrefix="0" xfId="0">
      <alignment vertical="center" wrapText="1"/>
    </xf>
    <xf numFmtId="0" fontId="8" fillId="6" borderId="2" applyAlignment="1" pivotButton="0" quotePrefix="0" xfId="0">
      <alignment horizontal="center" vertical="center"/>
    </xf>
    <xf numFmtId="0" fontId="9" fillId="0" borderId="2" applyAlignment="1" pivotButton="0" quotePrefix="0" xfId="0">
      <alignment vertical="center" wrapText="1"/>
    </xf>
    <xf numFmtId="0" fontId="5" fillId="4" borderId="2" applyAlignment="1" pivotButton="0" quotePrefix="0" xfId="0">
      <alignment horizontal="center" vertical="center"/>
    </xf>
    <xf numFmtId="0" fontId="9" fillId="4" borderId="2" applyAlignment="1" pivotButton="0" quotePrefix="0" xfId="0">
      <alignment vertical="center" wrapText="1"/>
    </xf>
    <xf numFmtId="1" fontId="5" fillId="0" borderId="2" applyAlignment="1" pivotButton="0" quotePrefix="0" xfId="0">
      <alignment horizontal="left" vertical="center" wrapText="1"/>
    </xf>
    <xf numFmtId="1" fontId="5" fillId="4" borderId="2" applyAlignment="1" pivotButton="0" quotePrefix="0" xfId="0">
      <alignment horizontal="left" vertical="center" wrapText="1"/>
    </xf>
    <xf numFmtId="0" fontId="5" fillId="0" borderId="2" applyAlignment="1" pivotButton="0" quotePrefix="0" xfId="0">
      <alignment horizontal="left" vertical="center"/>
    </xf>
    <xf numFmtId="9" fontId="5" fillId="0" borderId="2" applyAlignment="1" pivotButton="0" quotePrefix="0" xfId="0">
      <alignment horizontal="center" vertical="center"/>
    </xf>
    <xf numFmtId="0" fontId="5" fillId="4" borderId="2" applyAlignment="1" pivotButton="0" quotePrefix="0" xfId="0">
      <alignment horizontal="left" vertical="center"/>
    </xf>
    <xf numFmtId="9" fontId="5" fillId="4" borderId="2" applyAlignment="1" pivotButton="0" quotePrefix="0" xfId="0">
      <alignment horizontal="center" vertical="center"/>
    </xf>
    <xf numFmtId="0" fontId="9" fillId="0" borderId="2" applyAlignment="1" pivotButton="0" quotePrefix="0" xfId="0">
      <alignment vertical="center"/>
    </xf>
    <xf numFmtId="0" fontId="9" fillId="4" borderId="2"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 Type="http://schemas.openxmlformats.org/officeDocument/2006/relationships/image" Target="/xl/media/image3.png" Id="rId2" /></Relationships>
</file>

<file path=xl/drawings/_rels/drawing3.xml.rels><Relationships xmlns="http://schemas.openxmlformats.org/package/2006/relationships"><Relationship Type="http://schemas.openxmlformats.org/officeDocument/2006/relationships/image" Target="/xl/media/image4.png" Id="rId1" /></Relationships>
</file>

<file path=xl/drawings/_rels/drawing4.xml.rels><Relationships xmlns="http://schemas.openxmlformats.org/package/2006/relationships"><Relationship Type="http://schemas.openxmlformats.org/officeDocument/2006/relationships/image" Target="/xl/media/image5.png" Id="rId1" /><Relationship Type="http://schemas.openxmlformats.org/officeDocument/2006/relationships/image" Target="/xl/media/image6.png" Id="rId2" /></Relationships>
</file>

<file path=xl/drawings/_rels/drawing5.xml.rels><Relationships xmlns="http://schemas.openxmlformats.org/package/2006/relationships"><Relationship Type="http://schemas.openxmlformats.org/officeDocument/2006/relationships/image" Target="/xl/media/image7.png" Id="rId1" /><Relationship Type="http://schemas.openxmlformats.org/officeDocument/2006/relationships/image" Target="/xl/media/image8.png" Id="rId2" /></Relationships>
</file>

<file path=xl/drawings/_rels/drawing6.xml.rels><Relationships xmlns="http://schemas.openxmlformats.org/package/2006/relationships"><Relationship Type="http://schemas.openxmlformats.org/officeDocument/2006/relationships/image" Target="/xl/media/image9.png" Id="rId1" /><Relationship Type="http://schemas.openxmlformats.org/officeDocument/2006/relationships/image" Target="/xl/media/image10.png" Id="rId2" /></Relationships>
</file>

<file path=xl/drawings/_rels/drawing7.xml.rels><Relationships xmlns="http://schemas.openxmlformats.org/package/2006/relationships"><Relationship Type="http://schemas.openxmlformats.org/officeDocument/2006/relationships/image" Target="/xl/media/image11.png" Id="rId1" /><Relationship Type="http://schemas.openxmlformats.org/officeDocument/2006/relationships/image" Target="/xl/media/image12.png" Id="rId2" /></Relationships>
</file>

<file path=xl/drawings/_rels/drawing8.xml.rels><Relationships xmlns="http://schemas.openxmlformats.org/package/2006/relationships"><Relationship Type="http://schemas.openxmlformats.org/officeDocument/2006/relationships/image" Target="/xl/media/image13.png" Id="rId1" /></Relationships>
</file>

<file path=xl/drawings/_rels/drawing9.xml.rels><Relationships xmlns="http://schemas.openxmlformats.org/package/2006/relationships"><Relationship Type="http://schemas.openxmlformats.org/officeDocument/2006/relationships/image" Target="/xl/media/image14.png" Id="rId1" /></Relationships>
</file>

<file path=xl/drawings/_rels/drawing10.xml.rels><Relationships xmlns="http://schemas.openxmlformats.org/package/2006/relationships"><Relationship Type="http://schemas.openxmlformats.org/officeDocument/2006/relationships/image" Target="/xl/media/image15.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16</row>
      <rowOff>0</rowOff>
    </from>
    <ext cx="7620000" cy="3933825"/>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23</row>
      <rowOff>0</rowOff>
    </from>
    <ext cx="7620000" cy="3448050"/>
    <pic>
      <nvPicPr>
        <cNvPr id="1" name="Image 1" descr="Picture"/>
        <cNvPicPr/>
      </nvPicPr>
      <blipFill>
        <a:blip cstate="print" r:embed="rId1"/>
        <a:stretch>
          <a:fillRect/>
        </a:stretch>
      </blipFill>
      <spPr>
        <a:prstGeom prst="rect"/>
      </spPr>
    </pic>
    <clientData/>
  </oneCellAnchor>
  <oneCellAnchor>
    <from>
      <col>0</col>
      <colOff>0</colOff>
      <row>64</row>
      <rowOff>0</rowOff>
    </from>
    <ext cx="5905500" cy="4562475"/>
    <pic>
      <nvPicPr>
        <cNvPr id="2" name="Image 2" descr="Picture"/>
        <cNvPicPr/>
      </nvPicPr>
      <blipFill>
        <a:blip cstate="print" r:embed="rId2"/>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11</row>
      <rowOff>0</rowOff>
    </from>
    <ext cx="9525000" cy="259080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18</row>
      <rowOff>0</rowOff>
    </from>
    <ext cx="7620000" cy="4514850"/>
    <pic>
      <nvPicPr>
        <cNvPr id="1" name="Image 1" descr="Picture"/>
        <cNvPicPr/>
      </nvPicPr>
      <blipFill>
        <a:blip cstate="print" r:embed="rId1"/>
        <a:stretch>
          <a:fillRect/>
        </a:stretch>
      </blipFill>
      <spPr>
        <a:prstGeom prst="rect"/>
      </spPr>
    </pic>
    <clientData/>
  </oneCellAnchor>
  <oneCellAnchor>
    <from>
      <col>0</col>
      <colOff>0</colOff>
      <row>44</row>
      <rowOff>0</rowOff>
    </from>
    <ext cx="9525000" cy="3914775"/>
    <pic>
      <nvPicPr>
        <cNvPr id="2" name="Image 2" descr="Picture"/>
        <cNvPicPr/>
      </nvPicPr>
      <blipFill>
        <a:blip cstate="print" r:embed="rId2"/>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0</colOff>
      <row>20</row>
      <rowOff>0</rowOff>
    </from>
    <ext cx="9525000" cy="4838700"/>
    <pic>
      <nvPicPr>
        <cNvPr id="1" name="Image 1" descr="Picture"/>
        <cNvPicPr/>
      </nvPicPr>
      <blipFill>
        <a:blip cstate="print" r:embed="rId1"/>
        <a:stretch>
          <a:fillRect/>
        </a:stretch>
      </blipFill>
      <spPr>
        <a:prstGeom prst="rect"/>
      </spPr>
    </pic>
    <clientData/>
  </oneCellAnchor>
  <oneCellAnchor>
    <from>
      <col>0</col>
      <colOff>0</colOff>
      <row>48</row>
      <rowOff>0</rowOff>
    </from>
    <ext cx="5715000" cy="4343400"/>
    <pic>
      <nvPicPr>
        <cNvPr id="2" name="Image 2" descr="Picture"/>
        <cNvPicPr/>
      </nvPicPr>
      <blipFill>
        <a:blip cstate="print" r:embed="rId2"/>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0</colOff>
      <row>20</row>
      <rowOff>0</rowOff>
    </from>
    <ext cx="8572500" cy="5172075"/>
    <pic>
      <nvPicPr>
        <cNvPr id="1" name="Image 1" descr="Picture"/>
        <cNvPicPr/>
      </nvPicPr>
      <blipFill>
        <a:blip cstate="print" r:embed="rId1"/>
        <a:stretch>
          <a:fillRect/>
        </a:stretch>
      </blipFill>
      <spPr>
        <a:prstGeom prst="rect"/>
      </spPr>
    </pic>
    <clientData/>
  </oneCellAnchor>
  <oneCellAnchor>
    <from>
      <col>0</col>
      <colOff>0</colOff>
      <row>50</row>
      <rowOff>0</rowOff>
    </from>
    <ext cx="8572500" cy="5010150"/>
    <pic>
      <nvPicPr>
        <cNvPr id="2" name="Image 2" descr="Picture"/>
        <cNvPicPr/>
      </nvPicPr>
      <blipFill>
        <a:blip cstate="print" r:embed="rId2"/>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0</col>
      <colOff>0</colOff>
      <row>4</row>
      <rowOff>0</rowOff>
    </from>
    <ext cx="9334500" cy="6829425"/>
    <pic>
      <nvPicPr>
        <cNvPr id="1" name="Image 1" descr="Picture"/>
        <cNvPicPr/>
      </nvPicPr>
      <blipFill>
        <a:blip cstate="print" r:embed="rId1"/>
        <a:stretch>
          <a:fillRect/>
        </a:stretch>
      </blipFill>
      <spPr>
        <a:prstGeom prst="rect"/>
      </spPr>
    </pic>
    <clientData/>
  </oneCellAnchor>
  <oneCellAnchor>
    <from>
      <col>0</col>
      <colOff>0</colOff>
      <row>42</row>
      <rowOff>0</rowOff>
    </from>
    <ext cx="9334500" cy="6829425"/>
    <pic>
      <nvPicPr>
        <cNvPr id="2" name="Image 2" descr="Picture"/>
        <cNvPicPr/>
      </nvPicPr>
      <blipFill>
        <a:blip cstate="print" r:embed="rId2"/>
        <a:stretch>
          <a:fillRect/>
        </a:stretch>
      </blipFill>
      <spPr>
        <a:prstGeom prst="rect"/>
      </spPr>
    </pic>
    <clientData/>
  </one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0</col>
      <colOff>0</colOff>
      <row>4</row>
      <rowOff>0</rowOff>
    </from>
    <ext cx="7620000" cy="4162425"/>
    <pic>
      <nvPicPr>
        <cNvPr id="1" name="Image 1" descr="Picture"/>
        <cNvPicPr/>
      </nvPicPr>
      <blipFill>
        <a:blip cstate="print" r:embed="rId1"/>
        <a:stretch>
          <a:fillRect/>
        </a:stretch>
      </blipFill>
      <spPr>
        <a:prstGeom prst="rect"/>
      </spPr>
    </pic>
    <clientData/>
  </oneCellAnchor>
</wsDr>
</file>

<file path=xl/drawings/drawing9.xml><?xml version="1.0" encoding="utf-8"?>
<wsDr xmlns:a="http://schemas.openxmlformats.org/drawingml/2006/main" xmlns:r="http://schemas.openxmlformats.org/officeDocument/2006/relationships" xmlns="http://schemas.openxmlformats.org/drawingml/2006/spreadsheetDrawing">
  <oneCellAnchor>
    <from>
      <col>0</col>
      <colOff>0</colOff>
      <row>18</row>
      <rowOff>0</rowOff>
    </from>
    <ext cx="7620000" cy="3486150"/>
    <pic>
      <nvPicPr>
        <cNvPr id="1" name="Image 1" descr="Picture"/>
        <cNvPicPr/>
      </nvPicPr>
      <blipFill>
        <a:blip cstate="print" r:embed="rId1"/>
        <a:stretch>
          <a:fillRect/>
        </a:stretch>
      </blipFill>
      <spPr>
        <a:prstGeom prst="rect"/>
      </spPr>
    </pic>
    <clientData/>
  </oneCellAnchor>
</wsDr>
</file>

<file path=xl/drawings/drawing10.xml><?xml version="1.0" encoding="utf-8"?>
<wsDr xmlns:a="http://schemas.openxmlformats.org/drawingml/2006/main" xmlns:r="http://schemas.openxmlformats.org/officeDocument/2006/relationships" xmlns="http://schemas.openxmlformats.org/drawingml/2006/spreadsheetDrawing">
  <oneCellAnchor>
    <from>
      <col>0</col>
      <colOff>0</colOff>
      <row>4</row>
      <rowOff>0</rowOff>
    </from>
    <ext cx="9525000" cy="68770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Glossary'!A1" TargetMode="External" Id="rId1" /><Relationship Type="http://schemas.openxmlformats.org/officeDocument/2006/relationships/hyperlink" Target="#'Dataset'!A1" TargetMode="External" Id="rId2" /><Relationship Type="http://schemas.openxmlformats.org/officeDocument/2006/relationships/hyperlink" Target="#'Architectures'!A1" TargetMode="External" Id="rId3" /><Relationship Type="http://schemas.openxmlformats.org/officeDocument/2006/relationships/hyperlink" Target="#'Imbalance Techniques'!A1" TargetMode="External" Id="rId4" /><Relationship Type="http://schemas.openxmlformats.org/officeDocument/2006/relationships/hyperlink" Target="#'Per-class IoU'!A1" TargetMode="External" Id="rId5" /><Relationship Type="http://schemas.openxmlformats.org/officeDocument/2006/relationships/hyperlink" Target="#'Error Analysis'!A1" TargetMode="External" Id="rId6" /><Relationship Type="http://schemas.openxmlformats.org/officeDocument/2006/relationships/hyperlink" Target="#'Cross-Validation'!A1" TargetMode="External" Id="rId7" /><Relationship Type="http://schemas.openxmlformats.org/officeDocument/2006/relationships/hyperlink" Target="#'Learning Curves'!A1" TargetMode="External" Id="rId8" /><Relationship Type="http://schemas.openxmlformats.org/officeDocument/2006/relationships/hyperlink" Target="#'Training History'!A1" TargetMode="External" Id="rId9" /><Relationship Type="http://schemas.openxmlformats.org/officeDocument/2006/relationships/hyperlink" Target="#'Published Comparison'!A1" TargetMode="External" Id="rId10" /><Relationship Type="http://schemas.openxmlformats.org/officeDocument/2006/relationships/hyperlink" Target="#'Predictions'!A1" TargetMode="External" Id="rId11" /><Relationship Type="http://schemas.openxmlformats.org/officeDocument/2006/relationships/hyperlink" Target="#'Methods &amp; References'!A1" TargetMode="External" Id="rId12" /><Relationship Type="http://schemas.openxmlformats.org/officeDocument/2006/relationships/hyperlink" Target="#'Setup'!A1" TargetMode="External" Id="rId13" /><Relationship Type="http://schemas.openxmlformats.org/officeDocument/2006/relationships/hyperlink" Target="#'Next Steps'!A1" TargetMode="External" Id="rId14" /><Relationship Type="http://schemas.openxmlformats.org/officeDocument/2006/relationships/drawing" Target="/xl/drawings/drawing1.xml" Id="rId15"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hyperlink" Target="https://arxiv.org/abs/1606.04797" TargetMode="External" Id="rId1" /><Relationship Type="http://schemas.openxmlformats.org/officeDocument/2006/relationships/hyperlink" Target="https://arxiv.org/abs/1606.04797" TargetMode="External" Id="rId2" /><Relationship Type="http://schemas.openxmlformats.org/officeDocument/2006/relationships/hyperlink" Target="https://arxiv.org/abs/1908.03195" TargetMode="External" Id="rId3" /><Relationship Type="http://schemas.openxmlformats.org/officeDocument/2006/relationships/hyperlink" Target="https://arxiv.org/abs/1411.4734" TargetMode="External" Id="rId4" /><Relationship Type="http://schemas.openxmlformats.org/officeDocument/2006/relationships/hyperlink" Target="https://arxiv.org/abs/1901.05555" TargetMode="External" Id="rId5" /><Relationship Type="http://schemas.openxmlformats.org/officeDocument/2006/relationships/hyperlink" Target="https://arxiv.org/abs/1708.02002" TargetMode="External" Id="rId6" /><Relationship Type="http://schemas.openxmlformats.org/officeDocument/2006/relationships/hyperlink" Target="https://arxiv.org/abs/1908.03195" TargetMode="External" Id="rId7" /><Relationship Type="http://schemas.openxmlformats.org/officeDocument/2006/relationships/hyperlink" Target="https://arxiv.org/abs/1604.03540" TargetMode="External" Id="rId8" /><Relationship Type="http://schemas.openxmlformats.org/officeDocument/2006/relationships/drawing" Target="/xl/drawings/drawing4.xml" Id="rId9" /></Relationships>
</file>

<file path=xl/worksheets/_rels/sheet7.xml.rels><Relationships xmlns="http://schemas.openxmlformats.org/package/2006/relationships"><Relationship Type="http://schemas.openxmlformats.org/officeDocument/2006/relationships/drawing" Target="/xl/drawings/drawing5.xml" Id="rId1" /></Relationships>
</file>

<file path=xl/worksheets/_rels/sheet8.xml.rels><Relationships xmlns="http://schemas.openxmlformats.org/package/2006/relationships"><Relationship Type="http://schemas.openxmlformats.org/officeDocument/2006/relationships/drawing" Target="/xl/drawings/drawing6.xml" Id="rId1" /></Relationships>
</file>

<file path=xl/worksheets/_rels/sheet9.xml.rels><Relationships xmlns="http://schemas.openxmlformats.org/package/2006/relationships"><Relationship Type="http://schemas.openxmlformats.org/officeDocument/2006/relationships/drawing" Target="/xl/drawings/drawing7.xml" Id="rId1" /></Relationships>
</file>

<file path=xl/worksheets/_rels/sheet10.xml.rels><Relationships xmlns="http://schemas.openxmlformats.org/package/2006/relationships"><Relationship Type="http://schemas.openxmlformats.org/officeDocument/2006/relationships/drawing" Target="/xl/drawings/drawing8.xml" Id="rId1" /></Relationships>
</file>

<file path=xl/worksheets/_rels/sheet11.xml.rels><Relationships xmlns="http://schemas.openxmlformats.org/package/2006/relationships"><Relationship Type="http://schemas.openxmlformats.org/officeDocument/2006/relationships/drawing" Target="/xl/drawings/drawing9.xml" Id="rId1" /></Relationships>
</file>

<file path=xl/worksheets/_rels/sheet12.xml.rels><Relationships xmlns="http://schemas.openxmlformats.org/package/2006/relationships"><Relationship Type="http://schemas.openxmlformats.org/officeDocument/2006/relationships/drawing" Target="/xl/drawings/drawing10.xml" Id="rId1" /></Relationships>
</file>

<file path=xl/worksheets/_rels/sheet13.xml.rels><Relationships xmlns="http://schemas.openxmlformats.org/package/2006/relationships"><Relationship Type="http://schemas.openxmlformats.org/officeDocument/2006/relationships/hyperlink" Target="https://arxiv.org/abs/2010.05687" TargetMode="External" Id="rId1" /><Relationship Type="http://schemas.openxmlformats.org/officeDocument/2006/relationships/hyperlink" Target="https://arxiv.org/abs/1810.08452" TargetMode="External" Id="rId2" /><Relationship Type="http://schemas.openxmlformats.org/officeDocument/2006/relationships/hyperlink" Target="https://arxiv.org/abs/2108.06103" TargetMode="External" Id="rId3" /><Relationship Type="http://schemas.openxmlformats.org/officeDocument/2006/relationships/hyperlink" Target="https://arxiv.org/abs/2108.06103" TargetMode="External" Id="rId4" /><Relationship Type="http://schemas.openxmlformats.org/officeDocument/2006/relationships/hyperlink" Target="https://arxiv.org/abs/1512.03385" TargetMode="External" Id="rId5" /><Relationship Type="http://schemas.openxmlformats.org/officeDocument/2006/relationships/hyperlink" Target="https://arxiv.org/abs/1612.03144" TargetMode="External" Id="rId6" /><Relationship Type="http://schemas.openxmlformats.org/officeDocument/2006/relationships/hyperlink" Target="https://arxiv.org/abs/1711.07971" TargetMode="External" Id="rId7" /><Relationship Type="http://schemas.openxmlformats.org/officeDocument/2006/relationships/hyperlink" Target="https://arxiv.org/abs/1805.08318" TargetMode="External" Id="rId8" /><Relationship Type="http://schemas.openxmlformats.org/officeDocument/2006/relationships/hyperlink" Target="https://arxiv.org/abs/1411.4734" TargetMode="External" Id="rId9" /><Relationship Type="http://schemas.openxmlformats.org/officeDocument/2006/relationships/hyperlink" Target="https://arxiv.org/abs/1901.05555" TargetMode="External" Id="rId10" /><Relationship Type="http://schemas.openxmlformats.org/officeDocument/2006/relationships/hyperlink" Target="https://arxiv.org/abs/1708.02002" TargetMode="External" Id="rId11" /><Relationship Type="http://schemas.openxmlformats.org/officeDocument/2006/relationships/hyperlink" Target="https://arxiv.org/abs/1606.04797" TargetMode="External" Id="rId12" /><Relationship Type="http://schemas.openxmlformats.org/officeDocument/2006/relationships/hyperlink" Target="https://arxiv.org/abs/1604.03540" TargetMode="External" Id="rId13" /><Relationship Type="http://schemas.openxmlformats.org/officeDocument/2006/relationships/hyperlink" Target="https://arxiv.org/abs/1908.03195" TargetMode="External" Id="rId14" /><Relationship Type="http://schemas.openxmlformats.org/officeDocument/2006/relationships/hyperlink" Target="https://arxiv.org/abs/1711.05101" TargetMode="External" Id="rId15" /><Relationship Type="http://schemas.openxmlformats.org/officeDocument/2006/relationships/hyperlink" Target="https://arxiv.org/abs/1708.07120" TargetMode="External" Id="rId16" /><Relationship Type="http://schemas.openxmlformats.org/officeDocument/2006/relationships/hyperlink" Target="https://www.ijcai.org/Proceedings/95-2/Papers/016.pdf" TargetMode="External" Id="rId17" /><Relationship Type="http://schemas.openxmlformats.org/officeDocument/2006/relationships/hyperlink" Target="https://arxiv.org/abs/2212.05245" TargetMode="External" Id="rId18" /><Relationship Type="http://schemas.openxmlformats.org/officeDocument/2006/relationships/hyperlink" Target="https://arxiv.org/abs/2404.03425" TargetMode="External" Id="rId19" /><Relationship Type="http://schemas.openxmlformats.org/officeDocument/2006/relationships/hyperlink" Target="https://arxiv.org/abs/2508.08232" TargetMode="External" Id="rId20" /><Relationship Type="http://schemas.openxmlformats.org/officeDocument/2006/relationships/hyperlink" Target="https://www.mdpi.com/2072-4292/18/17/2957" TargetMode="External" Id="rId21" /></Relationships>
</file>

<file path=xl/worksheets/sheet1.xml><?xml version="1.0" encoding="utf-8"?>
<worksheet xmlns="http://schemas.openxmlformats.org/spreadsheetml/2006/main">
  <sheetPr>
    <tabColor rgb="000D366B"/>
    <outlinePr summaryBelow="1" summaryRight="1"/>
    <pageSetUpPr fitToPage="1"/>
  </sheetPr>
  <dimension ref="A1:C66"/>
  <sheetViews>
    <sheetView showGridLines="0" workbookViewId="0">
      <selection activeCell="A1" sqref="A1"/>
    </sheetView>
  </sheetViews>
  <sheetFormatPr baseColWidth="8" defaultRowHeight="15"/>
  <cols>
    <col width="54" customWidth="1" min="1" max="1"/>
    <col width="20" customWidth="1" min="2" max="2"/>
    <col width="72" customWidth="1" min="3" max="3"/>
  </cols>
  <sheetData>
    <row r="1" ht="27.6" customHeight="1">
      <c r="A1" s="1" t="inlineStr">
        <is>
          <t>Semantic change detection on SECOND — results summary</t>
        </is>
      </c>
    </row>
    <row r="2" ht="33" customHeight="1">
      <c r="A2" s="2" t="inlineStr">
        <is>
          <t>What this sheet shows: the headline numbers and findings. Each other sheet explains one part in detail (links at the bottom). All scores are on a held-out test set of 595 image pairs; higher is better.</t>
        </is>
      </c>
    </row>
    <row r="3" ht="35.7" customHeight="1">
      <c r="A3" s="3" t="inlineStr">
        <is>
          <t>Key takeaway: The best model (Bi-SRNet-lite + WCE + Dice) reaches test SeK 15.38, 93% higher than the starting model (7.97). Most of the gain comes from the network design; handling class imbalance adds a smaller extra gain.</t>
        </is>
      </c>
    </row>
    <row r="5" ht="20" customHeight="1">
      <c r="A5" s="4" t="inlineStr">
        <is>
          <t>Key numbers</t>
        </is>
      </c>
    </row>
    <row r="6" ht="21.5" customHeight="1">
      <c r="A6" s="5" t="inlineStr">
        <is>
          <t>Measure</t>
        </is>
      </c>
      <c r="B6" s="5" t="inlineStr">
        <is>
          <t>Value</t>
        </is>
      </c>
      <c r="C6" s="5" t="inlineStr">
        <is>
          <t>Meaning</t>
        </is>
      </c>
    </row>
    <row r="7" ht="20" customHeight="1">
      <c r="A7" s="6" t="inlineStr">
        <is>
          <t>Starting model: Early Fusion + CE — test SeK (%)</t>
        </is>
      </c>
      <c r="B7" s="7">
        <f>Architectures!E6</f>
        <v>7.974001851557457</v>
      </c>
      <c r="C7" s="6" t="inlineStr">
        <is>
          <t>The simplest design</t>
        </is>
      </c>
    </row>
    <row r="8" ht="20" customHeight="1">
      <c r="A8" s="8" t="inlineStr">
        <is>
          <t>Best design: Bi-SRNet-lite + CE — test SeK (%)</t>
        </is>
      </c>
      <c r="B8" s="9">
        <f>Architectures!E8</f>
        <v>14.24483239371389</v>
      </c>
      <c r="C8" s="8" t="inlineStr">
        <is>
          <t>Best of the 3 designs</t>
        </is>
      </c>
    </row>
    <row r="9" ht="20" customHeight="1">
      <c r="A9" s="6" t="inlineStr">
        <is>
          <t>Best overall — test SeK (%)</t>
        </is>
      </c>
      <c r="B9" s="7">
        <f>MAX('Imbalance Techniques'!D6:D15)</f>
        <v>15.38185921301693</v>
      </c>
      <c r="C9" s="6" t="inlineStr">
        <is>
          <t>Best of all 12 runs</t>
        </is>
      </c>
    </row>
    <row r="10" ht="20" customHeight="1">
      <c r="A10" s="8" t="inlineStr">
        <is>
          <t>Best technique</t>
        </is>
      </c>
      <c r="B10" s="10" t="str">
        <f>INDEX('Imbalance Techniques'!A6:A15,MATCH(B9,'Imbalance Techniques'!D6:D15,0))</f>
        <v>WCE + Dice</v>
      </c>
      <c r="C10" s="8" t="inlineStr">
        <is>
          <t>Used on Bi-SRNet-lite</t>
        </is>
      </c>
    </row>
    <row r="11" ht="20" customHeight="1">
      <c r="A11" s="6" t="inlineStr">
        <is>
          <t>Total improvement over the starting model</t>
        </is>
      </c>
      <c r="B11" s="11">
        <f>(B9-B7)/B7</f>
        <v>0.9290012090996185</v>
      </c>
      <c r="C11" s="6" t="inlineStr">
        <is>
          <t>Design + technique</t>
        </is>
      </c>
    </row>
    <row r="12" ht="20" customHeight="1">
      <c r="A12" s="8" t="inlineStr">
        <is>
          <t>Improvement from the design alone</t>
        </is>
      </c>
      <c r="B12" s="12">
        <f>(B8-B7)/B7</f>
        <v>0.786409466525473</v>
      </c>
      <c r="C12" s="8" t="inlineStr">
        <is>
          <t>Early Fusion → Bi-SRNet-lite</t>
        </is>
      </c>
    </row>
    <row r="13" ht="20" customHeight="1">
      <c r="A13" s="6" t="inlineStr">
        <is>
          <t>Extra improvement from the best technique</t>
        </is>
      </c>
      <c r="B13" s="11">
        <f>(B9-B8)/B8</f>
        <v>0.07982030169795465</v>
      </c>
      <c r="C13" s="6" t="inlineStr">
        <is>
          <t>Same design: plain CE → best technique</t>
        </is>
      </c>
    </row>
    <row r="14" ht="20" customHeight="1">
      <c r="A14" s="8" t="inlineStr">
        <is>
          <t>Techniques that beat plain CE</t>
        </is>
      </c>
      <c r="B14" s="10" t="str">
        <f>COUNTIF('Imbalance Techniques'!L7:L15,"Yes")&amp;" of 9"</f>
        <v>6 of 9</v>
      </c>
      <c r="C14" s="8" t="inlineStr">
        <is>
          <t>On test SeK</t>
        </is>
      </c>
    </row>
    <row r="15" ht="20" customHeight="1">
      <c r="A15" s="6" t="inlineStr">
        <is>
          <t>Cross-validation runs finished</t>
        </is>
      </c>
      <c r="B15" s="13" t="str">
        <f>"36 of 36"</f>
        <v>36 of 36</v>
      </c>
      <c r="C15" s="6" t="inlineStr">
        <is>
          <t>3 folds × 12 configurations</t>
        </is>
      </c>
    </row>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40" ht="20" customHeight="1">
      <c r="A40" s="4" t="inlineStr">
        <is>
          <t>Main findings</t>
        </is>
      </c>
    </row>
    <row r="41" ht="21.5" customHeight="1">
      <c r="A41" s="5" t="inlineStr">
        <is>
          <t>#</t>
        </is>
      </c>
      <c r="B41" s="5" t="inlineStr">
        <is>
          <t>Finding</t>
        </is>
      </c>
      <c r="C41" s="14" t="n"/>
    </row>
    <row r="42" ht="33" customHeight="1">
      <c r="A42" s="15" t="n">
        <v>1</v>
      </c>
      <c r="B42" s="16" t="inlineStr">
        <is>
          <t>The network design matters most. Moving from Early Fusion to a Siamese design, then adding attention between the two dates (Bi-SRNet-lite), raises SeK from 7.97 to 14.24.</t>
        </is>
      </c>
      <c r="C42" s="14" t="n"/>
    </row>
    <row r="43" ht="46.5" customHeight="1">
      <c r="A43" s="17" t="n">
        <v>2</v>
      </c>
      <c r="B43" s="18" t="inlineStr">
        <is>
          <t>Handling class imbalance adds a smaller gain. 6 of 9 techniques beat plain CE; the best is WCE + Dice (15.38). Focal loss and rare-class sampling alone did not help; OHEM failed with its default setting.</t>
        </is>
      </c>
      <c r="C43" s="14" t="n"/>
    </row>
    <row r="44" ht="19.5" customHeight="1">
      <c r="A44" s="15" t="n">
        <v>3</v>
      </c>
      <c r="B44" s="16" t="inlineStr">
        <is>
          <t>Rare classes gain the most: water IoU 0.0 → 23.0, playground 9.7 → 32.9.</t>
        </is>
      </c>
      <c r="C44" s="14" t="n"/>
    </row>
    <row r="45" ht="33" customHeight="1">
      <c r="A45" s="17" t="n">
        <v>4</v>
      </c>
      <c r="B45" s="18" t="inlineStr">
        <is>
          <t>The biggest remaining error is missed changes (changed pixels predicted as 'no change'), not mixing up classes. Imbalance techniques find more changes but also raise false alarms.</t>
        </is>
      </c>
      <c r="C45" s="14" t="n"/>
    </row>
    <row r="46" ht="60" customHeight="1">
      <c r="A46" s="15" t="n">
        <v>5</v>
      </c>
      <c r="B46" s="16" t="inlineStr">
        <is>
          <t>Cross-validation (3 folds) confirms the order of the three designs in every fold. WCE + Dice, CE + Dice, Weighted CE, Median-freq, Class-balanced, WCE + Dice + rare sampling beat plain CE in all 3 folds. Highest mean so far: Bi-SRNet-lite + CE + Dice (14.38 ± 0.31). Techniques this close should be treated as ties.</t>
        </is>
      </c>
      <c r="C46" s="14" t="n"/>
    </row>
    <row r="47" ht="46.5" customHeight="1">
      <c r="A47" s="17" t="n">
        <v>6</v>
      </c>
      <c r="B47" s="18" t="inlineStr">
        <is>
          <t>Scores are below published papers (e.g. Bi-SRNet 23.22 SeK) because this study uses 256-pixel images, a small ResNet-18 and 20 epochs on a laptop. The comparison inside this study is fair; the one with papers is only a reference.</t>
        </is>
      </c>
      <c r="C47" s="14" t="n"/>
    </row>
    <row r="49" ht="20" customHeight="1">
      <c r="A49" s="4" t="inlineStr">
        <is>
          <t>Sheets in this workbook (click a name to open it)</t>
        </is>
      </c>
    </row>
    <row r="50" ht="21.5" customHeight="1">
      <c r="A50" s="5" t="inlineStr">
        <is>
          <t>Sheet</t>
        </is>
      </c>
      <c r="B50" s="5" t="inlineStr">
        <is>
          <t>What you will find</t>
        </is>
      </c>
      <c r="C50" s="14" t="n"/>
    </row>
    <row r="51" ht="18" customHeight="1">
      <c r="A51" s="19" t="inlineStr">
        <is>
          <t>Glossary</t>
        </is>
      </c>
      <c r="B51" s="6" t="inlineStr">
        <is>
          <t>Plain-language meaning of every term (SeK, IoU, Dice, cross-validation, …)</t>
        </is>
      </c>
      <c r="C51" s="14" t="n"/>
    </row>
    <row r="52" ht="18" customHeight="1">
      <c r="A52" s="20" t="inlineStr">
        <is>
          <t>Dataset</t>
        </is>
      </c>
      <c r="B52" s="8" t="inlineStr">
        <is>
          <t>The data and how unbalanced its classes are</t>
        </is>
      </c>
      <c r="C52" s="14" t="n"/>
    </row>
    <row r="53" ht="18" customHeight="1">
      <c r="A53" s="19" t="inlineStr">
        <is>
          <t>Architectures</t>
        </is>
      </c>
      <c r="B53" s="6" t="inlineStr">
        <is>
          <t>Phase A: 3 network designs compared</t>
        </is>
      </c>
      <c r="C53" s="14" t="n"/>
    </row>
    <row r="54" ht="18" customHeight="1">
      <c r="A54" s="20" t="inlineStr">
        <is>
          <t>Imbalance Techniques</t>
        </is>
      </c>
      <c r="B54" s="8" t="inlineStr">
        <is>
          <t>Phase B: 9 ways of handling rare classes</t>
        </is>
      </c>
      <c r="C54" s="14" t="n"/>
    </row>
    <row r="55" ht="18" customHeight="1">
      <c r="A55" s="19" t="inlineStr">
        <is>
          <t>Per-class IoU</t>
        </is>
      </c>
      <c r="B55" s="6" t="inlineStr">
        <is>
          <t>How well each land-cover class is recognised</t>
        </is>
      </c>
      <c r="C55" s="14" t="n"/>
    </row>
    <row r="56" ht="18" customHeight="1">
      <c r="A56" s="20" t="inlineStr">
        <is>
          <t>Error Analysis</t>
        </is>
      </c>
      <c r="B56" s="8" t="inlineStr">
        <is>
          <t>What kind of mistakes the models make</t>
        </is>
      </c>
      <c r="C56" s="14" t="n"/>
    </row>
    <row r="57" ht="18" customHeight="1">
      <c r="A57" s="19" t="inlineStr">
        <is>
          <t>Cross-Validation</t>
        </is>
      </c>
      <c r="B57" s="6" t="inlineStr">
        <is>
          <t>Are the results stable? (3-fold cross-validation)</t>
        </is>
      </c>
      <c r="C57" s="14" t="n"/>
    </row>
    <row r="58" ht="18" customHeight="1">
      <c r="A58" s="20" t="inlineStr">
        <is>
          <t>Learning Curves</t>
        </is>
      </c>
      <c r="B58" s="8" t="inlineStr">
        <is>
          <t>Overfitting or underfitting?</t>
        </is>
      </c>
      <c r="C58" s="14" t="n"/>
    </row>
    <row r="59" ht="18" customHeight="1">
      <c r="A59" s="19" t="inlineStr">
        <is>
          <t>Training History</t>
        </is>
      </c>
      <c r="B59" s="6" t="inlineStr">
        <is>
          <t>Validation score after every epoch</t>
        </is>
      </c>
      <c r="C59" s="14" t="n"/>
    </row>
    <row r="60" ht="18" customHeight="1">
      <c r="A60" s="20" t="inlineStr">
        <is>
          <t>Published Comparison</t>
        </is>
      </c>
      <c r="B60" s="8" t="inlineStr">
        <is>
          <t>Our scores next to published papers</t>
        </is>
      </c>
      <c r="C60" s="14" t="n"/>
    </row>
    <row r="61" ht="18" customHeight="1">
      <c r="A61" s="19" t="inlineStr">
        <is>
          <t>Predictions</t>
        </is>
      </c>
      <c r="B61" s="6" t="inlineStr">
        <is>
          <t>Example outputs of the best model</t>
        </is>
      </c>
      <c r="C61" s="14" t="n"/>
    </row>
    <row r="62" ht="18" customHeight="1">
      <c r="A62" s="20" t="inlineStr">
        <is>
          <t>Methods &amp; References</t>
        </is>
      </c>
      <c r="B62" s="8" t="inlineStr">
        <is>
          <t>Every component with its paper and link</t>
        </is>
      </c>
      <c r="C62" s="14" t="n"/>
    </row>
    <row r="63" ht="18" customHeight="1">
      <c r="A63" s="19" t="inlineStr">
        <is>
          <t>Setup</t>
        </is>
      </c>
      <c r="B63" s="6" t="inlineStr">
        <is>
          <t>Settings and exact metric definitions</t>
        </is>
      </c>
      <c r="C63" s="14" t="n"/>
    </row>
    <row r="64" ht="18" customHeight="1">
      <c r="A64" s="20" t="inlineStr">
        <is>
          <t>Next Steps</t>
        </is>
      </c>
      <c r="B64" s="8" t="inlineStr">
        <is>
          <t>Plan towards a publication</t>
        </is>
      </c>
      <c r="C64" s="14" t="n"/>
    </row>
    <row r="66" ht="30.3" customHeight="1">
      <c r="A66" s="21" t="inlineStr">
        <is>
          <t>Source: results/*.json written by train.py (code: github.com/Chrishabh2002/Second). Scores use the official SECOND metrics; SeK is the main one. Measured values come straight from the result files; gains, ranks, means and counts are Excel formulas.</t>
        </is>
      </c>
    </row>
  </sheetData>
  <mergeCells count="26">
    <mergeCell ref="B47:C47"/>
    <mergeCell ref="B54:C54"/>
    <mergeCell ref="B62:C62"/>
    <mergeCell ref="A66:C66"/>
    <mergeCell ref="B59:C59"/>
    <mergeCell ref="B46:C46"/>
    <mergeCell ref="A3:C3"/>
    <mergeCell ref="B56:C56"/>
    <mergeCell ref="A2:C2"/>
    <mergeCell ref="B43:C43"/>
    <mergeCell ref="B58:C58"/>
    <mergeCell ref="B52:C52"/>
    <mergeCell ref="B42:C42"/>
    <mergeCell ref="B61:C61"/>
    <mergeCell ref="B60:C60"/>
    <mergeCell ref="B57:C57"/>
    <mergeCell ref="B53:C53"/>
    <mergeCell ref="B44:C44"/>
    <mergeCell ref="B55:C55"/>
    <mergeCell ref="B64:C64"/>
    <mergeCell ref="A1:C1"/>
    <mergeCell ref="B51:C51"/>
    <mergeCell ref="B45:C45"/>
    <mergeCell ref="B50:C50"/>
    <mergeCell ref="B63:C63"/>
    <mergeCell ref="B41:C41"/>
  </mergeCells>
  <hyperlinks>
    <hyperlink xmlns:r="http://schemas.openxmlformats.org/officeDocument/2006/relationships" ref="A51" r:id="rId1"/>
    <hyperlink xmlns:r="http://schemas.openxmlformats.org/officeDocument/2006/relationships" ref="A52" r:id="rId2"/>
    <hyperlink xmlns:r="http://schemas.openxmlformats.org/officeDocument/2006/relationships" ref="A53" r:id="rId3"/>
    <hyperlink xmlns:r="http://schemas.openxmlformats.org/officeDocument/2006/relationships" ref="A54" r:id="rId4"/>
    <hyperlink xmlns:r="http://schemas.openxmlformats.org/officeDocument/2006/relationships" ref="A55" r:id="rId5"/>
    <hyperlink xmlns:r="http://schemas.openxmlformats.org/officeDocument/2006/relationships" ref="A56" r:id="rId6"/>
    <hyperlink xmlns:r="http://schemas.openxmlformats.org/officeDocument/2006/relationships" ref="A57" r:id="rId7"/>
    <hyperlink xmlns:r="http://schemas.openxmlformats.org/officeDocument/2006/relationships" ref="A58" r:id="rId8"/>
    <hyperlink xmlns:r="http://schemas.openxmlformats.org/officeDocument/2006/relationships" ref="A59" r:id="rId9"/>
    <hyperlink xmlns:r="http://schemas.openxmlformats.org/officeDocument/2006/relationships" ref="A60" r:id="rId10"/>
    <hyperlink xmlns:r="http://schemas.openxmlformats.org/officeDocument/2006/relationships" ref="A61" r:id="rId11"/>
    <hyperlink xmlns:r="http://schemas.openxmlformats.org/officeDocument/2006/relationships" ref="A62" r:id="rId12"/>
    <hyperlink xmlns:r="http://schemas.openxmlformats.org/officeDocument/2006/relationships" ref="A63" r:id="rId13"/>
    <hyperlink xmlns:r="http://schemas.openxmlformats.org/officeDocument/2006/relationships" ref="A64" r:id="rId14"/>
  </hyperlinks>
  <pageMargins left="0.75" right="0.75" top="1" bottom="1" header="0.5" footer="0.5"/>
  <pageSetup orientation="landscape" fitToHeight="0" fitToWidth="1"/>
  <drawing xmlns:r="http://schemas.openxmlformats.org/officeDocument/2006/relationships" r:id="rId15"/>
</worksheet>
</file>

<file path=xl/worksheets/sheet2.xml><?xml version="1.0" encoding="utf-8"?>
<worksheet xmlns="http://schemas.openxmlformats.org/spreadsheetml/2006/main">
  <sheetPr>
    <tabColor rgb="001BAF7A"/>
    <outlinePr summaryBelow="1" summaryRight="1"/>
    <pageSetUpPr fitToPage="1"/>
  </sheetPr>
  <dimension ref="A1:C30"/>
  <sheetViews>
    <sheetView showGridLines="0" workbookViewId="0">
      <selection activeCell="A1" sqref="A1"/>
    </sheetView>
  </sheetViews>
  <sheetFormatPr baseColWidth="8" defaultRowHeight="15"/>
  <cols>
    <col width="28" customWidth="1" min="1" max="1"/>
    <col width="72" customWidth="1" min="2" max="2"/>
    <col width="50" customWidth="1" min="3" max="3"/>
  </cols>
  <sheetData>
    <row r="1" ht="27.6" customHeight="1">
      <c r="A1" s="1" t="inlineStr">
        <is>
          <t>Glossary: the terms used in this workbook</t>
        </is>
      </c>
    </row>
    <row r="2" ht="19.5" customHeight="1">
      <c r="A2" s="2" t="inlineStr">
        <is>
          <t>What this sheet shows: short, plain-language meanings of every technical term.</t>
        </is>
      </c>
    </row>
    <row r="3" ht="20.85" customHeight="1">
      <c r="A3" s="3" t="inlineStr">
        <is>
          <t>Key takeaway: SeK is the main score. For every score in this workbook, higher is better (except error and false-alarm rates).</t>
        </is>
      </c>
    </row>
    <row r="5" ht="21.5" customHeight="1">
      <c r="A5" s="5" t="inlineStr">
        <is>
          <t>Term</t>
        </is>
      </c>
      <c r="B5" s="5" t="inlineStr">
        <is>
          <t>Meaning in plain words</t>
        </is>
      </c>
      <c r="C5" s="5" t="inlineStr">
        <is>
          <t>Why it matters here</t>
        </is>
      </c>
    </row>
    <row r="6" ht="45.5" customHeight="1">
      <c r="A6" s="6" t="inlineStr">
        <is>
          <t>Semantic change detection</t>
        </is>
      </c>
      <c r="B6" s="6" t="inlineStr">
        <is>
          <t>Compare two aerial photos of the same place taken at different times (T1 = before, T2 = after). For every pixel, decide whether it changed and, if so, what it was before and after (e.g. tree → building).</t>
        </is>
      </c>
      <c r="C6" s="6" t="inlineStr">
        <is>
          <t>The task this whole project solves.</t>
        </is>
      </c>
    </row>
    <row r="7" ht="32" customHeight="1">
      <c r="A7" s="8" t="inlineStr">
        <is>
          <t>SECOND dataset</t>
        </is>
      </c>
      <c r="B7" s="8" t="inlineStr">
        <is>
          <t>A public benchmark of 2,968 aerial image pairs with 6 land-cover classes: non-vegetated ground, tree, low vegetation, water, building, playground.</t>
        </is>
      </c>
      <c r="C7" s="8" t="inlineStr">
        <is>
          <t>Standard dataset, so results can be compared.</t>
        </is>
      </c>
    </row>
    <row r="8" ht="32" customHeight="1">
      <c r="A8" s="6" t="inlineStr">
        <is>
          <t>Class imbalance</t>
        </is>
      </c>
      <c r="B8" s="6" t="inlineStr">
        <is>
          <t>Some classes are much more common than others. Here only 20% of pixels change, and the largest class is 59× bigger than the smallest.</t>
        </is>
      </c>
      <c r="C8" s="6" t="inlineStr">
        <is>
          <t>Models tend to ignore rare classes.</t>
        </is>
      </c>
    </row>
    <row r="9" ht="32" customHeight="1">
      <c r="A9" s="8" t="inlineStr">
        <is>
          <t>OA (overall accuracy)</t>
        </is>
      </c>
      <c r="B9" s="8" t="inlineStr">
        <is>
          <t>Share of all pixels given the right label.</t>
        </is>
      </c>
      <c r="C9" s="8" t="inlineStr">
        <is>
          <t>Misleading here: predicting 'no change' everywhere already gets about 80%.</t>
        </is>
      </c>
    </row>
    <row r="10" ht="32" customHeight="1">
      <c r="A10" s="6" t="inlineStr">
        <is>
          <t>IoU</t>
        </is>
      </c>
      <c r="B10" s="6" t="inlineStr">
        <is>
          <t>Intersection over union: overlap between the predicted and the true area of a class, 0–100%.</t>
        </is>
      </c>
      <c r="C10" s="6" t="inlineStr">
        <is>
          <t>Standard per-class score.</t>
        </is>
      </c>
    </row>
    <row r="11" ht="18.5" customHeight="1">
      <c r="A11" s="8" t="inlineStr">
        <is>
          <t>mIoU</t>
        </is>
      </c>
      <c r="B11" s="8" t="inlineStr">
        <is>
          <t>Average of the IoU for 'changed' and for 'unchanged'.</t>
        </is>
      </c>
      <c r="C11" s="8" t="inlineStr">
        <is>
          <t>Measures how well change is located.</t>
        </is>
      </c>
    </row>
    <row r="12" ht="32" customHeight="1">
      <c r="A12" s="6" t="inlineStr">
        <is>
          <t>SeK (main score)</t>
        </is>
      </c>
      <c r="B12" s="6" t="inlineStr">
        <is>
          <t>Separated kappa: agreement on the changed classes, with the easy 'no change' part removed, scaled by how well change is found.</t>
        </is>
      </c>
      <c r="C12" s="6" t="inlineStr">
        <is>
          <t>Official main metric of SECOND; rewards both finding changes and naming the classes correctly.</t>
        </is>
      </c>
    </row>
    <row r="13" ht="32" customHeight="1">
      <c r="A13" s="8" t="inlineStr">
        <is>
          <t>Fscd</t>
        </is>
      </c>
      <c r="B13" s="8" t="inlineStr">
        <is>
          <t>Balance (harmonic mean) of precision and recall of correct classes on changed pixels.</t>
        </is>
      </c>
      <c r="C13" s="8" t="inlineStr">
        <is>
          <t>Second official metric.</t>
        </is>
      </c>
    </row>
    <row r="14" ht="32" customHeight="1">
      <c r="A14" s="6" t="inlineStr">
        <is>
          <t>Precision / recall</t>
        </is>
      </c>
      <c r="B14" s="6" t="inlineStr">
        <is>
          <t>Precision: of the pixels the model called 'changed', how many really changed. Recall: of the pixels that really changed, how many the model found.</t>
        </is>
      </c>
      <c r="C14" s="6" t="inlineStr">
        <is>
          <t>Shows the trade-off between false alarms and missed changes.</t>
        </is>
      </c>
    </row>
    <row r="15" ht="32" customHeight="1">
      <c r="A15" s="8" t="inlineStr">
        <is>
          <t>Missed change / false alarm</t>
        </is>
      </c>
      <c r="B15" s="8" t="inlineStr">
        <is>
          <t>Missed: a changed pixel predicted as 'no change'. False alarm: an unchanged pixel predicted as changed.</t>
        </is>
      </c>
      <c r="C15" s="8" t="inlineStr">
        <is>
          <t>The two main kinds of error.</t>
        </is>
      </c>
    </row>
    <row r="16" ht="18.5" customHeight="1">
      <c r="A16" s="6" t="inlineStr">
        <is>
          <t>Architecture</t>
        </is>
      </c>
      <c r="B16" s="6" t="inlineStr">
        <is>
          <t>The design of the neural network.</t>
        </is>
      </c>
      <c r="C16" s="6" t="inlineStr">
        <is>
          <t>Phase A compares three designs.</t>
        </is>
      </c>
    </row>
    <row r="17" ht="18.5" customHeight="1">
      <c r="A17" s="8" t="inlineStr">
        <is>
          <t>Early Fusion</t>
        </is>
      </c>
      <c r="B17" s="8" t="inlineStr">
        <is>
          <t>Stacks both images into one input for one network.</t>
        </is>
      </c>
      <c r="C17" s="8" t="inlineStr">
        <is>
          <t>Simplest design; the starting point.</t>
        </is>
      </c>
    </row>
    <row r="18" ht="32" customHeight="1">
      <c r="A18" s="6" t="inlineStr">
        <is>
          <t>Siamese (SSCD)</t>
        </is>
      </c>
      <c r="B18" s="6" t="inlineStr">
        <is>
          <t>The same encoder reads each image separately, then the features are compared.</t>
        </is>
      </c>
      <c r="C18" s="6" t="inlineStr">
        <is>
          <t>Keeps the two dates apart, which helps a lot.</t>
        </is>
      </c>
    </row>
    <row r="19" ht="18.5" customHeight="1">
      <c r="A19" s="8" t="inlineStr">
        <is>
          <t>Bi-SRNet-lite</t>
        </is>
      </c>
      <c r="B19" s="8" t="inlineStr">
        <is>
          <t>SSCD plus attention between the two dates and a consistency loss.</t>
        </is>
      </c>
      <c r="C19" s="8" t="inlineStr">
        <is>
          <t>Best design here.</t>
        </is>
      </c>
    </row>
    <row r="20" ht="32" customHeight="1">
      <c r="A20" s="6" t="inlineStr">
        <is>
          <t>ResNet-18</t>
        </is>
      </c>
      <c r="B20" s="6" t="inlineStr">
        <is>
          <t>A standard image network, pre-trained on ImageNet, used as the encoder in all three designs.</t>
        </is>
      </c>
      <c r="C20" s="6" t="inlineStr">
        <is>
          <t>The same encoder everywhere keeps the comparison fair.</t>
        </is>
      </c>
    </row>
    <row r="21" ht="32" customHeight="1">
      <c r="A21" s="8" t="inlineStr">
        <is>
          <t>Loss / CE</t>
        </is>
      </c>
      <c r="B21" s="8" t="inlineStr">
        <is>
          <t>The loss tells the model how wrong it is during training. CE (cross-entropy) is the standard one.</t>
        </is>
      </c>
      <c r="C21" s="8" t="inlineStr">
        <is>
          <t>Phase B changes the loss to handle imbalance.</t>
        </is>
      </c>
    </row>
    <row r="22" ht="32" customHeight="1">
      <c r="A22" s="6" t="inlineStr">
        <is>
          <t>Weighted CE, Median-freq, Class-balanced</t>
        </is>
      </c>
      <c r="B22" s="6" t="inlineStr">
        <is>
          <t>Versions of CE that give rare classes a bigger weight.</t>
        </is>
      </c>
      <c r="C22" s="6" t="inlineStr">
        <is>
          <t>Three ways to choose the weights.</t>
        </is>
      </c>
    </row>
    <row r="23" ht="32" customHeight="1">
      <c r="A23" s="8" t="inlineStr">
        <is>
          <t>Dice loss</t>
        </is>
      </c>
      <c r="B23" s="8" t="inlineStr">
        <is>
          <t>A loss based on overlap between prediction and truth; small classes count more.</t>
        </is>
      </c>
      <c r="C23" s="8" t="inlineStr">
        <is>
          <t>Part of the best combination.</t>
        </is>
      </c>
    </row>
    <row r="24" ht="32" customHeight="1">
      <c r="A24" s="6" t="inlineStr">
        <is>
          <t>Focal loss / OHEM</t>
        </is>
      </c>
      <c r="B24" s="6" t="inlineStr">
        <is>
          <t>Focus training on hard pixels (focal: smoothly; OHEM: only the hardest 25%).</t>
        </is>
      </c>
      <c r="C24" s="6" t="inlineStr">
        <is>
          <t>Did not help here.</t>
        </is>
      </c>
    </row>
    <row r="25" ht="18.5" customHeight="1">
      <c r="A25" s="8" t="inlineStr">
        <is>
          <t>Rare-class sampling</t>
        </is>
      </c>
      <c r="B25" s="8" t="inlineStr">
        <is>
          <t>Show training images that contain rare classes more often.</t>
        </is>
      </c>
      <c r="C25" s="8" t="inlineStr">
        <is>
          <t>A fix on the data side.</t>
        </is>
      </c>
    </row>
    <row r="26" ht="18.5" customHeight="1">
      <c r="A26" s="6" t="inlineStr">
        <is>
          <t>Epoch</t>
        </is>
      </c>
      <c r="B26" s="6" t="inlineStr">
        <is>
          <t>One pass over all training images. Every model here trains for 20 epochs.</t>
        </is>
      </c>
      <c r="C26" s="6" t="inlineStr">
        <is>
          <t>—</t>
        </is>
      </c>
    </row>
    <row r="27" ht="32" customHeight="1">
      <c r="A27" s="8" t="inlineStr">
        <is>
          <t>Train / validation / test</t>
        </is>
      </c>
      <c r="B27" s="8" t="inlineStr">
        <is>
          <t>Train: used to learn. Validation: used to pick the best epoch. Test: used only once, for the final score (595 image pairs).</t>
        </is>
      </c>
      <c r="C27" s="8" t="inlineStr">
        <is>
          <t>Test scores are fair because the model never saw these images.</t>
        </is>
      </c>
    </row>
    <row r="28" ht="32" customHeight="1">
      <c r="A28" s="6" t="inlineStr">
        <is>
          <t>Cross-validation (3-fold)</t>
        </is>
      </c>
      <c r="B28" s="6" t="inlineStr">
        <is>
          <t>Split the training data into 3 parts; train 3 times, each time holding out a different part. Report mean ± standard deviation.</t>
        </is>
      </c>
      <c r="C28" s="6" t="inlineStr">
        <is>
          <t>Shows whether a result is stable or just luck.</t>
        </is>
      </c>
    </row>
    <row r="29" ht="32" customHeight="1">
      <c r="A29" s="8" t="inlineStr">
        <is>
          <t>Overfitting / underfitting</t>
        </is>
      </c>
      <c r="B29" s="8" t="inlineStr">
        <is>
          <t>Overfitting: much better on training data than on new data. Underfitting: not yet good even on training data.</t>
        </is>
      </c>
      <c r="C29" s="8" t="inlineStr">
        <is>
          <t>Checked with train-vs-validation curves.</t>
        </is>
      </c>
    </row>
    <row r="30" ht="32" customHeight="1">
      <c r="A30" s="6" t="inlineStr">
        <is>
          <t>Baseline</t>
        </is>
      </c>
      <c r="B30" s="6" t="inlineStr">
        <is>
          <t>The reference to compare against (Early Fusion + CE, or plain CE on the same design).</t>
        </is>
      </c>
      <c r="C30" s="6" t="inlineStr">
        <is>
          <t>—</t>
        </is>
      </c>
    </row>
  </sheetData>
  <mergeCells count="3">
    <mergeCell ref="A1:C1"/>
    <mergeCell ref="A3:C3"/>
    <mergeCell ref="A2:C2"/>
  </mergeCells>
  <pageMargins left="0.75" right="0.75" top="1" bottom="1" header="0.5" footer="0.5"/>
  <pageSetup orientation="landscape" fitToHeight="0" fitToWidth="1"/>
</worksheet>
</file>

<file path=xl/worksheets/sheet3.xml><?xml version="1.0" encoding="utf-8"?>
<worksheet xmlns="http://schemas.openxmlformats.org/spreadsheetml/2006/main">
  <sheetPr>
    <tabColor rgb="006DA7EC"/>
    <outlinePr summaryBelow="1" summaryRight="1"/>
    <pageSetUpPr fitToPage="1"/>
  </sheetPr>
  <dimension ref="A1:F63"/>
  <sheetViews>
    <sheetView showGridLines="0" workbookViewId="0">
      <selection activeCell="A1" sqref="A1"/>
    </sheetView>
  </sheetViews>
  <sheetFormatPr baseColWidth="8" defaultRowHeight="15"/>
  <cols>
    <col width="36" customWidth="1" min="1" max="1"/>
    <col width="16" customWidth="1" min="2" max="2"/>
    <col width="16" customWidth="1" min="3" max="3"/>
    <col width="20" customWidth="1" min="4" max="4"/>
    <col width="20" customWidth="1" min="5" max="5"/>
    <col width="14" customWidth="1" min="6" max="6"/>
  </cols>
  <sheetData>
    <row r="1" ht="27.6" customHeight="1">
      <c r="A1" s="1" t="inlineStr">
        <is>
          <t>Dataset: SECOND and its class imbalance</t>
        </is>
      </c>
    </row>
    <row r="2" ht="19.5" customHeight="1">
      <c r="A2" s="2" t="inlineStr">
        <is>
          <t>What this sheet shows: basic facts about the data and how unbalanced the classes are.</t>
        </is>
      </c>
    </row>
    <row r="3" ht="35.7" customHeight="1">
      <c r="A3" s="3" t="inlineStr">
        <is>
          <t>Key takeaway: Only 20% of pixels change, and the largest class is 59× bigger than the smallest. Water and playground are very rare, which makes them hard to learn.</t>
        </is>
      </c>
    </row>
    <row r="5" ht="20" customHeight="1">
      <c r="A5" s="4" t="inlineStr">
        <is>
          <t>Overview</t>
        </is>
      </c>
    </row>
    <row r="6" ht="21.5" customHeight="1">
      <c r="A6" s="5" t="inlineStr">
        <is>
          <t>Item</t>
        </is>
      </c>
      <c r="B6" s="22" t="inlineStr">
        <is>
          <t>Value</t>
        </is>
      </c>
      <c r="C6" s="23" t="n"/>
      <c r="D6" s="23" t="n"/>
      <c r="E6" s="14" t="n"/>
    </row>
    <row r="7" ht="18.5" customHeight="1">
      <c r="A7" s="6" t="inlineStr">
        <is>
          <t>Image pairs</t>
        </is>
      </c>
      <c r="B7" s="24" t="n">
        <v>2968</v>
      </c>
      <c r="C7" s="23" t="n"/>
      <c r="D7" s="23" t="n"/>
      <c r="E7" s="14" t="n"/>
    </row>
    <row r="8" ht="18.5" customHeight="1">
      <c r="A8" s="8" t="inlineStr">
        <is>
          <t>Image size used</t>
        </is>
      </c>
      <c r="B8" s="25" t="inlineStr">
        <is>
          <t>256 × 256 pixels (original 512 × 512)</t>
        </is>
      </c>
      <c r="C8" s="23" t="n"/>
      <c r="D8" s="23" t="n"/>
      <c r="E8" s="14" t="n"/>
    </row>
    <row r="9" ht="18.5" customHeight="1">
      <c r="A9" s="6" t="inlineStr">
        <is>
          <t>Share of pixels that change</t>
        </is>
      </c>
      <c r="B9" s="26" t="n">
        <v>0.1994109757826977</v>
      </c>
      <c r="C9" s="23" t="n"/>
      <c r="D9" s="23" t="n"/>
      <c r="E9" s="14" t="n"/>
    </row>
    <row r="10" ht="18.5" customHeight="1">
      <c r="A10" s="8" t="inlineStr">
        <is>
          <t>Unchanged : changed pixels</t>
        </is>
      </c>
      <c r="B10" s="27" t="n">
        <v>4.01</v>
      </c>
      <c r="C10" s="23" t="n"/>
      <c r="D10" s="23" t="n"/>
      <c r="E10" s="14" t="n"/>
    </row>
    <row r="11" ht="18.5" customHeight="1">
      <c r="A11" s="6" t="inlineStr">
        <is>
          <t>Largest class ÷ smallest class</t>
        </is>
      </c>
      <c r="B11" s="28" t="n">
        <v>59</v>
      </c>
      <c r="C11" s="23" t="n"/>
      <c r="D11" s="23" t="n"/>
      <c r="E11" s="14" t="n"/>
    </row>
    <row r="12" ht="18.5" customHeight="1">
      <c r="A12" s="8" t="inlineStr">
        <is>
          <t>Types of change (before → after)</t>
        </is>
      </c>
      <c r="B12" s="29" t="n">
        <v>31</v>
      </c>
      <c r="C12" s="23" t="n"/>
      <c r="D12" s="23" t="n"/>
      <c r="E12" s="14" t="n"/>
    </row>
    <row r="13" ht="18.5" customHeight="1">
      <c r="A13" s="6" t="inlineStr">
        <is>
          <t>Train / validation / test pairs</t>
        </is>
      </c>
      <c r="B13" s="30" t="inlineStr">
        <is>
          <t>2,077 / 296 / 595 (random 70/10/20 split, seed 0)</t>
        </is>
      </c>
      <c r="C13" s="23" t="n"/>
      <c r="D13" s="23" t="n"/>
      <c r="E13" s="14" t="n"/>
    </row>
    <row r="15" ht="20" customHeight="1">
      <c r="A15" s="4" t="inlineStr">
        <is>
          <t>Share of changed pixels per class</t>
        </is>
      </c>
    </row>
    <row r="16" ht="35" customHeight="1">
      <c r="A16" s="5" t="inlineStr">
        <is>
          <t>Class</t>
        </is>
      </c>
      <c r="B16" s="5" t="inlineStr">
        <is>
          <t>Before (T1)</t>
        </is>
      </c>
      <c r="C16" s="5" t="inlineStr">
        <is>
          <t>After (T2)</t>
        </is>
      </c>
      <c r="D16" s="5" t="inlineStr">
        <is>
          <t>Images with class (T1)</t>
        </is>
      </c>
      <c r="E16" s="5" t="inlineStr">
        <is>
          <t>Images with class (T2)</t>
        </is>
      </c>
    </row>
    <row r="17" ht="18.5" customHeight="1">
      <c r="A17" s="6" t="inlineStr">
        <is>
          <t>non-veg ground</t>
        </is>
      </c>
      <c r="B17" s="31" t="n">
        <v>0.429</v>
      </c>
      <c r="C17" s="31" t="n">
        <v>0.2914</v>
      </c>
      <c r="D17" s="32" t="n">
        <v>2801</v>
      </c>
      <c r="E17" s="32" t="n">
        <v>2688</v>
      </c>
    </row>
    <row r="18" ht="18.5" customHeight="1">
      <c r="A18" s="8" t="inlineStr">
        <is>
          <t>tree</t>
        </is>
      </c>
      <c r="B18" s="33" t="n">
        <v>0.3254</v>
      </c>
      <c r="C18" s="33" t="n">
        <v>0.1699</v>
      </c>
      <c r="D18" s="34" t="n">
        <v>2235</v>
      </c>
      <c r="E18" s="34" t="n">
        <v>2013</v>
      </c>
    </row>
    <row r="19" ht="18.5" customHeight="1">
      <c r="A19" s="6" t="inlineStr">
        <is>
          <t>low vegetation</t>
        </is>
      </c>
      <c r="B19" s="31" t="n">
        <v>0.07049999999999999</v>
      </c>
      <c r="C19" s="31" t="n">
        <v>0.08599999999999999</v>
      </c>
      <c r="D19" s="32" t="n">
        <v>1187</v>
      </c>
      <c r="E19" s="32" t="n">
        <v>1413</v>
      </c>
    </row>
    <row r="20" ht="18.5" customHeight="1">
      <c r="A20" s="8" t="inlineStr">
        <is>
          <t>water</t>
        </is>
      </c>
      <c r="B20" s="33" t="n">
        <v>0.0138</v>
      </c>
      <c r="C20" s="33" t="n">
        <v>0.0125</v>
      </c>
      <c r="D20" s="34" t="n">
        <v>506</v>
      </c>
      <c r="E20" s="34" t="n">
        <v>477</v>
      </c>
    </row>
    <row r="21" ht="18.5" customHeight="1">
      <c r="A21" s="6" t="inlineStr">
        <is>
          <t>building</t>
        </is>
      </c>
      <c r="B21" s="31" t="n">
        <v>0.1574</v>
      </c>
      <c r="C21" s="31" t="n">
        <v>0.4318</v>
      </c>
      <c r="D21" s="32" t="n">
        <v>2393</v>
      </c>
      <c r="E21" s="32" t="n">
        <v>2715</v>
      </c>
    </row>
    <row r="22" ht="18.5" customHeight="1">
      <c r="A22" s="8" t="inlineStr">
        <is>
          <t>playground</t>
        </is>
      </c>
      <c r="B22" s="33" t="n">
        <v>0.0038</v>
      </c>
      <c r="C22" s="33" t="n">
        <v>0.008399999999999999</v>
      </c>
      <c r="D22" s="34" t="n">
        <v>111</v>
      </c>
      <c r="E22" s="34" t="n">
        <v>126</v>
      </c>
    </row>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5" ht="20" customHeight="1">
      <c r="A45" s="4" t="inlineStr">
        <is>
          <t>Most common types of change (top 15 of 31)</t>
        </is>
      </c>
    </row>
    <row r="46" ht="35" customHeight="1">
      <c r="A46" s="5" t="inlineStr">
        <is>
          <t>Change (before → after)</t>
        </is>
      </c>
      <c r="B46" s="5" t="inlineStr">
        <is>
          <t>Share of changed pixels</t>
        </is>
      </c>
    </row>
    <row r="47" ht="18.5" customHeight="1">
      <c r="A47" s="6" t="inlineStr">
        <is>
          <t>non-veg ground → building</t>
        </is>
      </c>
      <c r="B47" s="35" t="n">
        <v>0.24897</v>
      </c>
    </row>
    <row r="48" ht="18.5" customHeight="1">
      <c r="A48" s="8" t="inlineStr">
        <is>
          <t>tree → non-veg ground</t>
        </is>
      </c>
      <c r="B48" s="36" t="n">
        <v>0.16249</v>
      </c>
    </row>
    <row r="49" ht="18.5" customHeight="1">
      <c r="A49" s="6" t="inlineStr">
        <is>
          <t>tree → building</t>
        </is>
      </c>
      <c r="B49" s="35" t="n">
        <v>0.12319</v>
      </c>
    </row>
    <row r="50" ht="18.5" customHeight="1">
      <c r="A50" s="8" t="inlineStr">
        <is>
          <t>non-veg ground → tree</t>
        </is>
      </c>
      <c r="B50" s="36" t="n">
        <v>0.12282</v>
      </c>
    </row>
    <row r="51" ht="18.5" customHeight="1">
      <c r="A51" s="6" t="inlineStr">
        <is>
          <t>building → non-veg ground</t>
        </is>
      </c>
      <c r="B51" s="35" t="n">
        <v>0.08215</v>
      </c>
    </row>
    <row r="52" ht="18.5" customHeight="1">
      <c r="A52" s="8" t="inlineStr">
        <is>
          <t>non-veg ground → low vegetation</t>
        </is>
      </c>
      <c r="B52" s="36" t="n">
        <v>0.04647</v>
      </c>
    </row>
    <row r="53" ht="18.5" customHeight="1">
      <c r="A53" s="6" t="inlineStr">
        <is>
          <t>building → building</t>
        </is>
      </c>
      <c r="B53" s="35" t="n">
        <v>0.04231</v>
      </c>
    </row>
    <row r="54" ht="18.5" customHeight="1">
      <c r="A54" s="8" t="inlineStr">
        <is>
          <t>low vegetation → non-veg ground</t>
        </is>
      </c>
      <c r="B54" s="36" t="n">
        <v>0.03899</v>
      </c>
    </row>
    <row r="55" ht="18.5" customHeight="1">
      <c r="A55" s="6" t="inlineStr">
        <is>
          <t>tree → low vegetation</t>
        </is>
      </c>
      <c r="B55" s="35" t="n">
        <v>0.03146</v>
      </c>
    </row>
    <row r="56" ht="18.5" customHeight="1">
      <c r="A56" s="8" t="inlineStr">
        <is>
          <t>building → tree</t>
        </is>
      </c>
      <c r="B56" s="36" t="n">
        <v>0.0251</v>
      </c>
    </row>
    <row r="57" ht="18.5" customHeight="1">
      <c r="A57" s="6" t="inlineStr">
        <is>
          <t>low vegetation → tree</t>
        </is>
      </c>
      <c r="B57" s="35" t="n">
        <v>0.01558</v>
      </c>
    </row>
    <row r="58" ht="18.5" customHeight="1">
      <c r="A58" s="8" t="inlineStr">
        <is>
          <t>low vegetation → building</t>
        </is>
      </c>
      <c r="B58" s="36" t="n">
        <v>0.01521</v>
      </c>
    </row>
    <row r="59" ht="18.5" customHeight="1">
      <c r="A59" s="6" t="inlineStr">
        <is>
          <t>building → low vegetation</t>
        </is>
      </c>
      <c r="B59" s="35" t="n">
        <v>0.006790000000000001</v>
      </c>
    </row>
    <row r="60" ht="18.5" customHeight="1">
      <c r="A60" s="8" t="inlineStr">
        <is>
          <t>tree → water</t>
        </is>
      </c>
      <c r="B60" s="36" t="n">
        <v>0.00628</v>
      </c>
    </row>
    <row r="61" ht="18.5" customHeight="1">
      <c r="A61" s="6" t="inlineStr">
        <is>
          <t>water → tree</t>
        </is>
      </c>
      <c r="B61" s="35" t="n">
        <v>0.005809999999999999</v>
      </c>
    </row>
    <row r="63" ht="30.3" customHeight="1">
      <c r="A63" s="21" t="inlineStr">
        <is>
          <t>The 5 most common changes cover over 70% of all changed pixels; the rarest (for example playground → water) are below 0.01%. The matrix below shows all 31 types.</t>
        </is>
      </c>
    </row>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sheetData>
  <mergeCells count="12">
    <mergeCell ref="A2:F2"/>
    <mergeCell ref="A63:F63"/>
    <mergeCell ref="B9:E9"/>
    <mergeCell ref="B8:E8"/>
    <mergeCell ref="B12:E12"/>
    <mergeCell ref="B13:E13"/>
    <mergeCell ref="A1:F1"/>
    <mergeCell ref="B6:E6"/>
    <mergeCell ref="B7:E7"/>
    <mergeCell ref="B11:E11"/>
    <mergeCell ref="A3:F3"/>
    <mergeCell ref="B10:E10"/>
  </mergeCells>
  <pageMargins left="0.75" right="0.75" top="1" bottom="1"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tabColor rgb="006DA7EC"/>
    <outlinePr summaryBelow="1" summaryRight="1"/>
    <pageSetUpPr fitToPage="1"/>
  </sheetPr>
  <dimension ref="A1:K10"/>
  <sheetViews>
    <sheetView showGridLines="0" workbookViewId="0">
      <selection activeCell="A1" sqref="A1"/>
    </sheetView>
  </sheetViews>
  <sheetFormatPr baseColWidth="8" defaultRowHeight="15"/>
  <cols>
    <col width="18" customWidth="1" min="1" max="1"/>
    <col width="30" customWidth="1" min="2" max="2"/>
    <col width="44" customWidth="1" min="3" max="3"/>
    <col width="11" customWidth="1" min="4" max="4"/>
    <col width="10" customWidth="1" min="5" max="5"/>
    <col width="10" customWidth="1" min="6" max="6"/>
    <col width="10" customWidth="1" min="7" max="7"/>
    <col width="10" customWidth="1" min="8" max="8"/>
    <col width="12" customWidth="1" min="9" max="9"/>
    <col width="13" customWidth="1" min="10" max="10"/>
    <col width="11" customWidth="1" min="11" max="11"/>
  </cols>
  <sheetData>
    <row r="1" ht="27.6" customHeight="1">
      <c r="A1" s="1" t="inlineStr">
        <is>
          <t>Phase A: which network design works best?</t>
        </is>
      </c>
    </row>
    <row r="2" ht="19.5" customHeight="1">
      <c r="A2" s="2" t="inlineStr">
        <is>
          <t>What this sheet shows: three network designs trained in exactly the same way (same encoder, data split, seed and 20 epochs), all with the standard CE loss.</t>
        </is>
      </c>
    </row>
    <row r="3" ht="20.85" customHeight="1">
      <c r="A3" s="3" t="inlineStr">
        <is>
          <t>Key takeaway: Bi-SRNet-lite is best (test SeK 14.24). Changing the design alone raised SeK by 79% over Early Fusion, the biggest improvement in the whole study.</t>
        </is>
      </c>
    </row>
    <row r="5" ht="48.5" customHeight="1">
      <c r="A5" s="5" t="inlineStr">
        <is>
          <t>Model</t>
        </is>
      </c>
      <c r="B5" s="5" t="inlineStr">
        <is>
          <t>Based on</t>
        </is>
      </c>
      <c r="C5" s="5" t="inlineStr">
        <is>
          <t>What it does</t>
        </is>
      </c>
      <c r="D5" s="5" t="inlineStr">
        <is>
          <t>Size (million params)</t>
        </is>
      </c>
      <c r="E5" s="5" t="inlineStr">
        <is>
          <t>SeK (%)</t>
        </is>
      </c>
      <c r="F5" s="5" t="inlineStr">
        <is>
          <t>Fscd (%)</t>
        </is>
      </c>
      <c r="G5" s="5" t="inlineStr">
        <is>
          <t>mIoU (%)</t>
        </is>
      </c>
      <c r="H5" s="5" t="inlineStr">
        <is>
          <t>OA (%)</t>
        </is>
      </c>
      <c r="I5" s="5" t="inlineStr">
        <is>
          <t>Train time (min)</t>
        </is>
      </c>
      <c r="J5" s="5" t="inlineStr">
        <is>
          <t>SeK gain vs Early Fusion</t>
        </is>
      </c>
      <c r="K5" s="5" t="inlineStr">
        <is>
          <t>Rank (by SeK)</t>
        </is>
      </c>
    </row>
    <row r="6" ht="32" customHeight="1">
      <c r="A6" s="6" t="inlineStr">
        <is>
          <t>Early Fusion</t>
        </is>
      </c>
      <c r="B6" s="6" t="inlineStr">
        <is>
          <t>HRSCD strategy 2 (Daudt et al., 2019)</t>
        </is>
      </c>
      <c r="C6" s="6" t="inlineStr">
        <is>
          <t>Puts both images together as one 6-channel input; one network predicts everything</t>
        </is>
      </c>
      <c r="D6" s="37" t="n">
        <v>11.36</v>
      </c>
      <c r="E6" s="37" t="n">
        <v>7.974001851557457</v>
      </c>
      <c r="F6" s="37" t="n">
        <v>46.12288595692476</v>
      </c>
      <c r="G6" s="37" t="n">
        <v>63.71189585498735</v>
      </c>
      <c r="H6" s="37" t="n">
        <v>84.14598737444197</v>
      </c>
      <c r="I6" s="38" t="n">
        <v>9.5</v>
      </c>
      <c r="J6" s="39">
        <f>(E6-$E$6)/$E$6</f>
        <v>0.0</v>
      </c>
      <c r="K6" s="40">
        <f>RANK(E6,$E$6:$E$8)</f>
        <v>3.0</v>
      </c>
    </row>
    <row r="7" ht="32" customHeight="1">
      <c r="A7" s="8" t="inlineStr">
        <is>
          <t>SSCD</t>
        </is>
      </c>
      <c r="B7" s="8" t="inlineStr">
        <is>
          <t>SSCD-l (Ding et al., 2022)</t>
        </is>
      </c>
      <c r="C7" s="8" t="inlineStr">
        <is>
          <t>Siamese: the same encoder reads each image separately; separate change branch</t>
        </is>
      </c>
      <c r="D7" s="41" t="n">
        <v>11.58</v>
      </c>
      <c r="E7" s="41" t="n">
        <v>13.59108488704975</v>
      </c>
      <c r="F7" s="41" t="n">
        <v>52.47966603114702</v>
      </c>
      <c r="G7" s="41" t="n">
        <v>68.01542256850628</v>
      </c>
      <c r="H7" s="41" t="n">
        <v>85.92198988970588</v>
      </c>
      <c r="I7" s="42" t="n">
        <v>21.1</v>
      </c>
      <c r="J7" s="43">
        <f>(E7-$E$6)/$E$6</f>
        <v>0.7044245963393125</v>
      </c>
      <c r="K7" s="44">
        <f>RANK(E7,$E$6:$E$8)</f>
        <v>2.0</v>
      </c>
    </row>
    <row r="8" ht="32" customHeight="1">
      <c r="A8" s="45" t="inlineStr">
        <is>
          <t>Bi-SRNet-lite</t>
        </is>
      </c>
      <c r="B8" s="45" t="inlineStr">
        <is>
          <t>Bi-SRNet (Ding et al., 2022)</t>
        </is>
      </c>
      <c r="C8" s="45" t="inlineStr">
        <is>
          <t>SSCD + the two images 'look at each other' (attention) + consistency loss</t>
        </is>
      </c>
      <c r="D8" s="46" t="n">
        <v>11.91</v>
      </c>
      <c r="E8" s="46" t="n">
        <v>14.24483239371389</v>
      </c>
      <c r="F8" s="46" t="n">
        <v>53.36046759922757</v>
      </c>
      <c r="G8" s="46" t="n">
        <v>68.65065892059474</v>
      </c>
      <c r="H8" s="46" t="n">
        <v>85.75208776137409</v>
      </c>
      <c r="I8" s="47" t="n">
        <v>22.5</v>
      </c>
      <c r="J8" s="48">
        <f>(E8-$E$6)/$E$6</f>
        <v>0.786409466525473</v>
      </c>
      <c r="K8" s="49">
        <f>RANK(E8,$E$6:$E$8)</f>
        <v>1.0</v>
      </c>
    </row>
    <row r="10" ht="18.15" customHeight="1">
      <c r="A10" s="21" t="inlineStr">
        <is>
          <t>All scores are on the test split (595 image pairs the models never saw during training). Green row = design used for Phase B (chosen by validation score, not by test score). Gain and rank are formulas.</t>
        </is>
      </c>
    </row>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sheetData>
  <mergeCells count="4">
    <mergeCell ref="A2:K2"/>
    <mergeCell ref="A1:K1"/>
    <mergeCell ref="A10:K10"/>
    <mergeCell ref="A3:K3"/>
  </mergeCells>
  <pageMargins left="0.75" right="0.75" top="1" bottom="1" header="0.5" footer="0.5"/>
  <pageSetup orientation="landscape" fitToHeight="0" fitToWidth="1"/>
  <drawing xmlns:r="http://schemas.openxmlformats.org/officeDocument/2006/relationships" r:id="rId1"/>
</worksheet>
</file>

<file path=xl/worksheets/sheet5.xml><?xml version="1.0" encoding="utf-8"?>
<worksheet xmlns="http://schemas.openxmlformats.org/spreadsheetml/2006/main">
  <sheetPr>
    <tabColor rgb="006DA7EC"/>
    <outlinePr summaryBelow="1" summaryRight="1"/>
    <pageSetUpPr fitToPage="1"/>
  </sheetPr>
  <dimension ref="A1:L17"/>
  <sheetViews>
    <sheetView showGridLines="0" workbookViewId="0">
      <selection activeCell="A1" sqref="A1"/>
    </sheetView>
  </sheetViews>
  <sheetFormatPr baseColWidth="8" defaultRowHeight="15"/>
  <cols>
    <col width="26" customWidth="1" min="1" max="1"/>
    <col width="40" customWidth="1" min="2" max="2"/>
    <col width="28" customWidth="1" min="3" max="3"/>
    <col width="9" customWidth="1" min="4" max="4"/>
    <col width="9" customWidth="1" min="5" max="5"/>
    <col width="9" customWidth="1" min="6" max="6"/>
    <col width="9" customWidth="1" min="7" max="7"/>
    <col width="11" customWidth="1" min="8" max="8"/>
    <col width="12" customWidth="1" min="9" max="9"/>
    <col width="12" customWidth="1" min="10" max="10"/>
    <col width="10" customWidth="1" min="11" max="11"/>
    <col width="11" customWidth="1" min="12" max="12"/>
  </cols>
  <sheetData>
    <row r="1" ht="27.6" customHeight="1">
      <c r="A1" s="1" t="inlineStr">
        <is>
          <t>Phase B: which way of handling rare classes works best?</t>
        </is>
      </c>
    </row>
    <row r="2" ht="19.5" customHeight="1">
      <c r="A2" s="2" t="inlineStr">
        <is>
          <t>What this sheet shows: nine techniques for class imbalance, all on Bi-SRNet-lite, compared with the plain CE loss (first row).</t>
        </is>
      </c>
    </row>
    <row r="3" ht="20.85" customHeight="1">
      <c r="A3" s="3" t="inlineStr">
        <is>
          <t>Key takeaway: 6 of 9 techniques beat plain CE. Best: WCE + Dice (+8.0% SeK). Focal, CE + rare sampling, OHEM did worse.</t>
        </is>
      </c>
    </row>
    <row r="5" ht="35" customHeight="1">
      <c r="A5" s="5" t="inlineStr">
        <is>
          <t>Technique</t>
        </is>
      </c>
      <c r="B5" s="5" t="inlineStr">
        <is>
          <t>What it does</t>
        </is>
      </c>
      <c r="C5" s="5" t="inlineStr">
        <is>
          <t>Paper</t>
        </is>
      </c>
      <c r="D5" s="5" t="inlineStr">
        <is>
          <t>SeK (%)</t>
        </is>
      </c>
      <c r="E5" s="5" t="inlineStr">
        <is>
          <t>Fscd (%)</t>
        </is>
      </c>
      <c r="F5" s="5" t="inlineStr">
        <is>
          <t>mIoU (%)</t>
        </is>
      </c>
      <c r="G5" s="5" t="inlineStr">
        <is>
          <t>OA (%)</t>
        </is>
      </c>
      <c r="H5" s="5" t="inlineStr">
        <is>
          <t>Water IoU (%)</t>
        </is>
      </c>
      <c r="I5" s="5" t="inlineStr">
        <is>
          <t>Playground IoU (%)</t>
        </is>
      </c>
      <c r="J5" s="5" t="inlineStr">
        <is>
          <t>SeK change vs CE</t>
        </is>
      </c>
      <c r="K5" s="5" t="inlineStr">
        <is>
          <t>Rank (by SeK)</t>
        </is>
      </c>
      <c r="L5" s="5" t="inlineStr">
        <is>
          <t>Better than CE?</t>
        </is>
      </c>
    </row>
    <row r="6" ht="32" customHeight="1">
      <c r="A6" s="6" t="inlineStr">
        <is>
          <t>CE (baseline)</t>
        </is>
      </c>
      <c r="B6" s="6" t="inlineStr">
        <is>
          <t>Standard loss, every pixel counts the same</t>
        </is>
      </c>
      <c r="C6" s="6" t="inlineStr">
        <is>
          <t>Standard</t>
        </is>
      </c>
      <c r="D6" s="37" t="n">
        <v>14.24483239371389</v>
      </c>
      <c r="E6" s="37" t="n">
        <v>53.36046759922757</v>
      </c>
      <c r="F6" s="37" t="n">
        <v>68.65065892059474</v>
      </c>
      <c r="G6" s="37" t="n">
        <v>85.75208776137409</v>
      </c>
      <c r="H6" s="37" t="n">
        <v>19.62</v>
      </c>
      <c r="I6" s="37" t="n">
        <v>29.79</v>
      </c>
      <c r="J6" s="39">
        <f>(D6-$D$6)/$D$6</f>
        <v>0.0</v>
      </c>
      <c r="K6" s="40">
        <f>RANK(D6,$D$6:$D$15)</f>
        <v>7.0</v>
      </c>
      <c r="L6" s="50" t="inlineStr">
        <is>
          <t>— (baseline)</t>
        </is>
      </c>
    </row>
    <row r="7" ht="32" customHeight="1">
      <c r="A7" s="45" t="inlineStr">
        <is>
          <t>WCE + Dice</t>
        </is>
      </c>
      <c r="B7" s="45" t="inlineStr">
        <is>
          <t>Weighted CE and Dice together</t>
        </is>
      </c>
      <c r="C7" s="51" t="inlineStr">
        <is>
          <t>Weighted CE + Milletari et al.</t>
        </is>
      </c>
      <c r="D7" s="46" t="n">
        <v>15.38185921301693</v>
      </c>
      <c r="E7" s="46" t="n">
        <v>53.87661401047743</v>
      </c>
      <c r="F7" s="46" t="n">
        <v>68.96891713578721</v>
      </c>
      <c r="G7" s="46" t="n">
        <v>84.26545728154544</v>
      </c>
      <c r="H7" s="46" t="n">
        <v>22.99</v>
      </c>
      <c r="I7" s="46" t="n">
        <v>32.86</v>
      </c>
      <c r="J7" s="48">
        <f>(D7-$D$6)/$D$6</f>
        <v>0.07982030169795465</v>
      </c>
      <c r="K7" s="49">
        <f>RANK(D7,$D$6:$D$15)</f>
        <v>1.0</v>
      </c>
      <c r="L7" s="52" t="str">
        <f>IF(D7&gt;$D$6,"Yes","No")</f>
        <v>Yes</v>
      </c>
    </row>
    <row r="8" ht="32" customHeight="1">
      <c r="A8" s="6" t="inlineStr">
        <is>
          <t>CE + Dice</t>
        </is>
      </c>
      <c r="B8" s="6" t="inlineStr">
        <is>
          <t>Adds a loss that measures overlap, so small classes count more</t>
        </is>
      </c>
      <c r="C8" s="53" t="inlineStr">
        <is>
          <t>Milletari et al., 3DV 2016</t>
        </is>
      </c>
      <c r="D8" s="37" t="n">
        <v>14.66503598652846</v>
      </c>
      <c r="E8" s="37" t="n">
        <v>53.75855759281139</v>
      </c>
      <c r="F8" s="37" t="n">
        <v>68.98062750001151</v>
      </c>
      <c r="G8" s="37" t="n">
        <v>85.0322575929786</v>
      </c>
      <c r="H8" s="37" t="n">
        <v>22.08</v>
      </c>
      <c r="I8" s="37" t="n">
        <v>33.81</v>
      </c>
      <c r="J8" s="39">
        <f>(D8-$D$6)/$D$6</f>
        <v>0.029498668794446584</v>
      </c>
      <c r="K8" s="40">
        <f>RANK(D8,$D$6:$D$15)</f>
        <v>2.0</v>
      </c>
      <c r="L8" s="50" t="str">
        <f>IF(D8&gt;$D$6,"Yes","No")</f>
        <v>Yes</v>
      </c>
    </row>
    <row r="9" ht="32" customHeight="1">
      <c r="A9" s="8" t="inlineStr">
        <is>
          <t>Weighted CE</t>
        </is>
      </c>
      <c r="B9" s="8" t="inlineStr">
        <is>
          <t>Rare classes get a bigger weight in the loss</t>
        </is>
      </c>
      <c r="C9" s="8" t="inlineStr">
        <is>
          <t>Common practice</t>
        </is>
      </c>
      <c r="D9" s="41" t="n">
        <v>14.52387755420989</v>
      </c>
      <c r="E9" s="41" t="n">
        <v>53.00647345412946</v>
      </c>
      <c r="F9" s="41" t="n">
        <v>68.41700612319774</v>
      </c>
      <c r="G9" s="41" t="n">
        <v>84.0411235905495</v>
      </c>
      <c r="H9" s="41" t="n">
        <v>20.89</v>
      </c>
      <c r="I9" s="41" t="n">
        <v>29.82</v>
      </c>
      <c r="J9" s="43">
        <f>(D9-$D$6)/$D$6</f>
        <v>0.019589220342047596</v>
      </c>
      <c r="K9" s="44">
        <f>RANK(D9,$D$6:$D$15)</f>
        <v>3.0</v>
      </c>
      <c r="L9" s="54" t="str">
        <f>IF(D9&gt;$D$6,"Yes","No")</f>
        <v>Yes</v>
      </c>
    </row>
    <row r="10" ht="32" customHeight="1">
      <c r="A10" s="6" t="inlineStr">
        <is>
          <t>WCE + Dice + rare sampling</t>
        </is>
      </c>
      <c r="B10" s="6" t="inlineStr">
        <is>
          <t>WCE + Dice, and rare-class images shown more often</t>
        </is>
      </c>
      <c r="C10" s="53" t="inlineStr">
        <is>
          <t>As above + LVIS sampling</t>
        </is>
      </c>
      <c r="D10" s="37" t="n">
        <v>14.37634024711691</v>
      </c>
      <c r="E10" s="37" t="n">
        <v>53.04120491168172</v>
      </c>
      <c r="F10" s="37" t="n">
        <v>68.49811987922341</v>
      </c>
      <c r="G10" s="37" t="n">
        <v>84.21924751345851</v>
      </c>
      <c r="H10" s="37" t="n">
        <v>22.91</v>
      </c>
      <c r="I10" s="37" t="n">
        <v>39.16</v>
      </c>
      <c r="J10" s="39">
        <f>(D10-$D$6)/$D$6</f>
        <v>0.009231969163852953</v>
      </c>
      <c r="K10" s="40">
        <f>RANK(D10,$D$6:$D$15)</f>
        <v>4.0</v>
      </c>
      <c r="L10" s="50" t="str">
        <f>IF(D10&gt;$D$6,"Yes","No")</f>
        <v>Yes</v>
      </c>
    </row>
    <row r="11" ht="32" customHeight="1">
      <c r="A11" s="8" t="inlineStr">
        <is>
          <t>Median-freq</t>
        </is>
      </c>
      <c r="B11" s="8" t="inlineStr">
        <is>
          <t>Class weight = median frequency / class frequency</t>
        </is>
      </c>
      <c r="C11" s="55" t="inlineStr">
        <is>
          <t>Eigen &amp; Fergus, ICCV 2015</t>
        </is>
      </c>
      <c r="D11" s="41" t="n">
        <v>14.36087522220469</v>
      </c>
      <c r="E11" s="41" t="n">
        <v>51.81996398060674</v>
      </c>
      <c r="F11" s="41" t="n">
        <v>68.10750113461121</v>
      </c>
      <c r="G11" s="41" t="n">
        <v>83.12755039760044</v>
      </c>
      <c r="H11" s="41" t="n">
        <v>16.36</v>
      </c>
      <c r="I11" s="41" t="n">
        <v>29.15</v>
      </c>
      <c r="J11" s="43">
        <f>(D11-$D$6)/$D$6</f>
        <v>0.008146310555539308</v>
      </c>
      <c r="K11" s="44">
        <f>RANK(D11,$D$6:$D$15)</f>
        <v>5.0</v>
      </c>
      <c r="L11" s="54" t="str">
        <f>IF(D11&gt;$D$6,"Yes","No")</f>
        <v>Yes</v>
      </c>
    </row>
    <row r="12" ht="32" customHeight="1">
      <c r="A12" s="6" t="inlineStr">
        <is>
          <t>Class-balanced</t>
        </is>
      </c>
      <c r="B12" s="6" t="inlineStr">
        <is>
          <t>Weights from the 'effective number' of samples per class</t>
        </is>
      </c>
      <c r="C12" s="53" t="inlineStr">
        <is>
          <t>Cui et al., CVPR 2019</t>
        </is>
      </c>
      <c r="D12" s="37" t="n">
        <v>14.28500555219844</v>
      </c>
      <c r="E12" s="37" t="n">
        <v>52.39842603933062</v>
      </c>
      <c r="F12" s="37" t="n">
        <v>68.07899155310537</v>
      </c>
      <c r="G12" s="37" t="n">
        <v>83.38547522280396</v>
      </c>
      <c r="H12" s="37" t="n">
        <v>18.73</v>
      </c>
      <c r="I12" s="37" t="n">
        <v>31.61</v>
      </c>
      <c r="J12" s="39">
        <f>(D12-$D$6)/$D$6</f>
        <v>0.002820191728073776</v>
      </c>
      <c r="K12" s="40">
        <f>RANK(D12,$D$6:$D$15)</f>
        <v>6.0</v>
      </c>
      <c r="L12" s="50" t="str">
        <f>IF(D12&gt;$D$6,"Yes","No")</f>
        <v>Yes</v>
      </c>
    </row>
    <row r="13" ht="32" customHeight="1">
      <c r="A13" s="8" t="inlineStr">
        <is>
          <t>Focal</t>
        </is>
      </c>
      <c r="B13" s="8" t="inlineStr">
        <is>
          <t>Pays less attention to pixels that are already easy</t>
        </is>
      </c>
      <c r="C13" s="55" t="inlineStr">
        <is>
          <t>Lin et al., ICCV 2017</t>
        </is>
      </c>
      <c r="D13" s="41" t="n">
        <v>13.89123212693659</v>
      </c>
      <c r="E13" s="41" t="n">
        <v>52.08968832751111</v>
      </c>
      <c r="F13" s="41" t="n">
        <v>66.30545168678709</v>
      </c>
      <c r="G13" s="41" t="n">
        <v>81.58329683191636</v>
      </c>
      <c r="H13" s="41" t="n">
        <v>22.28</v>
      </c>
      <c r="I13" s="41" t="n">
        <v>33.59</v>
      </c>
      <c r="J13" s="43">
        <f>(D13-$D$6)/$D$6</f>
        <v>-0.02482305561793351</v>
      </c>
      <c r="K13" s="44">
        <f>RANK(D13,$D$6:$D$15)</f>
        <v>8.0</v>
      </c>
      <c r="L13" s="54" t="str">
        <f>IF(D13&gt;$D$6,"Yes","No")</f>
        <v>No</v>
      </c>
    </row>
    <row r="14" ht="32" customHeight="1">
      <c r="A14" s="6" t="inlineStr">
        <is>
          <t>CE + rare sampling</t>
        </is>
      </c>
      <c r="B14" s="6" t="inlineStr">
        <is>
          <t>Same loss; images with rare classes are shown more often</t>
        </is>
      </c>
      <c r="C14" s="53" t="inlineStr">
        <is>
          <t>Gupta et al. (LVIS), CVPR 2019</t>
        </is>
      </c>
      <c r="D14" s="37" t="n">
        <v>13.66999724766482</v>
      </c>
      <c r="E14" s="37" t="n">
        <v>53.13923243723819</v>
      </c>
      <c r="F14" s="37" t="n">
        <v>67.92512444177548</v>
      </c>
      <c r="G14" s="37" t="n">
        <v>85.13328616358653</v>
      </c>
      <c r="H14" s="37" t="n">
        <v>22.01</v>
      </c>
      <c r="I14" s="37" t="n">
        <v>32.67</v>
      </c>
      <c r="J14" s="39">
        <f>(D14-$D$6)/$D$6</f>
        <v>-0.0403539424095112</v>
      </c>
      <c r="K14" s="40">
        <f>RANK(D14,$D$6:$D$15)</f>
        <v>9.0</v>
      </c>
      <c r="L14" s="50" t="str">
        <f>IF(D14&gt;$D$6,"Yes","No")</f>
        <v>No</v>
      </c>
    </row>
    <row r="15" ht="32" customHeight="1">
      <c r="A15" s="8" t="inlineStr">
        <is>
          <t>OHEM</t>
        </is>
      </c>
      <c r="B15" s="8" t="inlineStr">
        <is>
          <t>Trains only on the hardest 25% of pixels</t>
        </is>
      </c>
      <c r="C15" s="55" t="inlineStr">
        <is>
          <t>Shrivastava et al., CVPR 2016</t>
        </is>
      </c>
      <c r="D15" s="41" t="n">
        <v>3.595207004889054</v>
      </c>
      <c r="E15" s="41" t="n">
        <v>26.77163701241839</v>
      </c>
      <c r="F15" s="41" t="n">
        <v>32.20388079556615</v>
      </c>
      <c r="G15" s="41" t="n">
        <v>43.30784132500656</v>
      </c>
      <c r="H15" s="41" t="n">
        <v>14.56</v>
      </c>
      <c r="I15" s="41" t="n">
        <v>19.03</v>
      </c>
      <c r="J15" s="43">
        <f>(D15-$D$6)/$D$6</f>
        <v>-0.7476132462972619</v>
      </c>
      <c r="K15" s="44">
        <f>RANK(D15,$D$6:$D$15)</f>
        <v>10.0</v>
      </c>
      <c r="L15" s="54" t="str">
        <f>IF(D15&gt;$D$6,"Yes","No")</f>
        <v>No</v>
      </c>
    </row>
    <row r="17" ht="30.3" customHeight="1">
      <c r="A17" s="21" t="inlineStr">
        <is>
          <t>Green row = best technique. 'SeK change vs CE' is relative to the first row (red = worse, green = better). OHEM did not train properly with its default setting (hardest 25% of pixels); this shows that setting failing, not that OHEM can never work. Each technique was trained once; differences below about 0.5 SeK should be treated as ties — see the Cross-Validation sheet.</t>
        </is>
      </c>
    </row>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sheetData>
  <mergeCells count="4">
    <mergeCell ref="A3:L3"/>
    <mergeCell ref="A2:L2"/>
    <mergeCell ref="A1:L1"/>
    <mergeCell ref="A17:L17"/>
  </mergeCells>
  <conditionalFormatting sqref="J7:J15">
    <cfRule type="colorScale" priority="1">
      <colorScale>
        <cfvo type="num" val="-0.08"/>
        <cfvo type="num" val="0"/>
        <cfvo type="num" val="0.08"/>
        <color rgb="00F4C7C3"/>
        <color rgb="00FFFFFF"/>
        <color rgb="00B7E1CD"/>
      </colorScale>
    </cfRule>
  </conditionalFormatting>
  <hyperlinks>
    <hyperlink xmlns:r="http://schemas.openxmlformats.org/officeDocument/2006/relationships" ref="C7" r:id="rId1"/>
    <hyperlink xmlns:r="http://schemas.openxmlformats.org/officeDocument/2006/relationships" ref="C8" r:id="rId2"/>
    <hyperlink xmlns:r="http://schemas.openxmlformats.org/officeDocument/2006/relationships" ref="C10" r:id="rId3"/>
    <hyperlink xmlns:r="http://schemas.openxmlformats.org/officeDocument/2006/relationships" ref="C11" r:id="rId4"/>
    <hyperlink xmlns:r="http://schemas.openxmlformats.org/officeDocument/2006/relationships" ref="C12" r:id="rId5"/>
    <hyperlink xmlns:r="http://schemas.openxmlformats.org/officeDocument/2006/relationships" ref="C13" r:id="rId6"/>
    <hyperlink xmlns:r="http://schemas.openxmlformats.org/officeDocument/2006/relationships" ref="C14" r:id="rId7"/>
    <hyperlink xmlns:r="http://schemas.openxmlformats.org/officeDocument/2006/relationships" ref="C15" r:id="rId8"/>
  </hyperlinks>
  <pageMargins left="0.75" right="0.75" top="1" bottom="1" header="0.5" footer="0.5"/>
  <pageSetup orientation="landscape" fitToHeight="0" fitToWidth="1"/>
  <drawing xmlns:r="http://schemas.openxmlformats.org/officeDocument/2006/relationships" r:id="rId9"/>
</worksheet>
</file>

<file path=xl/worksheets/sheet6.xml><?xml version="1.0" encoding="utf-8"?>
<worksheet xmlns="http://schemas.openxmlformats.org/spreadsheetml/2006/main">
  <sheetPr>
    <tabColor rgb="006DA7EC"/>
    <outlinePr summaryBelow="1" summaryRight="1"/>
    <pageSetUpPr fitToPage="1"/>
  </sheetPr>
  <dimension ref="A1:H19"/>
  <sheetViews>
    <sheetView showGridLines="0" workbookViewId="0">
      <selection activeCell="A1" sqref="A1"/>
    </sheetView>
  </sheetViews>
  <sheetFormatPr baseColWidth="8" defaultRowHeight="15"/>
  <cols>
    <col width="44"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ht="27.6" customHeight="1">
      <c r="A1" s="1" t="inlineStr">
        <is>
          <t>How well is each land-cover class recognised?</t>
        </is>
      </c>
    </row>
    <row r="2" ht="19.5" customHeight="1">
      <c r="A2" s="2" t="inlineStr">
        <is>
          <t>What this sheet shows: the IoU (overlap score, 0–100) of every class for every model and technique. Darker blue means better.</t>
        </is>
      </c>
    </row>
    <row r="3" ht="35.7" customHeight="1">
      <c r="A3" s="3" t="inlineStr">
        <is>
          <t>Key takeaway: The rare classes improve the most: water goes from 0.0 (Early Fusion) to 23.0, and playground from 9.7 to 32.9 (best model).</t>
        </is>
      </c>
    </row>
    <row r="5" ht="35" customHeight="1">
      <c r="A5" s="5" t="inlineStr">
        <is>
          <t>Model + technique</t>
        </is>
      </c>
      <c r="B5" s="5" t="inlineStr">
        <is>
          <t>no-change</t>
        </is>
      </c>
      <c r="C5" s="5" t="inlineStr">
        <is>
          <t>non-veg ground</t>
        </is>
      </c>
      <c r="D5" s="5" t="inlineStr">
        <is>
          <t>tree</t>
        </is>
      </c>
      <c r="E5" s="5" t="inlineStr">
        <is>
          <t>low vegetation</t>
        </is>
      </c>
      <c r="F5" s="5" t="inlineStr">
        <is>
          <t>water</t>
        </is>
      </c>
      <c r="G5" s="5" t="inlineStr">
        <is>
          <t>building</t>
        </is>
      </c>
      <c r="H5" s="5" t="inlineStr">
        <is>
          <t>playground</t>
        </is>
      </c>
    </row>
    <row r="6" ht="18.5" customHeight="1">
      <c r="A6" s="6" t="inlineStr">
        <is>
          <t>Early Fusion + CE (baseline)</t>
        </is>
      </c>
      <c r="B6" s="38" t="n">
        <v>84.91</v>
      </c>
      <c r="C6" s="38" t="n">
        <v>28.7</v>
      </c>
      <c r="D6" s="38" t="n">
        <v>27.97</v>
      </c>
      <c r="E6" s="38" t="n">
        <v>9.380000000000001</v>
      </c>
      <c r="F6" s="38" t="n">
        <v>0.04</v>
      </c>
      <c r="G6" s="38" t="n">
        <v>39.87</v>
      </c>
      <c r="H6" s="38" t="n">
        <v>9.66</v>
      </c>
    </row>
    <row r="7" ht="18.5" customHeight="1">
      <c r="A7" s="8" t="inlineStr">
        <is>
          <t>SSCD + CE (baseline)</t>
        </is>
      </c>
      <c r="B7" s="42" t="n">
        <v>86.75</v>
      </c>
      <c r="C7" s="42" t="n">
        <v>33.16</v>
      </c>
      <c r="D7" s="42" t="n">
        <v>31.71</v>
      </c>
      <c r="E7" s="42" t="n">
        <v>18.76</v>
      </c>
      <c r="F7" s="42" t="n">
        <v>20.92</v>
      </c>
      <c r="G7" s="42" t="n">
        <v>47.84</v>
      </c>
      <c r="H7" s="42" t="n">
        <v>25.86</v>
      </c>
    </row>
    <row r="8" ht="18.5" customHeight="1">
      <c r="A8" s="6" t="inlineStr">
        <is>
          <t>Bi-SRNet-lite + CE (baseline)</t>
        </is>
      </c>
      <c r="B8" s="38" t="n">
        <v>86.63</v>
      </c>
      <c r="C8" s="38" t="n">
        <v>34</v>
      </c>
      <c r="D8" s="38" t="n">
        <v>32.09</v>
      </c>
      <c r="E8" s="38" t="n">
        <v>19.01</v>
      </c>
      <c r="F8" s="38" t="n">
        <v>19.62</v>
      </c>
      <c r="G8" s="38" t="n">
        <v>49.31</v>
      </c>
      <c r="H8" s="38" t="n">
        <v>29.79</v>
      </c>
    </row>
    <row r="9" ht="18.5" customHeight="1">
      <c r="A9" s="8" t="inlineStr">
        <is>
          <t>Bi-SRNet-lite + WCE + Dice</t>
        </is>
      </c>
      <c r="B9" s="42" t="n">
        <v>85.28</v>
      </c>
      <c r="C9" s="42" t="n">
        <v>35.16</v>
      </c>
      <c r="D9" s="42" t="n">
        <v>33.05</v>
      </c>
      <c r="E9" s="42" t="n">
        <v>20.66</v>
      </c>
      <c r="F9" s="42" t="n">
        <v>22.99</v>
      </c>
      <c r="G9" s="42" t="n">
        <v>48.93</v>
      </c>
      <c r="H9" s="42" t="n">
        <v>32.86</v>
      </c>
    </row>
    <row r="10" ht="18.5" customHeight="1">
      <c r="A10" s="6" t="inlineStr">
        <is>
          <t>Bi-SRNet-lite + CE + Dice</t>
        </is>
      </c>
      <c r="B10" s="38" t="n">
        <v>86</v>
      </c>
      <c r="C10" s="38" t="n">
        <v>34.57</v>
      </c>
      <c r="D10" s="38" t="n">
        <v>32.51</v>
      </c>
      <c r="E10" s="38" t="n">
        <v>19.1</v>
      </c>
      <c r="F10" s="38" t="n">
        <v>22.08</v>
      </c>
      <c r="G10" s="38" t="n">
        <v>49.52</v>
      </c>
      <c r="H10" s="38" t="n">
        <v>33.81</v>
      </c>
    </row>
    <row r="11" ht="18.5" customHeight="1">
      <c r="A11" s="8" t="inlineStr">
        <is>
          <t>Bi-SRNet-lite + Weighted CE</t>
        </is>
      </c>
      <c r="B11" s="42" t="n">
        <v>85.06</v>
      </c>
      <c r="C11" s="42" t="n">
        <v>34.8</v>
      </c>
      <c r="D11" s="42" t="n">
        <v>32.25</v>
      </c>
      <c r="E11" s="42" t="n">
        <v>19.67</v>
      </c>
      <c r="F11" s="42" t="n">
        <v>20.89</v>
      </c>
      <c r="G11" s="42" t="n">
        <v>47.85</v>
      </c>
      <c r="H11" s="42" t="n">
        <v>29.82</v>
      </c>
    </row>
    <row r="12" ht="18.5" customHeight="1">
      <c r="A12" s="6" t="inlineStr">
        <is>
          <t>Bi-SRNet-lite + WCE + Dice + rare sampling</t>
        </is>
      </c>
      <c r="B12" s="38" t="n">
        <v>85.23999999999999</v>
      </c>
      <c r="C12" s="38" t="n">
        <v>34.42</v>
      </c>
      <c r="D12" s="38" t="n">
        <v>31.57</v>
      </c>
      <c r="E12" s="38" t="n">
        <v>19.39</v>
      </c>
      <c r="F12" s="38" t="n">
        <v>22.91</v>
      </c>
      <c r="G12" s="38" t="n">
        <v>48.8</v>
      </c>
      <c r="H12" s="38" t="n">
        <v>39.16</v>
      </c>
    </row>
    <row r="13" ht="18.5" customHeight="1">
      <c r="A13" s="8" t="inlineStr">
        <is>
          <t>Bi-SRNet-lite + Median-freq</t>
        </is>
      </c>
      <c r="B13" s="42" t="n">
        <v>84.34999999999999</v>
      </c>
      <c r="C13" s="42" t="n">
        <v>34.45</v>
      </c>
      <c r="D13" s="42" t="n">
        <v>31.48</v>
      </c>
      <c r="E13" s="42" t="n">
        <v>18.67</v>
      </c>
      <c r="F13" s="42" t="n">
        <v>16.36</v>
      </c>
      <c r="G13" s="42" t="n">
        <v>46.76</v>
      </c>
      <c r="H13" s="42" t="n">
        <v>29.15</v>
      </c>
    </row>
    <row r="14" ht="18.5" customHeight="1">
      <c r="A14" s="6" t="inlineStr">
        <is>
          <t>Bi-SRNet-lite + Class-balanced</t>
        </is>
      </c>
      <c r="B14" s="38" t="n">
        <v>84.47</v>
      </c>
      <c r="C14" s="38" t="n">
        <v>34.31</v>
      </c>
      <c r="D14" s="38" t="n">
        <v>31.69</v>
      </c>
      <c r="E14" s="38" t="n">
        <v>19.91</v>
      </c>
      <c r="F14" s="38" t="n">
        <v>18.73</v>
      </c>
      <c r="G14" s="38" t="n">
        <v>47.14</v>
      </c>
      <c r="H14" s="38" t="n">
        <v>31.61</v>
      </c>
    </row>
    <row r="15" ht="18.5" customHeight="1">
      <c r="A15" s="8" t="inlineStr">
        <is>
          <t>Bi-SRNet-lite + Focal</t>
        </is>
      </c>
      <c r="B15" s="42" t="n">
        <v>82.27</v>
      </c>
      <c r="C15" s="42" t="n">
        <v>33.22</v>
      </c>
      <c r="D15" s="42" t="n">
        <v>31.35</v>
      </c>
      <c r="E15" s="42" t="n">
        <v>20.29</v>
      </c>
      <c r="F15" s="42" t="n">
        <v>22.28</v>
      </c>
      <c r="G15" s="42" t="n">
        <v>46.82</v>
      </c>
      <c r="H15" s="42" t="n">
        <v>33.59</v>
      </c>
    </row>
    <row r="16" ht="18.5" customHeight="1">
      <c r="A16" s="6" t="inlineStr">
        <is>
          <t>Bi-SRNet-lite + CE + rare sampling</t>
        </is>
      </c>
      <c r="B16" s="38" t="n">
        <v>85.89</v>
      </c>
      <c r="C16" s="38" t="n">
        <v>34.41</v>
      </c>
      <c r="D16" s="38" t="n">
        <v>31.82</v>
      </c>
      <c r="E16" s="38" t="n">
        <v>19.9</v>
      </c>
      <c r="F16" s="38" t="n">
        <v>22.01</v>
      </c>
      <c r="G16" s="38" t="n">
        <v>48.05</v>
      </c>
      <c r="H16" s="38" t="n">
        <v>32.67</v>
      </c>
    </row>
    <row r="17" ht="18.5" customHeight="1">
      <c r="A17" s="8" t="inlineStr">
        <is>
          <t>Bi-SRNet-lite + OHEM</t>
        </is>
      </c>
      <c r="B17" s="42" t="n">
        <v>38.62</v>
      </c>
      <c r="C17" s="42" t="n">
        <v>13.67</v>
      </c>
      <c r="D17" s="42" t="n">
        <v>16.12</v>
      </c>
      <c r="E17" s="42" t="n">
        <v>12.36</v>
      </c>
      <c r="F17" s="42" t="n">
        <v>14.56</v>
      </c>
      <c r="G17" s="42" t="n">
        <v>17.93</v>
      </c>
      <c r="H17" s="42" t="n">
        <v>19.03</v>
      </c>
    </row>
    <row r="19" ht="30.3" customHeight="1">
      <c r="A19" s="21" t="inlineStr">
        <is>
          <t>First 3 rows: the three designs with plain CE. Other rows: imbalance techniques on Bi-SRNet-lite, sorted by SeK. 'no-change' is always easy (about 85) because it covers 80% of all pixels.</t>
        </is>
      </c>
    </row>
  </sheetData>
  <mergeCells count="4">
    <mergeCell ref="A19:H19"/>
    <mergeCell ref="A3:H3"/>
    <mergeCell ref="A2:H2"/>
    <mergeCell ref="A1:H1"/>
  </mergeCells>
  <conditionalFormatting sqref="B6:H17">
    <cfRule type="colorScale" priority="1">
      <colorScale>
        <cfvo type="num" val="0"/>
        <cfvo type="num" val="40"/>
        <cfvo type="num" val="90"/>
        <color rgb="00FFFFFF"/>
        <color rgb="009EC5F4"/>
        <color rgb="003987E5"/>
      </colorScale>
    </cfRule>
  </conditionalFormatting>
  <pageMargins left="0.75" right="0.75" top="1" bottom="1" header="0.5" footer="0.5"/>
  <pageSetup orientation="landscape" fitToHeight="0" fitToWidth="1"/>
</worksheet>
</file>

<file path=xl/worksheets/sheet7.xml><?xml version="1.0" encoding="utf-8"?>
<worksheet xmlns="http://schemas.openxmlformats.org/spreadsheetml/2006/main">
  <sheetPr>
    <tabColor rgb="006DA7EC"/>
    <outlinePr summaryBelow="1" summaryRight="1"/>
    <pageSetUpPr fitToPage="1"/>
  </sheetPr>
  <dimension ref="A1:M19"/>
  <sheetViews>
    <sheetView showGridLines="0" workbookViewId="0">
      <selection activeCell="A1" sqref="A1"/>
    </sheetView>
  </sheetViews>
  <sheetFormatPr baseColWidth="8" defaultRowHeight="15"/>
  <cols>
    <col width="40" customWidth="1" min="1" max="1"/>
    <col width="14" customWidth="1" min="2" max="2"/>
    <col width="13" customWidth="1" min="3" max="3"/>
    <col width="13" customWidth="1" min="4" max="4"/>
    <col width="13" customWidth="1" min="5" max="5"/>
    <col width="14" customWidth="1" min="6" max="6"/>
    <col width="13" customWidth="1" min="7" max="7"/>
    <col width="10" customWidth="1" min="8" max="8"/>
    <col width="11" customWidth="1" min="9" max="9"/>
    <col width="10" customWidth="1" min="10" max="10"/>
    <col width="11" customWidth="1" min="11" max="11"/>
    <col width="11" customWidth="1" min="12" max="12"/>
    <col width="11" customWidth="1" min="13" max="13"/>
  </cols>
  <sheetData>
    <row r="1" ht="27.6" customHeight="1">
      <c r="A1" s="1" t="inlineStr">
        <is>
          <t>What kind of mistakes do the models make?</t>
        </is>
      </c>
    </row>
    <row r="2" ht="33" customHeight="1">
      <c r="A2" s="2" t="inlineStr">
        <is>
          <t>What this sheet shows: every truly changed pixel is either given the correct class, the wrong class, or missed (the model says 'no change'). A false alarm is an unchanged pixel marked as changed.</t>
        </is>
      </c>
    </row>
    <row r="3" ht="35.7" customHeight="1">
      <c r="A3" s="3" t="inlineStr">
        <is>
          <t>Key takeaway: Missing a change is the biggest mistake in 11 of 12 runs. Imbalance techniques find more changes (higher recall) but also raise more false alarms (lower precision).</t>
        </is>
      </c>
    </row>
    <row r="5" ht="35" customHeight="1">
      <c r="A5" s="5" t="inlineStr">
        <is>
          <t>Model + technique</t>
        </is>
      </c>
      <c r="B5" s="5" t="inlineStr">
        <is>
          <t>Changed pixels (truth)</t>
        </is>
      </c>
      <c r="C5" s="5" t="inlineStr">
        <is>
          <t>Correct class</t>
        </is>
      </c>
      <c r="D5" s="5" t="inlineStr">
        <is>
          <t>Wrong class</t>
        </is>
      </c>
      <c r="E5" s="5" t="inlineStr">
        <is>
          <t>Missed change</t>
        </is>
      </c>
      <c r="F5" s="5" t="inlineStr">
        <is>
          <t>Unchanged pixels (truth)</t>
        </is>
      </c>
      <c r="G5" s="5" t="inlineStr">
        <is>
          <t>False alarms</t>
        </is>
      </c>
      <c r="H5" s="5" t="inlineStr">
        <is>
          <t>Correct %</t>
        </is>
      </c>
      <c r="I5" s="5" t="inlineStr">
        <is>
          <t>Wrong class %</t>
        </is>
      </c>
      <c r="J5" s="5" t="inlineStr">
        <is>
          <t>Missed %</t>
        </is>
      </c>
      <c r="K5" s="5" t="inlineStr">
        <is>
          <t>False alarm %</t>
        </is>
      </c>
      <c r="L5" s="5" t="inlineStr">
        <is>
          <t>Change precision</t>
        </is>
      </c>
      <c r="M5" s="5" t="inlineStr">
        <is>
          <t>Change recall</t>
        </is>
      </c>
    </row>
    <row r="6" ht="18.5" customHeight="1">
      <c r="A6" s="6" t="inlineStr">
        <is>
          <t>Early Fusion + CE (baseline)</t>
        </is>
      </c>
      <c r="B6" s="32" t="n">
        <v>15173982</v>
      </c>
      <c r="C6" s="32" t="n">
        <v>6052960</v>
      </c>
      <c r="D6" s="32" t="n">
        <v>1776978</v>
      </c>
      <c r="E6" s="32" t="n">
        <v>7344044</v>
      </c>
      <c r="F6" s="32" t="n">
        <v>62813858</v>
      </c>
      <c r="G6" s="32" t="n">
        <v>3243180</v>
      </c>
      <c r="H6" s="31">
        <f>C6/B6</f>
        <v>0.3989038605687024</v>
      </c>
      <c r="I6" s="31">
        <f>D6/B6</f>
        <v>0.11710690048268148</v>
      </c>
      <c r="J6" s="31">
        <f>E6/B6</f>
        <v>0.4839892389486161</v>
      </c>
      <c r="K6" s="31">
        <f>G6/F6</f>
        <v>0.05163160014785272</v>
      </c>
      <c r="L6" s="31">
        <f>(C6+D6)/(C6+D6+G6)</f>
        <v>0.7071123056757816</v>
      </c>
      <c r="M6" s="31">
        <f>(C6+D6)/B6</f>
        <v>0.5160107610513839</v>
      </c>
    </row>
    <row r="7" ht="18.5" customHeight="1">
      <c r="A7" s="8" t="inlineStr">
        <is>
          <t>SSCD + CE (baseline)</t>
        </is>
      </c>
      <c r="B7" s="34" t="n">
        <v>15173982</v>
      </c>
      <c r="C7" s="34" t="n">
        <v>7070016</v>
      </c>
      <c r="D7" s="34" t="n">
        <v>1824662</v>
      </c>
      <c r="E7" s="34" t="n">
        <v>6279304</v>
      </c>
      <c r="F7" s="34" t="n">
        <v>62813858</v>
      </c>
      <c r="G7" s="34" t="n">
        <v>2875170</v>
      </c>
      <c r="H7" s="33">
        <f>C7/B7</f>
        <v>0.4659301691540164</v>
      </c>
      <c r="I7" s="33">
        <f>D7/B7</f>
        <v>0.12024938476927151</v>
      </c>
      <c r="J7" s="33">
        <f>E7/B7</f>
        <v>0.4138204460767121</v>
      </c>
      <c r="K7" s="33">
        <f>G7/F7</f>
        <v>0.04577286114156529</v>
      </c>
      <c r="L7" s="33">
        <f>(C7+D7)/(C7+D7+G7)</f>
        <v>0.7557173210733052</v>
      </c>
      <c r="M7" s="33">
        <f>(C7+D7)/B7</f>
        <v>0.5861795539232879</v>
      </c>
    </row>
    <row r="8" ht="18.5" customHeight="1">
      <c r="A8" s="6" t="inlineStr">
        <is>
          <t>Bi-SRNet-lite + CE (baseline)</t>
        </is>
      </c>
      <c r="B8" s="32" t="n">
        <v>15173982</v>
      </c>
      <c r="C8" s="32" t="n">
        <v>7469291</v>
      </c>
      <c r="D8" s="32" t="n">
        <v>1945377</v>
      </c>
      <c r="E8" s="32" t="n">
        <v>5759314</v>
      </c>
      <c r="F8" s="32" t="n">
        <v>62813858</v>
      </c>
      <c r="G8" s="32" t="n">
        <v>3406948</v>
      </c>
      <c r="H8" s="31">
        <f>C8/B8</f>
        <v>0.49224330172528213</v>
      </c>
      <c r="I8" s="31">
        <f>D8/B8</f>
        <v>0.12820477841610725</v>
      </c>
      <c r="J8" s="31">
        <f>E8/B8</f>
        <v>0.3795519198586106</v>
      </c>
      <c r="K8" s="31">
        <f>G8/F8</f>
        <v>0.054238795521841694</v>
      </c>
      <c r="L8" s="31">
        <f>(C8+D8)/(C8+D8+G8)</f>
        <v>0.7342809205953447</v>
      </c>
      <c r="M8" s="31">
        <f>(C8+D8)/B8</f>
        <v>0.6204480801413894</v>
      </c>
    </row>
    <row r="9" ht="18.5" customHeight="1">
      <c r="A9" s="8" t="inlineStr">
        <is>
          <t>Bi-SRNet-lite + WCE + Dice</t>
        </is>
      </c>
      <c r="B9" s="34" t="n">
        <v>15173982</v>
      </c>
      <c r="C9" s="34" t="n">
        <v>8571258</v>
      </c>
      <c r="D9" s="34" t="n">
        <v>2404556</v>
      </c>
      <c r="E9" s="34" t="n">
        <v>4198168</v>
      </c>
      <c r="F9" s="34" t="n">
        <v>62813858</v>
      </c>
      <c r="G9" s="34" t="n">
        <v>5668306</v>
      </c>
      <c r="H9" s="33">
        <f>C9/B9</f>
        <v>0.5648654387490376</v>
      </c>
      <c r="I9" s="33">
        <f>D9/B9</f>
        <v>0.15846572112712404</v>
      </c>
      <c r="J9" s="33">
        <f>E9/B9</f>
        <v>0.2766688401238383</v>
      </c>
      <c r="K9" s="33">
        <f>G9/F9</f>
        <v>0.0902397365880631</v>
      </c>
      <c r="L9" s="33">
        <f>(C9+D9)/(C9+D9+G9)</f>
        <v>0.6594409316923935</v>
      </c>
      <c r="M9" s="33">
        <f>(C9+D9)/B9</f>
        <v>0.7233311598761617</v>
      </c>
    </row>
    <row r="10" ht="18.5" customHeight="1">
      <c r="A10" s="6" t="inlineStr">
        <is>
          <t>Bi-SRNet-lite + CE + Dice</t>
        </is>
      </c>
      <c r="B10" s="32" t="n">
        <v>15173982</v>
      </c>
      <c r="C10" s="32" t="n">
        <v>8059927</v>
      </c>
      <c r="D10" s="32" t="n">
        <v>2192779</v>
      </c>
      <c r="E10" s="32" t="n">
        <v>4921276</v>
      </c>
      <c r="F10" s="32" t="n">
        <v>62813858</v>
      </c>
      <c r="G10" s="32" t="n">
        <v>4558964</v>
      </c>
      <c r="H10" s="31">
        <f>C10/B10</f>
        <v>0.5311675603674764</v>
      </c>
      <c r="I10" s="31">
        <f>D10/B10</f>
        <v>0.14450913412181457</v>
      </c>
      <c r="J10" s="31">
        <f>E10/B10</f>
        <v>0.32432330551070904</v>
      </c>
      <c r="K10" s="31">
        <f>G10/F10</f>
        <v>0.07257895224330911</v>
      </c>
      <c r="L10" s="31">
        <f>(C10+D10)/(C10+D10+G10)</f>
        <v>0.6922045927299217</v>
      </c>
      <c r="M10" s="31">
        <f>(C10+D10)/B10</f>
        <v>0.6756766944892909</v>
      </c>
    </row>
    <row r="11" ht="18.5" customHeight="1">
      <c r="A11" s="8" t="inlineStr">
        <is>
          <t>Bi-SRNet-lite + Weighted CE</t>
        </is>
      </c>
      <c r="B11" s="34" t="n">
        <v>15173982</v>
      </c>
      <c r="C11" s="34" t="n">
        <v>8375467</v>
      </c>
      <c r="D11" s="34" t="n">
        <v>2404759</v>
      </c>
      <c r="E11" s="34" t="n">
        <v>4393756</v>
      </c>
      <c r="F11" s="34" t="n">
        <v>62813858</v>
      </c>
      <c r="G11" s="34" t="n">
        <v>5647468</v>
      </c>
      <c r="H11" s="33">
        <f>C11/B11</f>
        <v>0.5519623655807685</v>
      </c>
      <c r="I11" s="33">
        <f>D11/B11</f>
        <v>0.15847909928982387</v>
      </c>
      <c r="J11" s="33">
        <f>E11/B11</f>
        <v>0.2895585351294077</v>
      </c>
      <c r="K11" s="33">
        <f>G11/F11</f>
        <v>0.08990799450656255</v>
      </c>
      <c r="L11" s="33">
        <f>(C11+D11)/(C11+D11+G11)</f>
        <v>0.6562227175646198</v>
      </c>
      <c r="M11" s="33">
        <f>(C11+D11)/B11</f>
        <v>0.7104414648705923</v>
      </c>
    </row>
    <row r="12" ht="32" customHeight="1">
      <c r="A12" s="6" t="inlineStr">
        <is>
          <t>Bi-SRNet-lite + WCE + Dice + rare sampling</t>
        </is>
      </c>
      <c r="B12" s="32" t="n">
        <v>15173982</v>
      </c>
      <c r="C12" s="32" t="n">
        <v>8289262</v>
      </c>
      <c r="D12" s="32" t="n">
        <v>2370342</v>
      </c>
      <c r="E12" s="32" t="n">
        <v>4514378</v>
      </c>
      <c r="F12" s="32" t="n">
        <v>62813858</v>
      </c>
      <c r="G12" s="32" t="n">
        <v>5422348</v>
      </c>
      <c r="H12" s="31">
        <f>C12/B12</f>
        <v>0.5462812595929005</v>
      </c>
      <c r="I12" s="31">
        <f>D12/B12</f>
        <v>0.1562109405428318</v>
      </c>
      <c r="J12" s="31">
        <f>E12/B12</f>
        <v>0.2975077998642677</v>
      </c>
      <c r="K12" s="31">
        <f>G12/F12</f>
        <v>0.08632407199061073</v>
      </c>
      <c r="L12" s="31">
        <f>(C12+D12)/(C12+D12+G12)</f>
        <v>0.6628302335437887</v>
      </c>
      <c r="M12" s="31">
        <f>(C12+D12)/B12</f>
        <v>0.7024922001357323</v>
      </c>
    </row>
    <row r="13" ht="18.5" customHeight="1">
      <c r="A13" s="8" t="inlineStr">
        <is>
          <t>Bi-SRNet-lite + Median-freq</t>
        </is>
      </c>
      <c r="B13" s="34" t="n">
        <v>15173982</v>
      </c>
      <c r="C13" s="34" t="n">
        <v>8536483</v>
      </c>
      <c r="D13" s="34" t="n">
        <v>2715271</v>
      </c>
      <c r="E13" s="34" t="n">
        <v>3922228</v>
      </c>
      <c r="F13" s="34" t="n">
        <v>62813858</v>
      </c>
      <c r="G13" s="34" t="n">
        <v>6520960</v>
      </c>
      <c r="H13" s="33">
        <f>C13/B13</f>
        <v>0.5625736869860528</v>
      </c>
      <c r="I13" s="33">
        <f>D13/B13</f>
        <v>0.1789425478427482</v>
      </c>
      <c r="J13" s="33">
        <f>E13/B13</f>
        <v>0.258483765171199</v>
      </c>
      <c r="K13" s="33">
        <f>G13/F13</f>
        <v>0.10381403415787643</v>
      </c>
      <c r="L13" s="33">
        <f>(C13+D13)/(C13+D13+G13)</f>
        <v>0.6330914906974815</v>
      </c>
      <c r="M13" s="33">
        <f>(C13+D13)/B13</f>
        <v>0.741516234828801</v>
      </c>
    </row>
    <row r="14" ht="18.5" customHeight="1">
      <c r="A14" s="6" t="inlineStr">
        <is>
          <t>Bi-SRNet-lite + Class-balanced</t>
        </is>
      </c>
      <c r="B14" s="32" t="n">
        <v>15173982</v>
      </c>
      <c r="C14" s="32" t="n">
        <v>8545751</v>
      </c>
      <c r="D14" s="32" t="n">
        <v>2569539</v>
      </c>
      <c r="E14" s="32" t="n">
        <v>4058692</v>
      </c>
      <c r="F14" s="32" t="n">
        <v>62813858</v>
      </c>
      <c r="G14" s="32" t="n">
        <v>6329078</v>
      </c>
      <c r="H14" s="31">
        <f>C14/B14</f>
        <v>0.5631844693106924</v>
      </c>
      <c r="I14" s="31">
        <f>D14/B14</f>
        <v>0.16933847687442888</v>
      </c>
      <c r="J14" s="31">
        <f>E14/B14</f>
        <v>0.26747705381487863</v>
      </c>
      <c r="K14" s="31">
        <f>G14/F14</f>
        <v>0.1007592623907928</v>
      </c>
      <c r="L14" s="31">
        <f>(C14+D14)/(C14+D14+G14)</f>
        <v>0.6371850215496486</v>
      </c>
      <c r="M14" s="31">
        <f>(C14+D14)/B14</f>
        <v>0.7325229461851214</v>
      </c>
    </row>
    <row r="15" ht="18.5" customHeight="1">
      <c r="A15" s="8" t="inlineStr">
        <is>
          <t>Bi-SRNet-lite + Focal</t>
        </is>
      </c>
      <c r="B15" s="34" t="n">
        <v>15173982</v>
      </c>
      <c r="C15" s="34" t="n">
        <v>9243435</v>
      </c>
      <c r="D15" s="34" t="n">
        <v>2640801</v>
      </c>
      <c r="E15" s="34" t="n">
        <v>3289746</v>
      </c>
      <c r="F15" s="34" t="n">
        <v>62813858</v>
      </c>
      <c r="G15" s="34" t="n">
        <v>8432242</v>
      </c>
      <c r="H15" s="33">
        <f>C15/B15</f>
        <v>0.6091634351484008</v>
      </c>
      <c r="I15" s="33">
        <f>D15/B15</f>
        <v>0.17403480510257624</v>
      </c>
      <c r="J15" s="33">
        <f>E15/B15</f>
        <v>0.21680175974902302</v>
      </c>
      <c r="K15" s="33">
        <f>G15/F15</f>
        <v>0.13424174646301776</v>
      </c>
      <c r="L15" s="33">
        <f>(C15+D15)/(C15+D15+G15)</f>
        <v>0.5849555223105107</v>
      </c>
      <c r="M15" s="33">
        <f>(C15+D15)/B15</f>
        <v>0.783198240250977</v>
      </c>
    </row>
    <row r="16" ht="18.5" customHeight="1">
      <c r="A16" s="6" t="inlineStr">
        <is>
          <t>Bi-SRNet-lite + CE + rare sampling</t>
        </is>
      </c>
      <c r="B16" s="32" t="n">
        <v>15173982</v>
      </c>
      <c r="C16" s="32" t="n">
        <v>7679227</v>
      </c>
      <c r="D16" s="32" t="n">
        <v>1949605</v>
      </c>
      <c r="E16" s="32" t="n">
        <v>5545150</v>
      </c>
      <c r="F16" s="32" t="n">
        <v>62813858</v>
      </c>
      <c r="G16" s="32" t="n">
        <v>4099474</v>
      </c>
      <c r="H16" s="31">
        <f>C16/B16</f>
        <v>0.506078562634383</v>
      </c>
      <c r="I16" s="31">
        <f>D16/B16</f>
        <v>0.12848341325302745</v>
      </c>
      <c r="J16" s="31">
        <f>E16/B16</f>
        <v>0.3654380241125896</v>
      </c>
      <c r="K16" s="31">
        <f>G16/F16</f>
        <v>0.06526384671357076</v>
      </c>
      <c r="L16" s="31">
        <f>(C16+D16)/(C16+D16+G16)</f>
        <v>0.7013852983754878</v>
      </c>
      <c r="M16" s="31">
        <f>(C16+D16)/B16</f>
        <v>0.6345619758874105</v>
      </c>
    </row>
    <row r="17" ht="18.5" customHeight="1">
      <c r="A17" s="8" t="inlineStr">
        <is>
          <t>Bi-SRNet-lite + OHEM</t>
        </is>
      </c>
      <c r="B17" s="34" t="n">
        <v>15173982</v>
      </c>
      <c r="C17" s="34" t="n">
        <v>8951836</v>
      </c>
      <c r="D17" s="34" t="n">
        <v>4758860</v>
      </c>
      <c r="E17" s="34" t="n">
        <v>1463286</v>
      </c>
      <c r="F17" s="34" t="n">
        <v>62813858</v>
      </c>
      <c r="G17" s="34" t="n">
        <v>37990844</v>
      </c>
      <c r="H17" s="33">
        <f>C17/B17</f>
        <v>0.5899463964040553</v>
      </c>
      <c r="I17" s="33">
        <f>D17/B17</f>
        <v>0.3136197209143915</v>
      </c>
      <c r="J17" s="33">
        <f>E17/B17</f>
        <v>0.0964338826815532</v>
      </c>
      <c r="K17" s="33">
        <f>G17/F17</f>
        <v>0.6048162811461127</v>
      </c>
      <c r="L17" s="33">
        <f>(C17+D17)/(C17+D17+G17)</f>
        <v>0.2651893154439887</v>
      </c>
      <c r="M17" s="33">
        <f>(C17+D17)/B17</f>
        <v>0.9035661173184468</v>
      </c>
    </row>
    <row r="19" ht="18.15" customHeight="1">
      <c r="A19" s="21" t="inlineStr">
        <is>
          <t>Pixel counts come from each run's test confusion matrix (both dates together). The percentage columns are formulas. Orange shading = share of changes that were missed.</t>
        </is>
      </c>
    </row>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sheetData>
  <mergeCells count="4">
    <mergeCell ref="A3:M3"/>
    <mergeCell ref="A2:M2"/>
    <mergeCell ref="A19:M19"/>
    <mergeCell ref="A1:M1"/>
  </mergeCells>
  <conditionalFormatting sqref="J6:J17">
    <cfRule type="colorScale" priority="1">
      <colorScale>
        <cfvo type="min"/>
        <cfvo type="max"/>
        <color rgb="00FFFFFF"/>
        <color rgb="00F4B183"/>
      </colorScale>
    </cfRule>
  </conditionalFormatting>
  <pageMargins left="0.75" right="0.75" top="1" bottom="1" header="0.5" footer="0.5"/>
  <pageSetup orientation="landscape" fitToHeight="0" fitToWidth="1"/>
  <drawing xmlns:r="http://schemas.openxmlformats.org/officeDocument/2006/relationships" r:id="rId1"/>
</worksheet>
</file>

<file path=xl/worksheets/sheet8.xml><?xml version="1.0" encoding="utf-8"?>
<worksheet xmlns="http://schemas.openxmlformats.org/spreadsheetml/2006/main">
  <sheetPr>
    <tabColor rgb="006DA7EC"/>
    <outlinePr summaryBelow="1" summaryRight="1"/>
    <pageSetUpPr fitToPage="1"/>
  </sheetPr>
  <dimension ref="A1:M117"/>
  <sheetViews>
    <sheetView showGridLines="0" workbookViewId="0">
      <selection activeCell="A1" sqref="A1"/>
    </sheetView>
  </sheetViews>
  <sheetFormatPr baseColWidth="8" defaultRowHeight="15"/>
  <cols>
    <col width="40" customWidth="1" min="1" max="1"/>
    <col width="9" customWidth="1" min="2" max="2"/>
    <col width="9" customWidth="1" min="3" max="3"/>
    <col width="9" customWidth="1" min="4" max="4"/>
    <col width="9" customWidth="1" min="5" max="5"/>
    <col width="11" customWidth="1" min="6" max="6"/>
    <col width="9" customWidth="1" min="7" max="7"/>
    <col width="11" customWidth="1" min="8" max="8"/>
    <col width="11" customWidth="1" min="9" max="9"/>
    <col width="11" customWidth="1" min="10" max="10"/>
    <col width="11" customWidth="1" min="11" max="11"/>
    <col width="16" customWidth="1" min="12" max="12"/>
    <col width="44" customWidth="1" min="13" max="13"/>
  </cols>
  <sheetData>
    <row r="1" ht="27.6" customHeight="1">
      <c r="A1" s="1" t="inlineStr">
        <is>
          <t>Are the results stable? (3-fold cross-validation)</t>
        </is>
      </c>
    </row>
    <row r="2" ht="33" customHeight="1">
      <c r="A2" s="2" t="inlineStr">
        <is>
          <t>What this sheet shows: each configuration is trained 3 times on different parts of the training data (1,582 train / 791 validation pairs each time) and scored on the same test split. Finished: 36 of 36 runs.</t>
        </is>
      </c>
    </row>
    <row r="3" ht="35.7" customHeight="1">
      <c r="A3" s="3" t="inlineStr">
        <is>
          <t>Key takeaway: The order of the three designs holds in every fold. WCE + Dice, CE + Dice, Weighted CE, Median-freq, Class-balanced, WCE + Dice + rare sampling beat plain CE in all 3 folds. Highest mean so far: Bi-SRNet-lite + CE + Dice (14.38 ± 0.31). Techniques within about 0.3 SeK of each other are effectively tied.</t>
        </is>
      </c>
    </row>
    <row r="5" ht="35" customHeight="1">
      <c r="A5" s="5" t="inlineStr">
        <is>
          <t>Configuration</t>
        </is>
      </c>
      <c r="B5" s="5" t="inlineStr">
        <is>
          <t>Fold 1</t>
        </is>
      </c>
      <c r="C5" s="5" t="inlineStr">
        <is>
          <t>Fold 2</t>
        </is>
      </c>
      <c r="D5" s="5" t="inlineStr">
        <is>
          <t>Fold 3</t>
        </is>
      </c>
      <c r="E5" s="5" t="inlineStr">
        <is>
          <t>Folds done</t>
        </is>
      </c>
      <c r="F5" s="5" t="inlineStr">
        <is>
          <t>Mean test SeK</t>
        </is>
      </c>
      <c r="G5" s="5" t="inlineStr">
        <is>
          <t>Std</t>
        </is>
      </c>
      <c r="H5" s="5" t="inlineStr">
        <is>
          <t>Mean val SeK</t>
        </is>
      </c>
      <c r="I5" s="5" t="inlineStr">
        <is>
          <t>Mean train SeK</t>
        </is>
      </c>
      <c r="J5" s="5" t="inlineStr">
        <is>
          <t>Gap (train − val)</t>
        </is>
      </c>
      <c r="K5" s="5" t="inlineStr">
        <is>
          <t>Val-loss rise</t>
        </is>
      </c>
      <c r="L5" s="5" t="inlineStr">
        <is>
          <t>Beats reference in</t>
        </is>
      </c>
      <c r="M5" s="5" t="inlineStr">
        <is>
          <t>Fit diagnosis</t>
        </is>
      </c>
    </row>
    <row r="6" ht="18.5" customHeight="1">
      <c r="A6" s="6" t="inlineStr">
        <is>
          <t>Early Fusion + CE (baseline)</t>
        </is>
      </c>
      <c r="B6" s="37" t="n">
        <v>6.645246316795617</v>
      </c>
      <c r="C6" s="37" t="n">
        <v>6.774199408087096</v>
      </c>
      <c r="D6" s="37" t="n">
        <v>6.815470927609538</v>
      </c>
      <c r="E6" s="40">
        <f>COUNT(B6:D6)</f>
        <v>3.0</v>
      </c>
      <c r="F6" s="37">
        <f>IF(E6&gt;0,AVERAGE(B6:D6),"—")</f>
        <v>6.744972217497417</v>
      </c>
      <c r="G6" s="37">
        <f>IF(E6&gt;1,STDEV(B6:D6),"—")</f>
        <v>0.08879626137406811</v>
      </c>
      <c r="H6" s="37" t="n">
        <v>7.034094336837383</v>
      </c>
      <c r="I6" s="37" t="n">
        <v>11.78133911362493</v>
      </c>
      <c r="J6" s="37">
        <f>IF(AND(ISNUMBER(I6),ISNUMBER(H6)),I6-H6,"—")</f>
        <v>4.747244776787547</v>
      </c>
      <c r="K6" s="31" t="n">
        <v>0.004282519605618715</v>
      </c>
      <c r="L6" s="50" t="inlineStr">
        <is>
          <t>— (reference)</t>
        </is>
      </c>
      <c r="M6" s="6" t="inlineStr">
        <is>
          <t>Mild overfitting</t>
        </is>
      </c>
    </row>
    <row r="7" ht="32" customHeight="1">
      <c r="A7" s="8" t="inlineStr">
        <is>
          <t>SSCD + CE (baseline)</t>
        </is>
      </c>
      <c r="B7" s="41" t="n">
        <v>13.38600274344059</v>
      </c>
      <c r="C7" s="41" t="n">
        <v>12.91766336066057</v>
      </c>
      <c r="D7" s="41" t="n">
        <v>12.61108932305377</v>
      </c>
      <c r="E7" s="44">
        <f>COUNT(B7:D7)</f>
        <v>3.0</v>
      </c>
      <c r="F7" s="41">
        <f>IF(E7&gt;0,AVERAGE(B7:D7),"—")</f>
        <v>12.971585142384976</v>
      </c>
      <c r="G7" s="41">
        <f>IF(E7&gt;1,STDEV(B7:D7),"—")</f>
        <v>0.39026064518748377</v>
      </c>
      <c r="H7" s="41" t="n">
        <v>13.37635003135219</v>
      </c>
      <c r="I7" s="41" t="n">
        <v>25.17345260353249</v>
      </c>
      <c r="J7" s="41">
        <f>IF(AND(ISNUMBER(I7),ISNUMBER(H7)),I7-H7,"—")</f>
        <v>11.797102572180298</v>
      </c>
      <c r="K7" s="33" t="n">
        <v>0.02750043112923501</v>
      </c>
      <c r="L7" s="54" t="str">
        <f>IF(AND(E7=3,E6=3),((B7&gt;B6)+(C7&gt;C6)+(D7&gt;D6))&amp;" of 3 folds","—")</f>
        <v>3 of 3 folds</v>
      </c>
      <c r="M7" s="8" t="inlineStr">
        <is>
          <t>Mild overfitting; best epoch was the last, so more epochs may help</t>
        </is>
      </c>
    </row>
    <row r="8" ht="18.5" customHeight="1">
      <c r="A8" s="6" t="inlineStr">
        <is>
          <t>Bi-SRNet-lite + CE (baseline)</t>
        </is>
      </c>
      <c r="B8" s="37" t="n">
        <v>14.003732339286</v>
      </c>
      <c r="C8" s="37" t="n">
        <v>13.49485020581882</v>
      </c>
      <c r="D8" s="37" t="n">
        <v>13.16045465382735</v>
      </c>
      <c r="E8" s="40">
        <f>COUNT(B8:D8)</f>
        <v>3.0</v>
      </c>
      <c r="F8" s="37">
        <f>IF(E8&gt;0,AVERAGE(B8:D8),"—")</f>
        <v>13.553012399644055</v>
      </c>
      <c r="G8" s="37">
        <f>IF(E8&gt;1,STDEV(B8:D8),"—")</f>
        <v>0.42463683812293995</v>
      </c>
      <c r="H8" s="37" t="n">
        <v>14.39115367635995</v>
      </c>
      <c r="I8" s="37" t="n">
        <v>23.16037578930702</v>
      </c>
      <c r="J8" s="37">
        <f>IF(AND(ISNUMBER(I8),ISNUMBER(H8)),I8-H8,"—")</f>
        <v>8.769222112947071</v>
      </c>
      <c r="K8" s="31" t="n">
        <v>0.008381952646162281</v>
      </c>
      <c r="L8" s="50" t="str">
        <f>IF(AND(E8=3,E6=3),((B8&gt;B6)+(C8&gt;C6)+(D8&gt;D6))&amp;" of 3 folds","—")</f>
        <v>3 of 3 folds</v>
      </c>
      <c r="M8" s="6" t="inlineStr">
        <is>
          <t>Mild overfitting</t>
        </is>
      </c>
    </row>
    <row r="9" ht="32" customHeight="1">
      <c r="A9" s="8" t="inlineStr">
        <is>
          <t>Bi-SRNet-lite + WCE + Dice</t>
        </is>
      </c>
      <c r="B9" s="41" t="n">
        <v>14.46719244575141</v>
      </c>
      <c r="C9" s="41" t="n">
        <v>14.10384023694363</v>
      </c>
      <c r="D9" s="41" t="n">
        <v>14.19617163288387</v>
      </c>
      <c r="E9" s="44">
        <f>COUNT(B9:D9)</f>
        <v>3.0</v>
      </c>
      <c r="F9" s="41">
        <f>IF(E9&gt;0,AVERAGE(B9:D9),"—")</f>
        <v>14.255734771859636</v>
      </c>
      <c r="G9" s="41">
        <f>IF(E9&gt;1,STDEV(B9:D9),"—")</f>
        <v>0.18885717501556007</v>
      </c>
      <c r="H9" s="41" t="n">
        <v>14.96028532538482</v>
      </c>
      <c r="I9" s="41" t="n">
        <v>24.17808655746551</v>
      </c>
      <c r="J9" s="41">
        <f>IF(AND(ISNUMBER(I9),ISNUMBER(H9)),I9-H9,"—")</f>
        <v>9.217801232080689</v>
      </c>
      <c r="K9" s="33" t="n">
        <v>0.00269939509732119</v>
      </c>
      <c r="L9" s="54" t="str">
        <f>IF(AND(E9=3,E8=3),((B9&gt;B8)+(C9&gt;C8)+(D9&gt;D8))&amp;" of 3 folds","—")</f>
        <v>3 of 3 folds</v>
      </c>
      <c r="M9" s="8" t="inlineStr">
        <is>
          <t>Mild overfitting; best epoch was the last, so more epochs may help</t>
        </is>
      </c>
    </row>
    <row r="10" ht="32" customHeight="1">
      <c r="A10" s="6" t="inlineStr">
        <is>
          <t>Bi-SRNet-lite + CE + Dice</t>
        </is>
      </c>
      <c r="B10" s="37" t="n">
        <v>14.73100366812015</v>
      </c>
      <c r="C10" s="37" t="n">
        <v>14.17122852987455</v>
      </c>
      <c r="D10" s="37" t="n">
        <v>14.23387451645121</v>
      </c>
      <c r="E10" s="40">
        <f>COUNT(B10:D10)</f>
        <v>3.0</v>
      </c>
      <c r="F10" s="37">
        <f>IF(E10&gt;0,AVERAGE(B10:D10),"—")</f>
        <v>14.378702238148636</v>
      </c>
      <c r="G10" s="37">
        <f>IF(E10&gt;1,STDEV(B10:D10),"—")</f>
        <v>0.30670564565804875</v>
      </c>
      <c r="H10" s="37" t="n">
        <v>14.97365913393347</v>
      </c>
      <c r="I10" s="37" t="n">
        <v>24.50974142979358</v>
      </c>
      <c r="J10" s="37">
        <f>IF(AND(ISNUMBER(I10),ISNUMBER(H10)),I10-H10,"—")</f>
        <v>9.536082295860108</v>
      </c>
      <c r="K10" s="31" t="n">
        <v>0.004074939098111211</v>
      </c>
      <c r="L10" s="50" t="str">
        <f>IF(AND(E10=3,E8=3),((B10&gt;B8)+(C10&gt;C8)+(D10&gt;D8))&amp;" of 3 folds","—")</f>
        <v>3 of 3 folds</v>
      </c>
      <c r="M10" s="6" t="inlineStr">
        <is>
          <t>Mild overfitting; best epoch was the last, so more epochs may help</t>
        </is>
      </c>
    </row>
    <row r="11" ht="18.5" customHeight="1">
      <c r="A11" s="8" t="inlineStr">
        <is>
          <t>Bi-SRNet-lite + Weighted CE</t>
        </is>
      </c>
      <c r="B11" s="41" t="n">
        <v>14.64664541715592</v>
      </c>
      <c r="C11" s="41" t="n">
        <v>14.26148333562495</v>
      </c>
      <c r="D11" s="41" t="n">
        <v>14.14211735890099</v>
      </c>
      <c r="E11" s="44">
        <f>COUNT(B11:D11)</f>
        <v>3.0</v>
      </c>
      <c r="F11" s="41">
        <f>IF(E11&gt;0,AVERAGE(B11:D11),"—")</f>
        <v>14.350082037227287</v>
      </c>
      <c r="G11" s="41">
        <f>IF(E11&gt;1,STDEV(B11:D11),"—")</f>
        <v>0.2636748714531543</v>
      </c>
      <c r="H11" s="41" t="n">
        <v>14.88744218154656</v>
      </c>
      <c r="I11" s="41" t="n">
        <v>22.94750718149162</v>
      </c>
      <c r="J11" s="41">
        <f>IF(AND(ISNUMBER(I11),ISNUMBER(H11)),I11-H11,"—")</f>
        <v>8.06006499994506</v>
      </c>
      <c r="K11" s="33" t="n">
        <v>0.009438503418193812</v>
      </c>
      <c r="L11" s="54" t="str">
        <f>IF(AND(E11=3,E8=3),((B11&gt;B8)+(C11&gt;C8)+(D11&gt;D8))&amp;" of 3 folds","—")</f>
        <v>3 of 3 folds</v>
      </c>
      <c r="M11" s="8" t="inlineStr">
        <is>
          <t>Mild overfitting</t>
        </is>
      </c>
    </row>
    <row r="12" ht="18.5" customHeight="1">
      <c r="A12" s="6" t="inlineStr">
        <is>
          <t>Bi-SRNet-lite + Median-freq</t>
        </is>
      </c>
      <c r="B12" s="37" t="n">
        <v>14.20669732292025</v>
      </c>
      <c r="C12" s="37" t="n">
        <v>13.56942910926994</v>
      </c>
      <c r="D12" s="37" t="n">
        <v>13.4191390301541</v>
      </c>
      <c r="E12" s="40">
        <f>COUNT(B12:D12)</f>
        <v>3.0</v>
      </c>
      <c r="F12" s="37">
        <f>IF(E12&gt;0,AVERAGE(B12:D12),"—")</f>
        <v>13.731755154114763</v>
      </c>
      <c r="G12" s="37">
        <f>IF(E12&gt;1,STDEV(B12:D12),"—")</f>
        <v>0.4181199884631282</v>
      </c>
      <c r="H12" s="37" t="n">
        <v>14.3952469595525</v>
      </c>
      <c r="I12" s="37" t="n">
        <v>20.99979076533944</v>
      </c>
      <c r="J12" s="37">
        <f>IF(AND(ISNUMBER(I12),ISNUMBER(H12)),I12-H12,"—")</f>
        <v>6.604543805786941</v>
      </c>
      <c r="K12" s="31" t="n">
        <v>0.01302308378053619</v>
      </c>
      <c r="L12" s="50" t="str">
        <f>IF(AND(E12=3,E8=3),((B12&gt;B8)+(C12&gt;C8)+(D12&gt;D8))&amp;" of 3 folds","—")</f>
        <v>3 of 3 folds</v>
      </c>
      <c r="M12" s="6" t="inlineStr">
        <is>
          <t>Mild overfitting</t>
        </is>
      </c>
    </row>
    <row r="13" ht="18.5" customHeight="1">
      <c r="A13" s="8" t="inlineStr">
        <is>
          <t>Bi-SRNet-lite + Class-balanced</t>
        </is>
      </c>
      <c r="B13" s="41" t="n">
        <v>14.37406026945466</v>
      </c>
      <c r="C13" s="41" t="n">
        <v>14.38428715583249</v>
      </c>
      <c r="D13" s="41" t="n">
        <v>13.68703818601729</v>
      </c>
      <c r="E13" s="44">
        <f>COUNT(B13:D13)</f>
        <v>3.0</v>
      </c>
      <c r="F13" s="41">
        <f>IF(E13&gt;0,AVERAGE(B13:D13),"—")</f>
        <v>14.148461870434813</v>
      </c>
      <c r="G13" s="41">
        <f>IF(E13&gt;1,STDEV(B13:D13),"—")</f>
        <v>0.39963734773833137</v>
      </c>
      <c r="H13" s="41" t="n">
        <v>14.74727229161141</v>
      </c>
      <c r="I13" s="41" t="n">
        <v>22.09379203256542</v>
      </c>
      <c r="J13" s="41">
        <f>IF(AND(ISNUMBER(I13),ISNUMBER(H13)),I13-H13,"—")</f>
        <v>7.346519740954012</v>
      </c>
      <c r="K13" s="33" t="n">
        <v>0.00931844022924809</v>
      </c>
      <c r="L13" s="54" t="str">
        <f>IF(AND(E13=3,E8=3),((B13&gt;B8)+(C13&gt;C8)+(D13&gt;D8))&amp;" of 3 folds","—")</f>
        <v>3 of 3 folds</v>
      </c>
      <c r="M13" s="8" t="inlineStr">
        <is>
          <t>Mild overfitting</t>
        </is>
      </c>
    </row>
    <row r="14" ht="18.5" customHeight="1">
      <c r="A14" s="6" t="inlineStr">
        <is>
          <t>Bi-SRNet-lite + Focal</t>
        </is>
      </c>
      <c r="B14" s="37" t="n">
        <v>13.34032062207497</v>
      </c>
      <c r="C14" s="37" t="n">
        <v>13.43639077930197</v>
      </c>
      <c r="D14" s="37" t="n">
        <v>13.27131493006328</v>
      </c>
      <c r="E14" s="40">
        <f>COUNT(B14:D14)</f>
        <v>3.0</v>
      </c>
      <c r="F14" s="37">
        <f>IF(E14&gt;0,AVERAGE(B14:D14),"—")</f>
        <v>13.349342110480073</v>
      </c>
      <c r="G14" s="37">
        <f>IF(E14&gt;1,STDEV(B14:D14),"—")</f>
        <v>0.08290687209303722</v>
      </c>
      <c r="H14" s="37" t="n">
        <v>13.98577139571209</v>
      </c>
      <c r="I14" s="37" t="n">
        <v>20.73290581831791</v>
      </c>
      <c r="J14" s="37">
        <f>IF(AND(ISNUMBER(I14),ISNUMBER(H14)),I14-H14,"—")</f>
        <v>6.74713442260582</v>
      </c>
      <c r="K14" s="31" t="n">
        <v>0.01005870134701547</v>
      </c>
      <c r="L14" s="50" t="str">
        <f>IF(AND(E14=3,E8=3),((B14&gt;B8)+(C14&gt;C8)+(D14&gt;D8))&amp;" of 3 folds","—")</f>
        <v>1 of 3 folds</v>
      </c>
      <c r="M14" s="6" t="inlineStr">
        <is>
          <t>Mild overfitting</t>
        </is>
      </c>
    </row>
    <row r="15" ht="18.5" customHeight="1">
      <c r="A15" s="8" t="inlineStr">
        <is>
          <t>Bi-SRNet-lite + CE + rare sampling</t>
        </is>
      </c>
      <c r="B15" s="41" t="n">
        <v>13.33517132705466</v>
      </c>
      <c r="C15" s="41" t="n">
        <v>13.2004769977504</v>
      </c>
      <c r="D15" s="41" t="n">
        <v>13.36732759110079</v>
      </c>
      <c r="E15" s="44">
        <f>COUNT(B15:D15)</f>
        <v>3.0</v>
      </c>
      <c r="F15" s="41">
        <f>IF(E15&gt;0,AVERAGE(B15:D15),"—")</f>
        <v>13.300991971968616</v>
      </c>
      <c r="G15" s="41">
        <f>IF(E15&gt;1,STDEV(B15:D15),"—")</f>
        <v>0.08852090917358249</v>
      </c>
      <c r="H15" s="41" t="n">
        <v>13.88117494984814</v>
      </c>
      <c r="I15" s="41" t="n">
        <v>22.37756728014341</v>
      </c>
      <c r="J15" s="41">
        <f>IF(AND(ISNUMBER(I15),ISNUMBER(H15)),I15-H15,"—")</f>
        <v>8.49639233029527</v>
      </c>
      <c r="K15" s="33" t="n">
        <v>0.01301278527036434</v>
      </c>
      <c r="L15" s="54" t="str">
        <f>IF(AND(E15=3,E8=3),((B15&gt;B8)+(C15&gt;C8)+(D15&gt;D8))&amp;" of 3 folds","—")</f>
        <v>1 of 3 folds</v>
      </c>
      <c r="M15" s="8" t="inlineStr">
        <is>
          <t>Mild overfitting</t>
        </is>
      </c>
    </row>
    <row r="16" ht="32" customHeight="1">
      <c r="A16" s="6" t="inlineStr">
        <is>
          <t>Bi-SRNet-lite + WCE + Dice + rare sampling</t>
        </is>
      </c>
      <c r="B16" s="37" t="n">
        <v>14.11677552568725</v>
      </c>
      <c r="C16" s="37" t="n">
        <v>13.71763206610269</v>
      </c>
      <c r="D16" s="37" t="n">
        <v>13.43770089023743</v>
      </c>
      <c r="E16" s="40">
        <f>COUNT(B16:D16)</f>
        <v>3.0</v>
      </c>
      <c r="F16" s="37">
        <f>IF(E16&gt;0,AVERAGE(B16:D16),"—")</f>
        <v>13.757369494009124</v>
      </c>
      <c r="G16" s="37">
        <f>IF(E16&gt;1,STDEV(B16:D16),"—")</f>
        <v>0.34127684877572784</v>
      </c>
      <c r="H16" s="37" t="n">
        <v>14.52804886159683</v>
      </c>
      <c r="I16" s="37" t="n">
        <v>23.0165563254746</v>
      </c>
      <c r="J16" s="37">
        <f>IF(AND(ISNUMBER(I16),ISNUMBER(H16)),I16-H16,"—")</f>
        <v>8.48850746387777</v>
      </c>
      <c r="K16" s="31" t="n">
        <v>0.01311934379824367</v>
      </c>
      <c r="L16" s="50" t="str">
        <f>IF(AND(E16=3,E8=3),((B16&gt;B8)+(C16&gt;C8)+(D16&gt;D8))&amp;" of 3 folds","—")</f>
        <v>3 of 3 folds</v>
      </c>
      <c r="M16" s="6" t="inlineStr">
        <is>
          <t>Mild overfitting</t>
        </is>
      </c>
    </row>
    <row r="17" ht="18.5" customHeight="1">
      <c r="A17" s="8" t="inlineStr">
        <is>
          <t>Bi-SRNet-lite + OHEM</t>
        </is>
      </c>
      <c r="B17" s="41" t="n">
        <v>3.016396692090735</v>
      </c>
      <c r="C17" s="41" t="n">
        <v>3.482449335833063</v>
      </c>
      <c r="D17" s="41" t="n">
        <v>3.523132357287033</v>
      </c>
      <c r="E17" s="44">
        <f>COUNT(B17:D17)</f>
        <v>3.0</v>
      </c>
      <c r="F17" s="41">
        <f>IF(E17&gt;0,AVERAGE(B17:D17),"—")</f>
        <v>3.340659461736944</v>
      </c>
      <c r="G17" s="41">
        <f>IF(E17&gt;1,STDEV(B17:D17),"—")</f>
        <v>0.28155556270943877</v>
      </c>
      <c r="H17" s="41" t="n">
        <v>3.327882838069222</v>
      </c>
      <c r="I17" s="41" t="n">
        <v>4.525588847560931</v>
      </c>
      <c r="J17" s="41">
        <f>IF(AND(ISNUMBER(I17),ISNUMBER(H17)),I17-H17,"—")</f>
        <v>1.197706009491709</v>
      </c>
      <c r="K17" s="33" t="n">
        <v>0.002318960576435358</v>
      </c>
      <c r="L17" s="54" t="str">
        <f>IF(AND(E17=3,E8=3),((B17&gt;B8)+(C17&gt;C8)+(D17&gt;D8))&amp;" of 3 folds","—")</f>
        <v>0 of 3 folds</v>
      </c>
      <c r="M17" s="8" t="inlineStr">
        <is>
          <t>Failed to learn</t>
        </is>
      </c>
    </row>
    <row r="19" ht="54.6" customHeight="1">
      <c r="A19" s="21" t="inlineStr">
        <is>
          <t>Reference: the three designs are compared with Early Fusion; the techniques with Bi-SRNet-lite + CE. 'Beats reference' counts the folds where the configuration scored higher. Fit diagnosis rules (averaged over folds): Overfitting = validation loss ends more than 10% above its lowest value AND train SeK is more than 3 points above validation SeK; Mild overfitting = only one of the two; Underfitting = validation SeK still rising by more than 0.15 per epoch with a gap below 2; Failed = best validation SeK below 5. These thresholds were chosen for this study. CV models train on fewer images (1,582) than the main runs (2,077), so their scores are slightly lower; CV is used for stability and ranking.</t>
        </is>
      </c>
    </row>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80" ht="20" customHeight="1">
      <c r="A80" s="4" t="inlineStr">
        <is>
          <t>Every fold in detail</t>
        </is>
      </c>
    </row>
    <row r="81" ht="35" customHeight="1">
      <c r="A81" s="5" t="inlineStr">
        <is>
          <t>Configuration</t>
        </is>
      </c>
      <c r="B81" s="5" t="inlineStr">
        <is>
          <t>Fold</t>
        </is>
      </c>
      <c r="C81" s="5" t="inlineStr">
        <is>
          <t>Best epoch</t>
        </is>
      </c>
      <c r="D81" s="5" t="inlineStr">
        <is>
          <t>Train SeK</t>
        </is>
      </c>
      <c r="E81" s="5" t="inlineStr">
        <is>
          <t>Val SeK</t>
        </is>
      </c>
      <c r="F81" s="5" t="inlineStr">
        <is>
          <t>Test SeK</t>
        </is>
      </c>
      <c r="G81" s="5" t="inlineStr">
        <is>
          <t>Test Fscd</t>
        </is>
      </c>
      <c r="H81" s="5" t="inlineStr">
        <is>
          <t>Test mIoU</t>
        </is>
      </c>
      <c r="I81" s="5" t="inlineStr">
        <is>
          <t>Test OA</t>
        </is>
      </c>
    </row>
    <row r="82" ht="18.5" customHeight="1">
      <c r="A82" s="6" t="inlineStr">
        <is>
          <t>Early Fusion + CE (baseline)</t>
        </is>
      </c>
      <c r="B82" s="40" t="n">
        <v>1</v>
      </c>
      <c r="C82" s="40" t="n">
        <v>17</v>
      </c>
      <c r="D82" s="37" t="n">
        <v>11.652523953531</v>
      </c>
      <c r="E82" s="37" t="n">
        <v>6.737039572166093</v>
      </c>
      <c r="F82" s="37" t="n">
        <v>6.645246316795617</v>
      </c>
      <c r="G82" s="37" t="n">
        <v>43.72996682761042</v>
      </c>
      <c r="H82" s="37" t="n">
        <v>62.4234713916467</v>
      </c>
      <c r="I82" s="37" t="n">
        <v>84.02053448332458</v>
      </c>
    </row>
    <row r="83" ht="18.5" customHeight="1">
      <c r="A83" s="8" t="inlineStr">
        <is>
          <t>Early Fusion + CE (baseline)</t>
        </is>
      </c>
      <c r="B83" s="44" t="n">
        <v>2</v>
      </c>
      <c r="C83" s="44" t="n">
        <v>18</v>
      </c>
      <c r="D83" s="41" t="n">
        <v>12.20344207102451</v>
      </c>
      <c r="E83" s="41" t="n">
        <v>7.073141991388574</v>
      </c>
      <c r="F83" s="41" t="n">
        <v>6.774199408087096</v>
      </c>
      <c r="G83" s="41" t="n">
        <v>44.98113162695889</v>
      </c>
      <c r="H83" s="41" t="n">
        <v>62.99649592299038</v>
      </c>
      <c r="I83" s="41" t="n">
        <v>83.41428099560136</v>
      </c>
    </row>
    <row r="84" ht="18.5" customHeight="1">
      <c r="A84" s="6" t="inlineStr">
        <is>
          <t>Early Fusion + CE (baseline)</t>
        </is>
      </c>
      <c r="B84" s="40" t="n">
        <v>3</v>
      </c>
      <c r="C84" s="40" t="n">
        <v>15</v>
      </c>
      <c r="D84" s="37" t="n">
        <v>11.48805131631928</v>
      </c>
      <c r="E84" s="37" t="n">
        <v>7.292101446957481</v>
      </c>
      <c r="F84" s="37" t="n">
        <v>6.815470927609538</v>
      </c>
      <c r="G84" s="37" t="n">
        <v>44.61715350687294</v>
      </c>
      <c r="H84" s="37" t="n">
        <v>62.93391071291344</v>
      </c>
      <c r="I84" s="37" t="n">
        <v>83.64949971687894</v>
      </c>
    </row>
    <row r="85" ht="18.5" customHeight="1">
      <c r="A85" s="8" t="inlineStr">
        <is>
          <t>SSCD + CE (baseline)</t>
        </is>
      </c>
      <c r="B85" s="44" t="n">
        <v>1</v>
      </c>
      <c r="C85" s="44" t="n">
        <v>20</v>
      </c>
      <c r="D85" s="41" t="n">
        <v>25.20596867822439</v>
      </c>
      <c r="E85" s="41" t="n">
        <v>13.54996647520109</v>
      </c>
      <c r="F85" s="41" t="n">
        <v>13.38600274344059</v>
      </c>
      <c r="G85" s="41" t="n">
        <v>52.14881930331633</v>
      </c>
      <c r="H85" s="41" t="n">
        <v>68.10464105376413</v>
      </c>
      <c r="I85" s="41" t="n">
        <v>85.89617304441308</v>
      </c>
    </row>
    <row r="86" ht="18.5" customHeight="1">
      <c r="A86" s="6" t="inlineStr">
        <is>
          <t>SSCD + CE (baseline)</t>
        </is>
      </c>
      <c r="B86" s="40" t="n">
        <v>2</v>
      </c>
      <c r="C86" s="40" t="n">
        <v>20</v>
      </c>
      <c r="D86" s="37" t="n">
        <v>24.97820983396715</v>
      </c>
      <c r="E86" s="37" t="n">
        <v>12.57441935370468</v>
      </c>
      <c r="F86" s="37" t="n">
        <v>12.91766336066057</v>
      </c>
      <c r="G86" s="37" t="n">
        <v>51.71308270071261</v>
      </c>
      <c r="H86" s="37" t="n">
        <v>67.67203569838581</v>
      </c>
      <c r="I86" s="37" t="n">
        <v>85.67207528763458</v>
      </c>
    </row>
    <row r="87" ht="18.5" customHeight="1">
      <c r="A87" s="8" t="inlineStr">
        <is>
          <t>SSCD + CE (baseline)</t>
        </is>
      </c>
      <c r="B87" s="44" t="n">
        <v>3</v>
      </c>
      <c r="C87" s="44" t="n">
        <v>20</v>
      </c>
      <c r="D87" s="41" t="n">
        <v>25.33617929840592</v>
      </c>
      <c r="E87" s="41" t="n">
        <v>14.0046642651508</v>
      </c>
      <c r="F87" s="41" t="n">
        <v>12.61108932305377</v>
      </c>
      <c r="G87" s="41" t="n">
        <v>51.15124398317518</v>
      </c>
      <c r="H87" s="41" t="n">
        <v>67.46508915278571</v>
      </c>
      <c r="I87" s="41" t="n">
        <v>85.64202444893974</v>
      </c>
    </row>
    <row r="88" ht="18.5" customHeight="1">
      <c r="A88" s="6" t="inlineStr">
        <is>
          <t>Bi-SRNet-lite + CE (baseline)</t>
        </is>
      </c>
      <c r="B88" s="40" t="n">
        <v>1</v>
      </c>
      <c r="C88" s="40" t="n">
        <v>20</v>
      </c>
      <c r="D88" s="37" t="n">
        <v>23.7853273704451</v>
      </c>
      <c r="E88" s="37" t="n">
        <v>14.65933526551606</v>
      </c>
      <c r="F88" s="37" t="n">
        <v>14.003732339286</v>
      </c>
      <c r="G88" s="37" t="n">
        <v>53.26246703573447</v>
      </c>
      <c r="H88" s="37" t="n">
        <v>68.30146426164599</v>
      </c>
      <c r="I88" s="37" t="n">
        <v>85.97268497242648</v>
      </c>
    </row>
    <row r="89" ht="18.5" customHeight="1">
      <c r="A89" s="8" t="inlineStr">
        <is>
          <t>Bi-SRNet-lite + CE (baseline)</t>
        </is>
      </c>
      <c r="B89" s="44" t="n">
        <v>2</v>
      </c>
      <c r="C89" s="44" t="n">
        <v>14</v>
      </c>
      <c r="D89" s="41" t="n">
        <v>21.97265668535853</v>
      </c>
      <c r="E89" s="41" t="n">
        <v>13.76819145345096</v>
      </c>
      <c r="F89" s="41" t="n">
        <v>13.49485020581882</v>
      </c>
      <c r="G89" s="41" t="n">
        <v>52.8720836243621</v>
      </c>
      <c r="H89" s="41" t="n">
        <v>67.89658443962358</v>
      </c>
      <c r="I89" s="41" t="n">
        <v>85.62856978728992</v>
      </c>
    </row>
    <row r="90" ht="18.5" customHeight="1">
      <c r="A90" s="6" t="inlineStr">
        <is>
          <t>Bi-SRNet-lite + CE (baseline)</t>
        </is>
      </c>
      <c r="B90" s="40" t="n">
        <v>3</v>
      </c>
      <c r="C90" s="40" t="n">
        <v>20</v>
      </c>
      <c r="D90" s="37" t="n">
        <v>23.72314331211742</v>
      </c>
      <c r="E90" s="37" t="n">
        <v>14.74593431011282</v>
      </c>
      <c r="F90" s="37" t="n">
        <v>13.16045465382735</v>
      </c>
      <c r="G90" s="37" t="n">
        <v>52.22949669023814</v>
      </c>
      <c r="H90" s="37" t="n">
        <v>67.56676186056923</v>
      </c>
      <c r="I90" s="37" t="n">
        <v>85.75758861894367</v>
      </c>
    </row>
    <row r="91" ht="18.5" customHeight="1">
      <c r="A91" s="8" t="inlineStr">
        <is>
          <t>Bi-SRNet-lite + WCE + Dice</t>
        </is>
      </c>
      <c r="B91" s="44" t="n">
        <v>1</v>
      </c>
      <c r="C91" s="44" t="n">
        <v>20</v>
      </c>
      <c r="D91" s="41" t="n">
        <v>23.92941948315633</v>
      </c>
      <c r="E91" s="41" t="n">
        <v>15.20032450528961</v>
      </c>
      <c r="F91" s="41" t="n">
        <v>14.46719244575141</v>
      </c>
      <c r="G91" s="41" t="n">
        <v>53.05288539416152</v>
      </c>
      <c r="H91" s="41" t="n">
        <v>68.45048879451983</v>
      </c>
      <c r="I91" s="41" t="n">
        <v>83.8690108611804</v>
      </c>
    </row>
    <row r="92" ht="18.5" customHeight="1">
      <c r="A92" s="6" t="inlineStr">
        <is>
          <t>Bi-SRNet-lite + WCE + Dice</t>
        </is>
      </c>
      <c r="B92" s="40" t="n">
        <v>2</v>
      </c>
      <c r="C92" s="40" t="n">
        <v>20</v>
      </c>
      <c r="D92" s="37" t="n">
        <v>23.41410242374137</v>
      </c>
      <c r="E92" s="37" t="n">
        <v>14.2554344600486</v>
      </c>
      <c r="F92" s="37" t="n">
        <v>14.10384023694363</v>
      </c>
      <c r="G92" s="37" t="n">
        <v>52.65863904669897</v>
      </c>
      <c r="H92" s="37" t="n">
        <v>68.12598590569634</v>
      </c>
      <c r="I92" s="37" t="n">
        <v>83.72648479557839</v>
      </c>
    </row>
    <row r="93" ht="18.5" customHeight="1">
      <c r="A93" s="8" t="inlineStr">
        <is>
          <t>Bi-SRNet-lite + WCE + Dice</t>
        </is>
      </c>
      <c r="B93" s="44" t="n">
        <v>3</v>
      </c>
      <c r="C93" s="44" t="n">
        <v>20</v>
      </c>
      <c r="D93" s="41" t="n">
        <v>25.19073776549882</v>
      </c>
      <c r="E93" s="41" t="n">
        <v>15.42509701081625</v>
      </c>
      <c r="F93" s="41" t="n">
        <v>14.19617163288387</v>
      </c>
      <c r="G93" s="41" t="n">
        <v>52.60091238990265</v>
      </c>
      <c r="H93" s="41" t="n">
        <v>68.14776821074608</v>
      </c>
      <c r="I93" s="41" t="n">
        <v>83.68453979492188</v>
      </c>
    </row>
    <row r="94" ht="18.5" customHeight="1">
      <c r="A94" s="6" t="inlineStr">
        <is>
          <t>Bi-SRNet-lite + CE + Dice</t>
        </is>
      </c>
      <c r="B94" s="40" t="n">
        <v>1</v>
      </c>
      <c r="C94" s="40" t="n">
        <v>20</v>
      </c>
      <c r="D94" s="37" t="n">
        <v>23.92965121602546</v>
      </c>
      <c r="E94" s="37" t="n">
        <v>15.44304421585181</v>
      </c>
      <c r="F94" s="37" t="n">
        <v>14.73100366812015</v>
      </c>
      <c r="G94" s="37" t="n">
        <v>54.15697224513754</v>
      </c>
      <c r="H94" s="37" t="n">
        <v>68.8531115506228</v>
      </c>
      <c r="I94" s="37" t="n">
        <v>85.28636130966059</v>
      </c>
    </row>
    <row r="95" ht="18.5" customHeight="1">
      <c r="A95" s="8" t="inlineStr">
        <is>
          <t>Bi-SRNet-lite + CE + Dice</t>
        </is>
      </c>
      <c r="B95" s="44" t="n">
        <v>2</v>
      </c>
      <c r="C95" s="44" t="n">
        <v>20</v>
      </c>
      <c r="D95" s="41" t="n">
        <v>24.20779154751237</v>
      </c>
      <c r="E95" s="41" t="n">
        <v>13.95965071837446</v>
      </c>
      <c r="F95" s="41" t="n">
        <v>14.17122852987455</v>
      </c>
      <c r="G95" s="41" t="n">
        <v>53.40367925079037</v>
      </c>
      <c r="H95" s="41" t="n">
        <v>68.63482047748732</v>
      </c>
      <c r="I95" s="41" t="n">
        <v>85.15293666294643</v>
      </c>
    </row>
    <row r="96" ht="18.5" customHeight="1">
      <c r="A96" s="6" t="inlineStr">
        <is>
          <t>Bi-SRNet-lite + CE + Dice</t>
        </is>
      </c>
      <c r="B96" s="40" t="n">
        <v>3</v>
      </c>
      <c r="C96" s="40" t="n">
        <v>20</v>
      </c>
      <c r="D96" s="37" t="n">
        <v>25.39178152584292</v>
      </c>
      <c r="E96" s="37" t="n">
        <v>15.51828246757415</v>
      </c>
      <c r="F96" s="37" t="n">
        <v>14.23387451645121</v>
      </c>
      <c r="G96" s="37" t="n">
        <v>53.48052447775882</v>
      </c>
      <c r="H96" s="37" t="n">
        <v>68.59749169714989</v>
      </c>
      <c r="I96" s="37" t="n">
        <v>85.25599119042148</v>
      </c>
    </row>
    <row r="97" ht="18.5" customHeight="1">
      <c r="A97" s="8" t="inlineStr">
        <is>
          <t>Bi-SRNet-lite + Weighted CE</t>
        </is>
      </c>
      <c r="B97" s="44" t="n">
        <v>1</v>
      </c>
      <c r="C97" s="44" t="n">
        <v>20</v>
      </c>
      <c r="D97" s="41" t="n">
        <v>23.47453018856701</v>
      </c>
      <c r="E97" s="41" t="n">
        <v>15.08217692109497</v>
      </c>
      <c r="F97" s="41" t="n">
        <v>14.64664541715592</v>
      </c>
      <c r="G97" s="41" t="n">
        <v>53.21326189890915</v>
      </c>
      <c r="H97" s="41" t="n">
        <v>68.56230410394379</v>
      </c>
      <c r="I97" s="41" t="n">
        <v>83.94457007656578</v>
      </c>
    </row>
    <row r="98" ht="18.5" customHeight="1">
      <c r="A98" s="6" t="inlineStr">
        <is>
          <t>Bi-SRNet-lite + Weighted CE</t>
        </is>
      </c>
      <c r="B98" s="40" t="n">
        <v>2</v>
      </c>
      <c r="C98" s="40" t="n">
        <v>16</v>
      </c>
      <c r="D98" s="37" t="n">
        <v>22.2232863804846</v>
      </c>
      <c r="E98" s="37" t="n">
        <v>14.26470555871296</v>
      </c>
      <c r="F98" s="37" t="n">
        <v>14.26148333562495</v>
      </c>
      <c r="G98" s="37" t="n">
        <v>52.8782137248562</v>
      </c>
      <c r="H98" s="37" t="n">
        <v>68.12726730395546</v>
      </c>
      <c r="I98" s="37" t="n">
        <v>83.74132557075565</v>
      </c>
    </row>
    <row r="99" ht="18.5" customHeight="1">
      <c r="A99" s="8" t="inlineStr">
        <is>
          <t>Bi-SRNet-lite + Weighted CE</t>
        </is>
      </c>
      <c r="B99" s="44" t="n">
        <v>3</v>
      </c>
      <c r="C99" s="44" t="n">
        <v>20</v>
      </c>
      <c r="D99" s="41" t="n">
        <v>23.14470497542326</v>
      </c>
      <c r="E99" s="41" t="n">
        <v>15.31544406483176</v>
      </c>
      <c r="F99" s="41" t="n">
        <v>14.14211735890099</v>
      </c>
      <c r="G99" s="41" t="n">
        <v>52.59946515526713</v>
      </c>
      <c r="H99" s="41" t="n">
        <v>67.98973540544414</v>
      </c>
      <c r="I99" s="41" t="n">
        <v>83.66017189346442</v>
      </c>
    </row>
    <row r="100" ht="18.5" customHeight="1">
      <c r="A100" s="6" t="inlineStr">
        <is>
          <t>Bi-SRNet-lite + Median-freq</t>
        </is>
      </c>
      <c r="B100" s="40" t="n">
        <v>1</v>
      </c>
      <c r="C100" s="40" t="n">
        <v>20</v>
      </c>
      <c r="D100" s="37" t="n">
        <v>20.91301808999058</v>
      </c>
      <c r="E100" s="37" t="n">
        <v>14.67650547265047</v>
      </c>
      <c r="F100" s="37" t="n">
        <v>14.20669732292025</v>
      </c>
      <c r="G100" s="37" t="n">
        <v>52.11183509519126</v>
      </c>
      <c r="H100" s="37" t="n">
        <v>68.26686565286661</v>
      </c>
      <c r="I100" s="37" t="n">
        <v>83.55806494961266</v>
      </c>
    </row>
    <row r="101" ht="18.5" customHeight="1">
      <c r="A101" s="8" t="inlineStr">
        <is>
          <t>Bi-SRNet-lite + Median-freq</t>
        </is>
      </c>
      <c r="B101" s="44" t="n">
        <v>2</v>
      </c>
      <c r="C101" s="44" t="n">
        <v>19</v>
      </c>
      <c r="D101" s="41" t="n">
        <v>20.50913351048096</v>
      </c>
      <c r="E101" s="41" t="n">
        <v>13.70765414113065</v>
      </c>
      <c r="F101" s="41" t="n">
        <v>13.56942910926994</v>
      </c>
      <c r="G101" s="41" t="n">
        <v>51.35247766377908</v>
      </c>
      <c r="H101" s="41" t="n">
        <v>68.23660436332753</v>
      </c>
      <c r="I101" s="41" t="n">
        <v>83.71941061580883</v>
      </c>
    </row>
    <row r="102" ht="18.5" customHeight="1">
      <c r="A102" s="6" t="inlineStr">
        <is>
          <t>Bi-SRNet-lite + Median-freq</t>
        </is>
      </c>
      <c r="B102" s="40" t="n">
        <v>3</v>
      </c>
      <c r="C102" s="40" t="n">
        <v>20</v>
      </c>
      <c r="D102" s="37" t="n">
        <v>21.5772206955468</v>
      </c>
      <c r="E102" s="37" t="n">
        <v>14.8015812648764</v>
      </c>
      <c r="F102" s="37" t="n">
        <v>13.4191390301541</v>
      </c>
      <c r="G102" s="37" t="n">
        <v>50.92109133328264</v>
      </c>
      <c r="H102" s="37" t="n">
        <v>67.83204567715842</v>
      </c>
      <c r="I102" s="37" t="n">
        <v>83.29569071280855</v>
      </c>
    </row>
    <row r="103" ht="18.5" customHeight="1">
      <c r="A103" s="8" t="inlineStr">
        <is>
          <t>Bi-SRNet-lite + Class-balanced</t>
        </is>
      </c>
      <c r="B103" s="44" t="n">
        <v>1</v>
      </c>
      <c r="C103" s="44" t="n">
        <v>20</v>
      </c>
      <c r="D103" s="41" t="n">
        <v>22.36033182160223</v>
      </c>
      <c r="E103" s="41" t="n">
        <v>14.9740448149722</v>
      </c>
      <c r="F103" s="41" t="n">
        <v>14.37406026945466</v>
      </c>
      <c r="G103" s="41" t="n">
        <v>52.59771104215184</v>
      </c>
      <c r="H103" s="41" t="n">
        <v>68.43811026261557</v>
      </c>
      <c r="I103" s="41" t="n">
        <v>83.68713891806723</v>
      </c>
    </row>
    <row r="104" ht="18.5" customHeight="1">
      <c r="A104" s="6" t="inlineStr">
        <is>
          <t>Bi-SRNet-lite + Class-balanced</t>
        </is>
      </c>
      <c r="B104" s="40" t="n">
        <v>2</v>
      </c>
      <c r="C104" s="40" t="n">
        <v>17</v>
      </c>
      <c r="D104" s="37" t="n">
        <v>21.42981107771852</v>
      </c>
      <c r="E104" s="37" t="n">
        <v>13.98865176340754</v>
      </c>
      <c r="F104" s="37" t="n">
        <v>14.38428715583249</v>
      </c>
      <c r="G104" s="37" t="n">
        <v>52.95050664465796</v>
      </c>
      <c r="H104" s="37" t="n">
        <v>68.63607822346684</v>
      </c>
      <c r="I104" s="37" t="n">
        <v>84.53887811228007</v>
      </c>
    </row>
    <row r="105" ht="18.5" customHeight="1">
      <c r="A105" s="8" t="inlineStr">
        <is>
          <t>Bi-SRNet-lite + Class-balanced</t>
        </is>
      </c>
      <c r="B105" s="44" t="n">
        <v>3</v>
      </c>
      <c r="C105" s="44" t="n">
        <v>20</v>
      </c>
      <c r="D105" s="41" t="n">
        <v>22.49123319837551</v>
      </c>
      <c r="E105" s="41" t="n">
        <v>15.2791202964545</v>
      </c>
      <c r="F105" s="41" t="n">
        <v>13.68703818601729</v>
      </c>
      <c r="G105" s="41" t="n">
        <v>51.84184658203207</v>
      </c>
      <c r="H105" s="41" t="n">
        <v>67.85521643235516</v>
      </c>
      <c r="I105" s="41" t="n">
        <v>83.46859202665441</v>
      </c>
    </row>
    <row r="106" ht="18.5" customHeight="1">
      <c r="A106" s="6" t="inlineStr">
        <is>
          <t>Bi-SRNet-lite + Focal</t>
        </is>
      </c>
      <c r="B106" s="40" t="n">
        <v>1</v>
      </c>
      <c r="C106" s="40" t="n">
        <v>17</v>
      </c>
      <c r="D106" s="37" t="n">
        <v>20.42834765407203</v>
      </c>
      <c r="E106" s="37" t="n">
        <v>14.35678614324822</v>
      </c>
      <c r="F106" s="37" t="n">
        <v>13.34032062207497</v>
      </c>
      <c r="G106" s="37" t="n">
        <v>52.01355833203569</v>
      </c>
      <c r="H106" s="37" t="n">
        <v>66.7851251120523</v>
      </c>
      <c r="I106" s="37" t="n">
        <v>82.33047741801799</v>
      </c>
    </row>
    <row r="107" ht="18.5" customHeight="1">
      <c r="A107" s="8" t="inlineStr">
        <is>
          <t>Bi-SRNet-lite + Focal</t>
        </is>
      </c>
      <c r="B107" s="44" t="n">
        <v>2</v>
      </c>
      <c r="C107" s="44" t="n">
        <v>17</v>
      </c>
      <c r="D107" s="41" t="n">
        <v>21.06070511839584</v>
      </c>
      <c r="E107" s="41" t="n">
        <v>13.39745123436186</v>
      </c>
      <c r="F107" s="41" t="n">
        <v>13.43639077930197</v>
      </c>
      <c r="G107" s="41" t="n">
        <v>52.00338803237453</v>
      </c>
      <c r="H107" s="41" t="n">
        <v>66.91957090129219</v>
      </c>
      <c r="I107" s="41" t="n">
        <v>82.43227533933495</v>
      </c>
    </row>
    <row r="108" ht="18.5" customHeight="1">
      <c r="A108" s="6" t="inlineStr">
        <is>
          <t>Bi-SRNet-lite + Focal</t>
        </is>
      </c>
      <c r="B108" s="40" t="n">
        <v>3</v>
      </c>
      <c r="C108" s="40" t="n">
        <v>17</v>
      </c>
      <c r="D108" s="37" t="n">
        <v>20.70966468248586</v>
      </c>
      <c r="E108" s="37" t="n">
        <v>14.20307680952619</v>
      </c>
      <c r="F108" s="37" t="n">
        <v>13.27131493006328</v>
      </c>
      <c r="G108" s="37" t="n">
        <v>51.61947031765337</v>
      </c>
      <c r="H108" s="37" t="n">
        <v>66.33586674754007</v>
      </c>
      <c r="I108" s="37" t="n">
        <v>81.93166780872505</v>
      </c>
    </row>
    <row r="109" ht="18.5" customHeight="1">
      <c r="A109" s="8" t="inlineStr">
        <is>
          <t>Bi-SRNet-lite + CE + rare sampling</t>
        </is>
      </c>
      <c r="B109" s="44" t="n">
        <v>1</v>
      </c>
      <c r="C109" s="44" t="n">
        <v>19</v>
      </c>
      <c r="D109" s="41" t="n">
        <v>23.15891762573616</v>
      </c>
      <c r="E109" s="41" t="n">
        <v>13.81775622672125</v>
      </c>
      <c r="F109" s="41" t="n">
        <v>13.33517132705466</v>
      </c>
      <c r="G109" s="41" t="n">
        <v>52.33896230626538</v>
      </c>
      <c r="H109" s="41" t="n">
        <v>67.77716776540711</v>
      </c>
      <c r="I109" s="41" t="n">
        <v>85.82137548622964</v>
      </c>
    </row>
    <row r="110" ht="18.5" customHeight="1">
      <c r="A110" s="6" t="inlineStr">
        <is>
          <t>Bi-SRNet-lite + CE + rare sampling</t>
        </is>
      </c>
      <c r="B110" s="40" t="n">
        <v>2</v>
      </c>
      <c r="C110" s="40" t="n">
        <v>19</v>
      </c>
      <c r="D110" s="37" t="n">
        <v>21.71946335222322</v>
      </c>
      <c r="E110" s="37" t="n">
        <v>13.17559994968464</v>
      </c>
      <c r="F110" s="37" t="n">
        <v>13.2004769977504</v>
      </c>
      <c r="G110" s="37" t="n">
        <v>52.29286974146657</v>
      </c>
      <c r="H110" s="37" t="n">
        <v>67.73957689267567</v>
      </c>
      <c r="I110" s="37" t="n">
        <v>85.70250439042805</v>
      </c>
    </row>
    <row r="111" ht="18.5" customHeight="1">
      <c r="A111" s="8" t="inlineStr">
        <is>
          <t>Bi-SRNet-lite + CE + rare sampling</t>
        </is>
      </c>
      <c r="B111" s="44" t="n">
        <v>3</v>
      </c>
      <c r="C111" s="44" t="n">
        <v>16</v>
      </c>
      <c r="D111" s="41" t="n">
        <v>22.25432086247087</v>
      </c>
      <c r="E111" s="41" t="n">
        <v>14.65016867313855</v>
      </c>
      <c r="F111" s="41" t="n">
        <v>13.36732759110079</v>
      </c>
      <c r="G111" s="41" t="n">
        <v>52.74709583578001</v>
      </c>
      <c r="H111" s="41" t="n">
        <v>67.89315288271753</v>
      </c>
      <c r="I111" s="41" t="n">
        <v>85.15650773248753</v>
      </c>
    </row>
    <row r="112" ht="32" customHeight="1">
      <c r="A112" s="6" t="inlineStr">
        <is>
          <t>Bi-SRNet-lite + WCE + Dice + rare sampling</t>
        </is>
      </c>
      <c r="B112" s="40" t="n">
        <v>1</v>
      </c>
      <c r="C112" s="40" t="n">
        <v>17</v>
      </c>
      <c r="D112" s="37" t="n">
        <v>23.41691759028638</v>
      </c>
      <c r="E112" s="37" t="n">
        <v>14.92927382726819</v>
      </c>
      <c r="F112" s="37" t="n">
        <v>14.11677552568725</v>
      </c>
      <c r="G112" s="37" t="n">
        <v>52.99174665815567</v>
      </c>
      <c r="H112" s="37" t="n">
        <v>68.25648794353469</v>
      </c>
      <c r="I112" s="37" t="n">
        <v>84.17499317842372</v>
      </c>
    </row>
    <row r="113" ht="32" customHeight="1">
      <c r="A113" s="8" t="inlineStr">
        <is>
          <t>Bi-SRNet-lite + WCE + Dice + rare sampling</t>
        </is>
      </c>
      <c r="B113" s="44" t="n">
        <v>2</v>
      </c>
      <c r="C113" s="44" t="n">
        <v>19</v>
      </c>
      <c r="D113" s="41" t="n">
        <v>22.34277876215799</v>
      </c>
      <c r="E113" s="41" t="n">
        <v>13.98115634384826</v>
      </c>
      <c r="F113" s="41" t="n">
        <v>13.71763206610269</v>
      </c>
      <c r="G113" s="41" t="n">
        <v>52.20426848794993</v>
      </c>
      <c r="H113" s="41" t="n">
        <v>67.98387707140864</v>
      </c>
      <c r="I113" s="41" t="n">
        <v>83.68492190577402</v>
      </c>
    </row>
    <row r="114" ht="32" customHeight="1">
      <c r="A114" s="6" t="inlineStr">
        <is>
          <t>Bi-SRNet-lite + WCE + Dice + rare sampling</t>
        </is>
      </c>
      <c r="B114" s="40" t="n">
        <v>3</v>
      </c>
      <c r="C114" s="40" t="n">
        <v>19</v>
      </c>
      <c r="D114" s="37" t="n">
        <v>23.28997262397942</v>
      </c>
      <c r="E114" s="37" t="n">
        <v>14.67371641367406</v>
      </c>
      <c r="F114" s="37" t="n">
        <v>13.43770089023743</v>
      </c>
      <c r="G114" s="37" t="n">
        <v>51.68635347272716</v>
      </c>
      <c r="H114" s="37" t="n">
        <v>67.48406279704612</v>
      </c>
      <c r="I114" s="37" t="n">
        <v>83.17988035057773</v>
      </c>
    </row>
    <row r="115" ht="18.5" customHeight="1">
      <c r="A115" s="8" t="inlineStr">
        <is>
          <t>Bi-SRNet-lite + OHEM</t>
        </is>
      </c>
      <c r="B115" s="44" t="n">
        <v>1</v>
      </c>
      <c r="C115" s="44" t="n">
        <v>20</v>
      </c>
      <c r="D115" s="41" t="n">
        <v>4.394526614825421</v>
      </c>
      <c r="E115" s="41" t="n">
        <v>2.738701047679539</v>
      </c>
      <c r="F115" s="41" t="n">
        <v>3.016396692090735</v>
      </c>
      <c r="G115" s="41" t="n">
        <v>39.76620006069476</v>
      </c>
      <c r="H115" s="41" t="n">
        <v>59.88675810962751</v>
      </c>
      <c r="I115" s="41" t="n">
        <v>80.90845829298516</v>
      </c>
    </row>
    <row r="116" ht="18.5" customHeight="1">
      <c r="A116" s="6" t="inlineStr">
        <is>
          <t>Bi-SRNet-lite + OHEM</t>
        </is>
      </c>
      <c r="B116" s="40" t="n">
        <v>2</v>
      </c>
      <c r="C116" s="40" t="n">
        <v>14</v>
      </c>
      <c r="D116" s="37" t="n">
        <v>4.497736629295048</v>
      </c>
      <c r="E116" s="37" t="n">
        <v>3.39413682977816</v>
      </c>
      <c r="F116" s="37" t="n">
        <v>3.482449335833063</v>
      </c>
      <c r="G116" s="37" t="n">
        <v>31.55652451882116</v>
      </c>
      <c r="H116" s="37" t="n">
        <v>44.40113180524185</v>
      </c>
      <c r="I116" s="37" t="n">
        <v>59.38412321715796</v>
      </c>
    </row>
    <row r="117" ht="18.5" customHeight="1">
      <c r="A117" s="8" t="inlineStr">
        <is>
          <t>Bi-SRNet-lite + OHEM</t>
        </is>
      </c>
      <c r="B117" s="44" t="n">
        <v>3</v>
      </c>
      <c r="C117" s="44" t="n">
        <v>17</v>
      </c>
      <c r="D117" s="41" t="n">
        <v>4.684503298562325</v>
      </c>
      <c r="E117" s="41" t="n">
        <v>3.850810636749965</v>
      </c>
      <c r="F117" s="41" t="n">
        <v>3.523132357287033</v>
      </c>
      <c r="G117" s="41" t="n">
        <v>29.82686292562423</v>
      </c>
      <c r="H117" s="41" t="n">
        <v>39.86695583182444</v>
      </c>
      <c r="I117" s="41" t="n">
        <v>53.78817646443343</v>
      </c>
    </row>
  </sheetData>
  <mergeCells count="4">
    <mergeCell ref="A3:M3"/>
    <mergeCell ref="A2:M2"/>
    <mergeCell ref="A19:M19"/>
    <mergeCell ref="A1:M1"/>
  </mergeCells>
  <pageMargins left="0.75" right="0.75" top="1" bottom="1" header="0.5" footer="0.5"/>
  <pageSetup orientation="landscape" fitToHeight="0" fitToWidth="1"/>
  <drawing xmlns:r="http://schemas.openxmlformats.org/officeDocument/2006/relationships" r:id="rId1"/>
</worksheet>
</file>

<file path=xl/worksheets/sheet9.xml><?xml version="1.0" encoding="utf-8"?>
<worksheet xmlns="http://schemas.openxmlformats.org/spreadsheetml/2006/main">
  <sheetPr>
    <tabColor rgb="006DA7EC"/>
    <outlinePr summaryBelow="1" summaryRight="1"/>
    <pageSetUpPr fitToPage="1"/>
  </sheetPr>
  <dimension ref="A1:Y102"/>
  <sheetViews>
    <sheetView showGridLines="0" workbookViewId="0">
      <selection activeCell="A1" sqref="A1"/>
    </sheetView>
  </sheetViews>
  <sheetFormatPr baseColWidth="8" defaultRowHeight="15"/>
  <cols>
    <col width="8"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s>
  <sheetData>
    <row r="1" ht="27.6" customHeight="1">
      <c r="A1" s="1" t="inlineStr">
        <is>
          <t>Overfitting or underfitting? (train vs validation curves)</t>
        </is>
      </c>
    </row>
    <row r="2" ht="33" customHeight="1">
      <c r="A2" s="2" t="inlineStr">
        <is>
          <t>What this sheet shows: the score on training data (orange) and on unseen validation data (blue) after every epoch, averaged over the 3 folds. A growing gap between the two lines means overfitting; both lines low or still climbing means underfitting.</t>
        </is>
      </c>
    </row>
    <row r="3" ht="35.7" customHeight="1">
      <c r="A3" s="3" t="inlineStr">
        <is>
          <t>Key takeaway: 11 × mild overfitting, 1 × failed to learn. In every configuration the training score keeps rising while the validation score grows only slowly after about 12–15 epochs. More data or regularisation should help more than simply training longer.</t>
        </is>
      </c>
    </row>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81" ht="20" customHeight="1">
      <c r="A81" s="4" t="inlineStr">
        <is>
          <t>Curve data (mean of 3 folds)</t>
        </is>
      </c>
    </row>
    <row r="82" ht="75.5" customHeight="1">
      <c r="A82" s="5" t="inlineStr">
        <is>
          <t>Epoch</t>
        </is>
      </c>
      <c r="B82" s="5" t="inlineStr">
        <is>
          <t>Early Fusion + CE: train SeK</t>
        </is>
      </c>
      <c r="C82" s="5" t="inlineStr">
        <is>
          <t>Early Fusion + CE: val SeK</t>
        </is>
      </c>
      <c r="D82" s="5" t="inlineStr">
        <is>
          <t>SSCD + CE: train SeK</t>
        </is>
      </c>
      <c r="E82" s="5" t="inlineStr">
        <is>
          <t>SSCD + CE: val SeK</t>
        </is>
      </c>
      <c r="F82" s="5" t="inlineStr">
        <is>
          <t>BiSR + CE: train SeK</t>
        </is>
      </c>
      <c r="G82" s="5" t="inlineStr">
        <is>
          <t>BiSR + CE: val SeK</t>
        </is>
      </c>
      <c r="H82" s="5" t="inlineStr">
        <is>
          <t>BiSR + WCE + Dice: train SeK</t>
        </is>
      </c>
      <c r="I82" s="5" t="inlineStr">
        <is>
          <t>BiSR + WCE + Dice: val SeK</t>
        </is>
      </c>
      <c r="J82" s="5" t="inlineStr">
        <is>
          <t>BiSR + CE + Dice: train SeK</t>
        </is>
      </c>
      <c r="K82" s="5" t="inlineStr">
        <is>
          <t>BiSR + CE + Dice: val SeK</t>
        </is>
      </c>
      <c r="L82" s="5" t="inlineStr">
        <is>
          <t>BiSR + Weighted CE: train SeK</t>
        </is>
      </c>
      <c r="M82" s="5" t="inlineStr">
        <is>
          <t>BiSR + Weighted CE: val SeK</t>
        </is>
      </c>
      <c r="N82" s="5" t="inlineStr">
        <is>
          <t>BiSR + Median-freq: train SeK</t>
        </is>
      </c>
      <c r="O82" s="5" t="inlineStr">
        <is>
          <t>BiSR + Median-freq: val SeK</t>
        </is>
      </c>
      <c r="P82" s="5" t="inlineStr">
        <is>
          <t>BiSR + Class-balanced: train SeK</t>
        </is>
      </c>
      <c r="Q82" s="5" t="inlineStr">
        <is>
          <t>BiSR + Class-balanced: val SeK</t>
        </is>
      </c>
      <c r="R82" s="5" t="inlineStr">
        <is>
          <t>BiSR + Focal: train SeK</t>
        </is>
      </c>
      <c r="S82" s="5" t="inlineStr">
        <is>
          <t>BiSR + Focal: val SeK</t>
        </is>
      </c>
      <c r="T82" s="5" t="inlineStr">
        <is>
          <t>BiSR + CE + rare sampling: train SeK</t>
        </is>
      </c>
      <c r="U82" s="5" t="inlineStr">
        <is>
          <t>BiSR + CE + rare sampling: val SeK</t>
        </is>
      </c>
      <c r="V82" s="5" t="inlineStr">
        <is>
          <t>BiSR + WCE + Dice + rare sampling: train SeK</t>
        </is>
      </c>
      <c r="W82" s="5" t="inlineStr">
        <is>
          <t>BiSR + WCE + Dice + rare sampling: val SeK</t>
        </is>
      </c>
      <c r="X82" s="5" t="inlineStr">
        <is>
          <t>BiSR + OHEM: train SeK</t>
        </is>
      </c>
      <c r="Y82" s="5" t="inlineStr">
        <is>
          <t>BiSR + OHEM: val SeK</t>
        </is>
      </c>
    </row>
    <row r="83" ht="18.5" customHeight="1">
      <c r="A83" s="56" t="n">
        <v>1</v>
      </c>
      <c r="B83" s="37" t="n">
        <v>-8.019840239144273</v>
      </c>
      <c r="C83" s="37" t="n">
        <v>-9.085370840449466</v>
      </c>
      <c r="D83" s="37" t="n">
        <v>1.517827638620062</v>
      </c>
      <c r="E83" s="37" t="n">
        <v>0.3404761560565535</v>
      </c>
      <c r="F83" s="37" t="n">
        <v>1.679210469154502</v>
      </c>
      <c r="G83" s="37" t="n">
        <v>0.5091279017640838</v>
      </c>
      <c r="H83" s="37" t="n">
        <v>4.44134593855201</v>
      </c>
      <c r="I83" s="37" t="n">
        <v>3.279226070962359</v>
      </c>
      <c r="J83" s="37" t="n">
        <v>3.663539539420352</v>
      </c>
      <c r="K83" s="37" t="n">
        <v>2.496566762510674</v>
      </c>
      <c r="L83" s="37" t="n">
        <v>3.009504844071606</v>
      </c>
      <c r="M83" s="37" t="n">
        <v>1.894016891190606</v>
      </c>
      <c r="N83" s="37" t="n">
        <v>2.093545987406457</v>
      </c>
      <c r="O83" s="37" t="n">
        <v>1.081184740848382</v>
      </c>
      <c r="P83" s="37" t="n">
        <v>2.741539369128389</v>
      </c>
      <c r="Q83" s="37" t="n">
        <v>1.681726452811396</v>
      </c>
      <c r="R83" s="37" t="n">
        <v>2.70283009178323</v>
      </c>
      <c r="S83" s="37" t="n">
        <v>1.669930201360692</v>
      </c>
      <c r="T83" s="37" t="n">
        <v>1.330104833887798</v>
      </c>
      <c r="U83" s="37" t="n">
        <v>0.01891248695492041</v>
      </c>
      <c r="V83" s="37" t="n">
        <v>3.865580347856438</v>
      </c>
      <c r="W83" s="37" t="n">
        <v>2.666978621627395</v>
      </c>
      <c r="X83" s="37" t="n">
        <v>-5.06655230683639</v>
      </c>
      <c r="Y83" s="37" t="n">
        <v>-5.326042542949577</v>
      </c>
    </row>
    <row r="84" ht="18.5" customHeight="1">
      <c r="A84" s="57" t="n">
        <v>2</v>
      </c>
      <c r="B84" s="41" t="n">
        <v>-1.728705110584415</v>
      </c>
      <c r="C84" s="41" t="n">
        <v>-2.308614301747373</v>
      </c>
      <c r="D84" s="41" t="n">
        <v>8.899115317867087</v>
      </c>
      <c r="E84" s="41" t="n">
        <v>7.505325813176337</v>
      </c>
      <c r="F84" s="41" t="n">
        <v>8.787635643683368</v>
      </c>
      <c r="G84" s="41" t="n">
        <v>7.47298305920918</v>
      </c>
      <c r="H84" s="41" t="n">
        <v>10.16731398364418</v>
      </c>
      <c r="I84" s="41" t="n">
        <v>8.521336194144901</v>
      </c>
      <c r="J84" s="41" t="n">
        <v>10.35872525368809</v>
      </c>
      <c r="K84" s="41" t="n">
        <v>8.604658241885325</v>
      </c>
      <c r="L84" s="41" t="n">
        <v>9.909933198618734</v>
      </c>
      <c r="M84" s="41" t="n">
        <v>8.292545366158173</v>
      </c>
      <c r="N84" s="41" t="n">
        <v>8.461136562305226</v>
      </c>
      <c r="O84" s="41" t="n">
        <v>7.028336044173812</v>
      </c>
      <c r="P84" s="41" t="n">
        <v>9.262690681645561</v>
      </c>
      <c r="Q84" s="41" t="n">
        <v>7.752189735344465</v>
      </c>
      <c r="R84" s="41" t="n">
        <v>8.843288217620028</v>
      </c>
      <c r="S84" s="41" t="n">
        <v>6.890133769057048</v>
      </c>
      <c r="T84" s="41" t="n">
        <v>8.875751306394406</v>
      </c>
      <c r="U84" s="41" t="n">
        <v>6.934759234703932</v>
      </c>
      <c r="V84" s="41" t="n">
        <v>10.07859784090252</v>
      </c>
      <c r="W84" s="41" t="n">
        <v>7.691398904818864</v>
      </c>
      <c r="X84" s="41" t="n">
        <v>-3.912124505688055</v>
      </c>
      <c r="Y84" s="41" t="n">
        <v>-4.814937005148878</v>
      </c>
    </row>
    <row r="85" ht="18.5" customHeight="1">
      <c r="A85" s="56" t="n">
        <v>3</v>
      </c>
      <c r="B85" s="37" t="n">
        <v>0.4008647300068447</v>
      </c>
      <c r="C85" s="37" t="n">
        <v>-0.2231251534836043</v>
      </c>
      <c r="D85" s="37" t="n">
        <v>10.82209966906606</v>
      </c>
      <c r="E85" s="37" t="n">
        <v>9.178044773102512</v>
      </c>
      <c r="F85" s="37" t="n">
        <v>10.8633429948913</v>
      </c>
      <c r="G85" s="37" t="n">
        <v>9.279337299389281</v>
      </c>
      <c r="H85" s="37" t="n">
        <v>12.13407827999307</v>
      </c>
      <c r="I85" s="37" t="n">
        <v>10.09401234510733</v>
      </c>
      <c r="J85" s="37" t="n">
        <v>12.24615907273666</v>
      </c>
      <c r="K85" s="37" t="n">
        <v>10.12363645934475</v>
      </c>
      <c r="L85" s="37" t="n">
        <v>12.23218009838717</v>
      </c>
      <c r="M85" s="37" t="n">
        <v>10.18548440290681</v>
      </c>
      <c r="N85" s="37" t="n">
        <v>10.5481967640611</v>
      </c>
      <c r="O85" s="37" t="n">
        <v>8.71693681107431</v>
      </c>
      <c r="P85" s="37" t="n">
        <v>11.47302941445717</v>
      </c>
      <c r="Q85" s="37" t="n">
        <v>9.62138250616127</v>
      </c>
      <c r="R85" s="37" t="n">
        <v>10.68072062766441</v>
      </c>
      <c r="S85" s="37" t="n">
        <v>8.649401380924569</v>
      </c>
      <c r="T85" s="37" t="n">
        <v>11.30955253967828</v>
      </c>
      <c r="U85" s="37" t="n">
        <v>8.969867166530436</v>
      </c>
      <c r="V85" s="37" t="n">
        <v>12.29033491107394</v>
      </c>
      <c r="W85" s="37" t="n">
        <v>9.663251685297725</v>
      </c>
      <c r="X85" s="37" t="n">
        <v>-2.224997033598683</v>
      </c>
      <c r="Y85" s="37" t="n">
        <v>-3.176067324288626</v>
      </c>
    </row>
    <row r="86" ht="18.5" customHeight="1">
      <c r="A86" s="57" t="n">
        <v>4</v>
      </c>
      <c r="B86" s="41" t="n">
        <v>2.279009815627986</v>
      </c>
      <c r="C86" s="41" t="n">
        <v>1.189929223446843</v>
      </c>
      <c r="D86" s="41" t="n">
        <v>13.4351724372879</v>
      </c>
      <c r="E86" s="41" t="n">
        <v>10.6064350479089</v>
      </c>
      <c r="F86" s="41" t="n">
        <v>13.22946005157054</v>
      </c>
      <c r="G86" s="41" t="n">
        <v>10.46293655648843</v>
      </c>
      <c r="H86" s="41" t="n">
        <v>14.48294567590852</v>
      </c>
      <c r="I86" s="41" t="n">
        <v>11.56199244154197</v>
      </c>
      <c r="J86" s="41" t="n">
        <v>14.26211263917511</v>
      </c>
      <c r="K86" s="41" t="n">
        <v>11.50817314331024</v>
      </c>
      <c r="L86" s="41" t="n">
        <v>14.01085824679374</v>
      </c>
      <c r="M86" s="41" t="n">
        <v>11.31206537602668</v>
      </c>
      <c r="N86" s="41" t="n">
        <v>13.09331497466297</v>
      </c>
      <c r="O86" s="41" t="n">
        <v>10.65088502318131</v>
      </c>
      <c r="P86" s="41" t="n">
        <v>13.59971649352259</v>
      </c>
      <c r="Q86" s="41" t="n">
        <v>11.04977427877669</v>
      </c>
      <c r="R86" s="41" t="n">
        <v>12.34532198143083</v>
      </c>
      <c r="S86" s="41" t="n">
        <v>9.891293266877485</v>
      </c>
      <c r="T86" s="41" t="n">
        <v>13.75746317928693</v>
      </c>
      <c r="U86" s="41" t="n">
        <v>10.82221042186662</v>
      </c>
      <c r="V86" s="41" t="n">
        <v>13.98754893901647</v>
      </c>
      <c r="W86" s="41" t="n">
        <v>10.99348794219114</v>
      </c>
      <c r="X86" s="41" t="n">
        <v>0.1312222820685586</v>
      </c>
      <c r="Y86" s="41" t="n">
        <v>-0.9972430447330449</v>
      </c>
    </row>
    <row r="87" ht="18.5" customHeight="1">
      <c r="A87" s="56" t="n">
        <v>5</v>
      </c>
      <c r="B87" s="37" t="n">
        <v>3.912007822148761</v>
      </c>
      <c r="C87" s="37" t="n">
        <v>2.55416489125884</v>
      </c>
      <c r="D87" s="37" t="n">
        <v>14.95524091912318</v>
      </c>
      <c r="E87" s="37" t="n">
        <v>11.21768758551962</v>
      </c>
      <c r="F87" s="37" t="n">
        <v>14.47301814222977</v>
      </c>
      <c r="G87" s="37" t="n">
        <v>11.22846024508185</v>
      </c>
      <c r="H87" s="37" t="n">
        <v>15.12790666015765</v>
      </c>
      <c r="I87" s="37" t="n">
        <v>11.89674113751082</v>
      </c>
      <c r="J87" s="37" t="n">
        <v>15.25865622339026</v>
      </c>
      <c r="K87" s="37" t="n">
        <v>11.68198339759578</v>
      </c>
      <c r="L87" s="37" t="n">
        <v>14.89080177865355</v>
      </c>
      <c r="M87" s="37" t="n">
        <v>11.81583529104268</v>
      </c>
      <c r="N87" s="37" t="n">
        <v>13.25340010710389</v>
      </c>
      <c r="O87" s="37" t="n">
        <v>10.50356458161344</v>
      </c>
      <c r="P87" s="37" t="n">
        <v>13.91107019962171</v>
      </c>
      <c r="Q87" s="37" t="n">
        <v>11.21694498062192</v>
      </c>
      <c r="R87" s="37" t="n">
        <v>12.82217538430554</v>
      </c>
      <c r="S87" s="37" t="n">
        <v>10.21297098247231</v>
      </c>
      <c r="T87" s="37" t="n">
        <v>13.50586459979794</v>
      </c>
      <c r="U87" s="37" t="n">
        <v>10.18848221544003</v>
      </c>
      <c r="V87" s="37" t="n">
        <v>14.15985386671594</v>
      </c>
      <c r="W87" s="37" t="n">
        <v>11.24230848280891</v>
      </c>
      <c r="X87" s="37" t="n">
        <v>-0.6181986705133506</v>
      </c>
      <c r="Y87" s="37" t="n">
        <v>-1.000160197254512</v>
      </c>
    </row>
    <row r="88" ht="18.5" customHeight="1">
      <c r="A88" s="57" t="n">
        <v>6</v>
      </c>
      <c r="B88" s="41" t="n">
        <v>3.253362987115743</v>
      </c>
      <c r="C88" s="41" t="n">
        <v>2.024629800034</v>
      </c>
      <c r="D88" s="41" t="n">
        <v>14.61336533390383</v>
      </c>
      <c r="E88" s="41" t="n">
        <v>11.04708836626668</v>
      </c>
      <c r="F88" s="41" t="n">
        <v>14.23669108299754</v>
      </c>
      <c r="G88" s="41" t="n">
        <v>11.08234189337929</v>
      </c>
      <c r="H88" s="41" t="n">
        <v>16.01857037541095</v>
      </c>
      <c r="I88" s="41" t="n">
        <v>12.35535376157269</v>
      </c>
      <c r="J88" s="41" t="n">
        <v>15.98968187459353</v>
      </c>
      <c r="K88" s="41" t="n">
        <v>12.28056554470235</v>
      </c>
      <c r="L88" s="41" t="n">
        <v>15.56066339332285</v>
      </c>
      <c r="M88" s="41" t="n">
        <v>12.03295274514173</v>
      </c>
      <c r="N88" s="41" t="n">
        <v>14.37836910426911</v>
      </c>
      <c r="O88" s="41" t="n">
        <v>11.24224963226931</v>
      </c>
      <c r="P88" s="41" t="n">
        <v>15.19941585459873</v>
      </c>
      <c r="Q88" s="41" t="n">
        <v>11.897702215046</v>
      </c>
      <c r="R88" s="41" t="n">
        <v>14.36015820083191</v>
      </c>
      <c r="S88" s="41" t="n">
        <v>11.34507392352159</v>
      </c>
      <c r="T88" s="41" t="n">
        <v>15.5573726574795</v>
      </c>
      <c r="U88" s="41" t="n">
        <v>11.92991999807233</v>
      </c>
      <c r="V88" s="41" t="n">
        <v>15.4298002375434</v>
      </c>
      <c r="W88" s="41" t="n">
        <v>12.20955184721342</v>
      </c>
      <c r="X88" s="41" t="n">
        <v>1.360042264019443</v>
      </c>
      <c r="Y88" s="41" t="n">
        <v>0.595693924178592</v>
      </c>
    </row>
    <row r="89" ht="18.5" customHeight="1">
      <c r="A89" s="56" t="n">
        <v>7</v>
      </c>
      <c r="B89" s="37" t="n">
        <v>5.276670246388964</v>
      </c>
      <c r="C89" s="37" t="n">
        <v>3.486571840591929</v>
      </c>
      <c r="D89" s="37" t="n">
        <v>16.97421905170832</v>
      </c>
      <c r="E89" s="37" t="n">
        <v>12.45104609202909</v>
      </c>
      <c r="F89" s="37" t="n">
        <v>16.56903412845136</v>
      </c>
      <c r="G89" s="37" t="n">
        <v>12.54320558492488</v>
      </c>
      <c r="H89" s="37" t="n">
        <v>16.41983337540134</v>
      </c>
      <c r="I89" s="37" t="n">
        <v>12.6852009600241</v>
      </c>
      <c r="J89" s="37" t="n">
        <v>17.13032899201437</v>
      </c>
      <c r="K89" s="37" t="n">
        <v>12.88996672130515</v>
      </c>
      <c r="L89" s="37" t="n">
        <v>15.86523444864903</v>
      </c>
      <c r="M89" s="37" t="n">
        <v>12.42628411876575</v>
      </c>
      <c r="N89" s="37" t="n">
        <v>15.38509366753923</v>
      </c>
      <c r="O89" s="37" t="n">
        <v>12.00722496747445</v>
      </c>
      <c r="P89" s="37" t="n">
        <v>15.71730855574356</v>
      </c>
      <c r="Q89" s="37" t="n">
        <v>12.23652532374136</v>
      </c>
      <c r="R89" s="37" t="n">
        <v>14.15491133999654</v>
      </c>
      <c r="S89" s="37" t="n">
        <v>11.35471043411968</v>
      </c>
      <c r="T89" s="37" t="n">
        <v>15.82261755641343</v>
      </c>
      <c r="U89" s="37" t="n">
        <v>11.76803546338359</v>
      </c>
      <c r="V89" s="37" t="n">
        <v>16.5452961290881</v>
      </c>
      <c r="W89" s="37" t="n">
        <v>12.37391612832058</v>
      </c>
      <c r="X89" s="37" t="n">
        <v>-1.036388779872201</v>
      </c>
      <c r="Y89" s="37" t="n">
        <v>-1.538250779137525</v>
      </c>
    </row>
    <row r="90" ht="18.5" customHeight="1">
      <c r="A90" s="57" t="n">
        <v>8</v>
      </c>
      <c r="B90" s="41" t="n">
        <v>7.360769791737428</v>
      </c>
      <c r="C90" s="41" t="n">
        <v>4.817640508738741</v>
      </c>
      <c r="D90" s="41" t="n">
        <v>18.14453747262751</v>
      </c>
      <c r="E90" s="41" t="n">
        <v>12.45986127269612</v>
      </c>
      <c r="F90" s="41" t="n">
        <v>17.58264283040106</v>
      </c>
      <c r="G90" s="41" t="n">
        <v>12.74055804541727</v>
      </c>
      <c r="H90" s="41" t="n">
        <v>18.14657239102235</v>
      </c>
      <c r="I90" s="41" t="n">
        <v>13.47185013979055</v>
      </c>
      <c r="J90" s="41" t="n">
        <v>18.53202329067662</v>
      </c>
      <c r="K90" s="41" t="n">
        <v>13.462550269514</v>
      </c>
      <c r="L90" s="41" t="n">
        <v>17.5671716623861</v>
      </c>
      <c r="M90" s="41" t="n">
        <v>13.17710729462781</v>
      </c>
      <c r="N90" s="41" t="n">
        <v>16.20550162798401</v>
      </c>
      <c r="O90" s="41" t="n">
        <v>12.40224845863492</v>
      </c>
      <c r="P90" s="41" t="n">
        <v>16.9517612827499</v>
      </c>
      <c r="Q90" s="41" t="n">
        <v>12.86090038171586</v>
      </c>
      <c r="R90" s="41" t="n">
        <v>15.57444341897996</v>
      </c>
      <c r="S90" s="41" t="n">
        <v>11.92801696882318</v>
      </c>
      <c r="T90" s="41" t="n">
        <v>16.48778473457368</v>
      </c>
      <c r="U90" s="41" t="n">
        <v>12.26814586503762</v>
      </c>
      <c r="V90" s="41" t="n">
        <v>16.97230628708276</v>
      </c>
      <c r="W90" s="41" t="n">
        <v>12.71375749601872</v>
      </c>
      <c r="X90" s="41" t="n">
        <v>0.6915892687100169</v>
      </c>
      <c r="Y90" s="41" t="n">
        <v>-0.05342157690203594</v>
      </c>
    </row>
    <row r="91" ht="18.5" customHeight="1">
      <c r="A91" s="56" t="n">
        <v>9</v>
      </c>
      <c r="B91" s="37" t="n">
        <v>7.098795720390233</v>
      </c>
      <c r="C91" s="37" t="n">
        <v>4.802987497216051</v>
      </c>
      <c r="D91" s="37" t="n">
        <v>18.47348931532116</v>
      </c>
      <c r="E91" s="37" t="n">
        <v>12.53284583958772</v>
      </c>
      <c r="F91" s="37" t="n">
        <v>17.85968261184047</v>
      </c>
      <c r="G91" s="37" t="n">
        <v>12.93319365708107</v>
      </c>
      <c r="H91" s="37" t="n">
        <v>18.84060323491924</v>
      </c>
      <c r="I91" s="37" t="n">
        <v>13.63630061565906</v>
      </c>
      <c r="J91" s="37" t="n">
        <v>19.51969362535073</v>
      </c>
      <c r="K91" s="37" t="n">
        <v>13.80506322532518</v>
      </c>
      <c r="L91" s="37" t="n">
        <v>18.66816367474186</v>
      </c>
      <c r="M91" s="37" t="n">
        <v>13.48799839272867</v>
      </c>
      <c r="N91" s="37" t="n">
        <v>16.59685542191176</v>
      </c>
      <c r="O91" s="37" t="n">
        <v>12.69236822778012</v>
      </c>
      <c r="P91" s="37" t="n">
        <v>17.52923216435777</v>
      </c>
      <c r="Q91" s="37" t="n">
        <v>13.1491934528433</v>
      </c>
      <c r="R91" s="37" t="n">
        <v>16.58664425890168</v>
      </c>
      <c r="S91" s="37" t="n">
        <v>12.34496367325668</v>
      </c>
      <c r="T91" s="37" t="n">
        <v>17.35562518446126</v>
      </c>
      <c r="U91" s="37" t="n">
        <v>12.64149390477939</v>
      </c>
      <c r="V91" s="37" t="n">
        <v>17.84360264258356</v>
      </c>
      <c r="W91" s="37" t="n">
        <v>13.22307716532633</v>
      </c>
      <c r="X91" s="37" t="n">
        <v>1.85118697842957</v>
      </c>
      <c r="Y91" s="37" t="n">
        <v>1.164116320070683</v>
      </c>
    </row>
    <row r="92" ht="18.5" customHeight="1">
      <c r="A92" s="57" t="n">
        <v>10</v>
      </c>
      <c r="B92" s="41" t="n">
        <v>6.71424172650577</v>
      </c>
      <c r="C92" s="41" t="n">
        <v>4.318353073003482</v>
      </c>
      <c r="D92" s="41" t="n">
        <v>18.50246395246403</v>
      </c>
      <c r="E92" s="41" t="n">
        <v>11.9197870056203</v>
      </c>
      <c r="F92" s="41" t="n">
        <v>18.20768329655014</v>
      </c>
      <c r="G92" s="41" t="n">
        <v>12.85181884128474</v>
      </c>
      <c r="H92" s="41" t="n">
        <v>19.6652966807824</v>
      </c>
      <c r="I92" s="41" t="n">
        <v>13.87750527783653</v>
      </c>
      <c r="J92" s="41" t="n">
        <v>20.01822289110888</v>
      </c>
      <c r="K92" s="41" t="n">
        <v>13.9365255094347</v>
      </c>
      <c r="L92" s="41" t="n">
        <v>19.28373312277044</v>
      </c>
      <c r="M92" s="41" t="n">
        <v>13.59787972649484</v>
      </c>
      <c r="N92" s="41" t="n">
        <v>17.28000891519635</v>
      </c>
      <c r="O92" s="41" t="n">
        <v>12.9373336254783</v>
      </c>
      <c r="P92" s="41" t="n">
        <v>18.01180216059547</v>
      </c>
      <c r="Q92" s="41" t="n">
        <v>13.29180996916003</v>
      </c>
      <c r="R92" s="41" t="n">
        <v>16.80904887451198</v>
      </c>
      <c r="S92" s="41" t="n">
        <v>12.50356038060262</v>
      </c>
      <c r="T92" s="41" t="n">
        <v>17.11817752857672</v>
      </c>
      <c r="U92" s="41" t="n">
        <v>11.79762461470285</v>
      </c>
      <c r="V92" s="41" t="n">
        <v>18.43406716138331</v>
      </c>
      <c r="W92" s="41" t="n">
        <v>12.98891858939958</v>
      </c>
      <c r="X92" s="41" t="n">
        <v>-1.500991471411738</v>
      </c>
      <c r="Y92" s="41" t="n">
        <v>-1.910024481820946</v>
      </c>
    </row>
    <row r="93" ht="18.5" customHeight="1">
      <c r="A93" s="56" t="n">
        <v>11</v>
      </c>
      <c r="B93" s="37" t="n">
        <v>7.604426146870488</v>
      </c>
      <c r="C93" s="37" t="n">
        <v>4.795897153888503</v>
      </c>
      <c r="D93" s="37" t="n">
        <v>19.44774030193662</v>
      </c>
      <c r="E93" s="37" t="n">
        <v>11.98753031061223</v>
      </c>
      <c r="F93" s="37" t="n">
        <v>18.784590296776</v>
      </c>
      <c r="G93" s="37" t="n">
        <v>12.76155603998925</v>
      </c>
      <c r="H93" s="37" t="n">
        <v>20.20343912627485</v>
      </c>
      <c r="I93" s="37" t="n">
        <v>13.85485691061338</v>
      </c>
      <c r="J93" s="37" t="n">
        <v>20.1648888686858</v>
      </c>
      <c r="K93" s="37" t="n">
        <v>13.63480513830139</v>
      </c>
      <c r="L93" s="37" t="n">
        <v>19.37136724628565</v>
      </c>
      <c r="M93" s="37" t="n">
        <v>13.73300870878879</v>
      </c>
      <c r="N93" s="37" t="n">
        <v>17.34380569558573</v>
      </c>
      <c r="O93" s="37" t="n">
        <v>12.736388055792</v>
      </c>
      <c r="P93" s="37" t="n">
        <v>18.49282160711517</v>
      </c>
      <c r="Q93" s="37" t="n">
        <v>13.34854933526784</v>
      </c>
      <c r="R93" s="37" t="n">
        <v>17.49024717001804</v>
      </c>
      <c r="S93" s="37" t="n">
        <v>12.57489264890189</v>
      </c>
      <c r="T93" s="37" t="n">
        <v>18.96091997734181</v>
      </c>
      <c r="U93" s="37" t="n">
        <v>13.08172950879008</v>
      </c>
      <c r="V93" s="37" t="n">
        <v>18.89100064186167</v>
      </c>
      <c r="W93" s="37" t="n">
        <v>13.20682197657883</v>
      </c>
      <c r="X93" s="37" t="n">
        <v>1.951782900297982</v>
      </c>
      <c r="Y93" s="37" t="n">
        <v>0.8176032936923812</v>
      </c>
    </row>
    <row r="94" ht="18.5" customHeight="1">
      <c r="A94" s="57" t="n">
        <v>12</v>
      </c>
      <c r="B94" s="41" t="n">
        <v>9.410837865592235</v>
      </c>
      <c r="C94" s="41" t="n">
        <v>6.198327681569695</v>
      </c>
      <c r="D94" s="41" t="n">
        <v>21.50849030212062</v>
      </c>
      <c r="E94" s="41" t="n">
        <v>12.95088227552498</v>
      </c>
      <c r="F94" s="41" t="n">
        <v>20.3957221813331</v>
      </c>
      <c r="G94" s="41" t="n">
        <v>13.59036202890574</v>
      </c>
      <c r="H94" s="41" t="n">
        <v>21.07086340154639</v>
      </c>
      <c r="I94" s="41" t="n">
        <v>14.27196536844385</v>
      </c>
      <c r="J94" s="41" t="n">
        <v>21.45303910319052</v>
      </c>
      <c r="K94" s="41" t="n">
        <v>14.3556347828075</v>
      </c>
      <c r="L94" s="41" t="n">
        <v>20.48142157275731</v>
      </c>
      <c r="M94" s="41" t="n">
        <v>14.17989798492608</v>
      </c>
      <c r="N94" s="41" t="n">
        <v>18.372718374592</v>
      </c>
      <c r="O94" s="41" t="n">
        <v>13.56644668106112</v>
      </c>
      <c r="P94" s="41" t="n">
        <v>19.52035841052173</v>
      </c>
      <c r="Q94" s="41" t="n">
        <v>14.07165917981957</v>
      </c>
      <c r="R94" s="41" t="n">
        <v>17.93134637878278</v>
      </c>
      <c r="S94" s="41" t="n">
        <v>13.011217631178</v>
      </c>
      <c r="T94" s="41" t="n">
        <v>19.20782799039052</v>
      </c>
      <c r="U94" s="41" t="n">
        <v>13.02839530241062</v>
      </c>
      <c r="V94" s="41" t="n">
        <v>19.91745681354704</v>
      </c>
      <c r="W94" s="41" t="n">
        <v>13.81884416310981</v>
      </c>
      <c r="X94" s="41" t="n">
        <v>-0.5176839508974614</v>
      </c>
      <c r="Y94" s="41" t="n">
        <v>-1.254462758512591</v>
      </c>
    </row>
    <row r="95" ht="18.5" customHeight="1">
      <c r="A95" s="56" t="n">
        <v>13</v>
      </c>
      <c r="B95" s="37" t="n">
        <v>9.299592777273519</v>
      </c>
      <c r="C95" s="37" t="n">
        <v>5.786159934187959</v>
      </c>
      <c r="D95" s="37" t="n">
        <v>22.43116804942684</v>
      </c>
      <c r="E95" s="37" t="n">
        <v>12.9516569707684</v>
      </c>
      <c r="F95" s="37" t="n">
        <v>21.50223099093263</v>
      </c>
      <c r="G95" s="37" t="n">
        <v>13.94854714691845</v>
      </c>
      <c r="H95" s="37" t="n">
        <v>21.99197079914994</v>
      </c>
      <c r="I95" s="37" t="n">
        <v>14.58115927506229</v>
      </c>
      <c r="J95" s="37" t="n">
        <v>22.34755573117287</v>
      </c>
      <c r="K95" s="37" t="n">
        <v>14.4250351982751</v>
      </c>
      <c r="L95" s="37" t="n">
        <v>21.20656778610795</v>
      </c>
      <c r="M95" s="37" t="n">
        <v>14.36877282314844</v>
      </c>
      <c r="N95" s="37" t="n">
        <v>19.02167845942115</v>
      </c>
      <c r="O95" s="37" t="n">
        <v>13.61986532073199</v>
      </c>
      <c r="P95" s="37" t="n">
        <v>20.09664377296133</v>
      </c>
      <c r="Q95" s="37" t="n">
        <v>14.30970600288065</v>
      </c>
      <c r="R95" s="37" t="n">
        <v>18.78533221000992</v>
      </c>
      <c r="S95" s="37" t="n">
        <v>13.41693055241567</v>
      </c>
      <c r="T95" s="37" t="n">
        <v>20.5625543960503</v>
      </c>
      <c r="U95" s="37" t="n">
        <v>13.53545115739081</v>
      </c>
      <c r="V95" s="37" t="n">
        <v>20.46555025233066</v>
      </c>
      <c r="W95" s="37" t="n">
        <v>13.9978000188436</v>
      </c>
      <c r="X95" s="37" t="n">
        <v>3.442829987392189</v>
      </c>
      <c r="Y95" s="37" t="n">
        <v>2.409810185195836</v>
      </c>
    </row>
    <row r="96" ht="18.5" customHeight="1">
      <c r="A96" s="57" t="n">
        <v>14</v>
      </c>
      <c r="B96" s="41" t="n">
        <v>9.917152719835924</v>
      </c>
      <c r="C96" s="41" t="n">
        <v>6.243508232976811</v>
      </c>
      <c r="D96" s="41" t="n">
        <v>23.23461799874261</v>
      </c>
      <c r="E96" s="41" t="n">
        <v>13.15491574174829</v>
      </c>
      <c r="F96" s="41" t="n">
        <v>21.96235281409825</v>
      </c>
      <c r="G96" s="41" t="n">
        <v>13.9992324867488</v>
      </c>
      <c r="H96" s="41" t="n">
        <v>22.11987722264312</v>
      </c>
      <c r="I96" s="41" t="n">
        <v>14.48496053375388</v>
      </c>
      <c r="J96" s="41" t="n">
        <v>22.7379543899728</v>
      </c>
      <c r="K96" s="41" t="n">
        <v>14.69673743910437</v>
      </c>
      <c r="L96" s="41" t="n">
        <v>21.44688401128137</v>
      </c>
      <c r="M96" s="41" t="n">
        <v>14.45282271540129</v>
      </c>
      <c r="N96" s="41" t="n">
        <v>19.31043546719657</v>
      </c>
      <c r="O96" s="41" t="n">
        <v>13.54232422609503</v>
      </c>
      <c r="P96" s="41" t="n">
        <v>20.12374462274371</v>
      </c>
      <c r="Q96" s="41" t="n">
        <v>14.13987211765238</v>
      </c>
      <c r="R96" s="41" t="n">
        <v>18.32751208011629</v>
      </c>
      <c r="S96" s="41" t="n">
        <v>12.93977888431595</v>
      </c>
      <c r="T96" s="41" t="n">
        <v>20.89571249638758</v>
      </c>
      <c r="U96" s="41" t="n">
        <v>13.15143042163521</v>
      </c>
      <c r="V96" s="41" t="n">
        <v>21.03682112636468</v>
      </c>
      <c r="W96" s="41" t="n">
        <v>13.73789423055577</v>
      </c>
      <c r="X96" s="41" t="n">
        <v>-1.445545489687058</v>
      </c>
      <c r="Y96" s="41" t="n">
        <v>-2.096699960747216</v>
      </c>
    </row>
    <row r="97" ht="18.5" customHeight="1">
      <c r="A97" s="56" t="n">
        <v>15</v>
      </c>
      <c r="B97" s="37" t="n">
        <v>11.25480292767549</v>
      </c>
      <c r="C97" s="37" t="n">
        <v>6.802314489511978</v>
      </c>
      <c r="D97" s="37" t="n">
        <v>24.23475829775696</v>
      </c>
      <c r="E97" s="37" t="n">
        <v>13.26812103720495</v>
      </c>
      <c r="F97" s="37" t="n">
        <v>22.84927299751978</v>
      </c>
      <c r="G97" s="37" t="n">
        <v>14.19798565924701</v>
      </c>
      <c r="H97" s="37" t="n">
        <v>22.92843775163052</v>
      </c>
      <c r="I97" s="37" t="n">
        <v>14.72291597712155</v>
      </c>
      <c r="J97" s="37" t="n">
        <v>23.48266563481791</v>
      </c>
      <c r="K97" s="37" t="n">
        <v>14.8262195134175</v>
      </c>
      <c r="L97" s="37" t="n">
        <v>22.24931515617125</v>
      </c>
      <c r="M97" s="37" t="n">
        <v>14.62029289428374</v>
      </c>
      <c r="N97" s="37" t="n">
        <v>20.20384137564892</v>
      </c>
      <c r="O97" s="37" t="n">
        <v>14.02759181747573</v>
      </c>
      <c r="P97" s="37" t="n">
        <v>21.12119380883288</v>
      </c>
      <c r="Q97" s="37" t="n">
        <v>14.48441502003758</v>
      </c>
      <c r="R97" s="37" t="n">
        <v>19.41236863512567</v>
      </c>
      <c r="S97" s="37" t="n">
        <v>13.38034740493099</v>
      </c>
      <c r="T97" s="37" t="n">
        <v>21.7876659661451</v>
      </c>
      <c r="U97" s="37" t="n">
        <v>13.65959780073431</v>
      </c>
      <c r="V97" s="37" t="n">
        <v>22.00612924502133</v>
      </c>
      <c r="W97" s="37" t="n">
        <v>14.16494085212461</v>
      </c>
      <c r="X97" s="37" t="n">
        <v>0.2145221711667503</v>
      </c>
      <c r="Y97" s="37" t="n">
        <v>-0.9671779431820696</v>
      </c>
    </row>
    <row r="98" ht="18.5" customHeight="1">
      <c r="A98" s="57" t="n">
        <v>16</v>
      </c>
      <c r="B98" s="41" t="n">
        <v>11.19072426992578</v>
      </c>
      <c r="C98" s="41" t="n">
        <v>6.401623112000483</v>
      </c>
      <c r="D98" s="41" t="n">
        <v>23.91467671017735</v>
      </c>
      <c r="E98" s="41" t="n">
        <v>13.02338381548205</v>
      </c>
      <c r="F98" s="41" t="n">
        <v>22.39478438248079</v>
      </c>
      <c r="G98" s="41" t="n">
        <v>13.87100182808214</v>
      </c>
      <c r="H98" s="41" t="n">
        <v>23.3420854612061</v>
      </c>
      <c r="I98" s="41" t="n">
        <v>14.63020364331324</v>
      </c>
      <c r="J98" s="41" t="n">
        <v>23.61021202319192</v>
      </c>
      <c r="K98" s="41" t="n">
        <v>14.58349644880576</v>
      </c>
      <c r="L98" s="41" t="n">
        <v>22.31231857368667</v>
      </c>
      <c r="M98" s="41" t="n">
        <v>14.6965140171027</v>
      </c>
      <c r="N98" s="41" t="n">
        <v>20.35826304403574</v>
      </c>
      <c r="O98" s="41" t="n">
        <v>14.03595028265588</v>
      </c>
      <c r="P98" s="41" t="n">
        <v>21.28185612268534</v>
      </c>
      <c r="Q98" s="41" t="n">
        <v>14.4499915809962</v>
      </c>
      <c r="R98" s="41" t="n">
        <v>19.6712554084745</v>
      </c>
      <c r="S98" s="41" t="n">
        <v>13.60548352921847</v>
      </c>
      <c r="T98" s="41" t="n">
        <v>22.18838219390685</v>
      </c>
      <c r="U98" s="41" t="n">
        <v>13.69397126063065</v>
      </c>
      <c r="V98" s="41" t="n">
        <v>22.11564649690117</v>
      </c>
      <c r="W98" s="41" t="n">
        <v>14.09394349598651</v>
      </c>
      <c r="X98" s="41" t="n">
        <v>3.186726563575667</v>
      </c>
      <c r="Y98" s="41" t="n">
        <v>1.514255895898485</v>
      </c>
    </row>
    <row r="99" ht="18.5" customHeight="1">
      <c r="A99" s="56" t="n">
        <v>17</v>
      </c>
      <c r="B99" s="37" t="n">
        <v>11.25457327267474</v>
      </c>
      <c r="C99" s="37" t="n">
        <v>6.728193975011785</v>
      </c>
      <c r="D99" s="37" t="n">
        <v>24.12938761420358</v>
      </c>
      <c r="E99" s="37" t="n">
        <v>12.88619329634609</v>
      </c>
      <c r="F99" s="37" t="n">
        <v>22.61313426331391</v>
      </c>
      <c r="G99" s="37" t="n">
        <v>13.70338028851792</v>
      </c>
      <c r="H99" s="37" t="n">
        <v>24.1132701734974</v>
      </c>
      <c r="I99" s="37" t="n">
        <v>14.87129293097586</v>
      </c>
      <c r="J99" s="37" t="n">
        <v>24.08764216133807</v>
      </c>
      <c r="K99" s="37" t="n">
        <v>14.58378216733576</v>
      </c>
      <c r="L99" s="37" t="n">
        <v>23.12956236199983</v>
      </c>
      <c r="M99" s="37" t="n">
        <v>14.85086056556607</v>
      </c>
      <c r="N99" s="37" t="n">
        <v>20.89584088540323</v>
      </c>
      <c r="O99" s="37" t="n">
        <v>14.25144541311956</v>
      </c>
      <c r="P99" s="37" t="n">
        <v>21.9695518403825</v>
      </c>
      <c r="Q99" s="37" t="n">
        <v>14.64011972474557</v>
      </c>
      <c r="R99" s="37" t="n">
        <v>20.73290581831791</v>
      </c>
      <c r="S99" s="37" t="n">
        <v>13.98577139571209</v>
      </c>
      <c r="T99" s="37" t="n">
        <v>22.14806359050422</v>
      </c>
      <c r="U99" s="37" t="n">
        <v>13.60361552989039</v>
      </c>
      <c r="V99" s="37" t="n">
        <v>22.91600738287404</v>
      </c>
      <c r="W99" s="37" t="n">
        <v>14.37282242652016</v>
      </c>
      <c r="X99" s="37" t="n">
        <v>1.164439041497553</v>
      </c>
      <c r="Y99" s="37" t="n">
        <v>0.06378750143666097</v>
      </c>
    </row>
    <row r="100" ht="18.5" customHeight="1">
      <c r="A100" s="57" t="n">
        <v>18</v>
      </c>
      <c r="B100" s="41" t="n">
        <v>11.97346633303058</v>
      </c>
      <c r="C100" s="41" t="n">
        <v>7.001509639255496</v>
      </c>
      <c r="D100" s="41" t="n">
        <v>24.95270292985132</v>
      </c>
      <c r="E100" s="41" t="n">
        <v>13.02562497708743</v>
      </c>
      <c r="F100" s="41" t="n">
        <v>23.52171033385683</v>
      </c>
      <c r="G100" s="41" t="n">
        <v>14.03293195328007</v>
      </c>
      <c r="H100" s="41" t="n">
        <v>24.22367413206014</v>
      </c>
      <c r="I100" s="41" t="n">
        <v>14.73651360908862</v>
      </c>
      <c r="J100" s="41" t="n">
        <v>24.41996550409049</v>
      </c>
      <c r="K100" s="41" t="n">
        <v>14.77306331845293</v>
      </c>
      <c r="L100" s="41" t="n">
        <v>23.19657800213909</v>
      </c>
      <c r="M100" s="41" t="n">
        <v>14.69636413051092</v>
      </c>
      <c r="N100" s="41" t="n">
        <v>21.18742943728228</v>
      </c>
      <c r="O100" s="41" t="n">
        <v>14.24391988124458</v>
      </c>
      <c r="P100" s="41" t="n">
        <v>22.19505249540916</v>
      </c>
      <c r="Q100" s="41" t="n">
        <v>14.61651510985641</v>
      </c>
      <c r="R100" s="41" t="n">
        <v>20.19899260663374</v>
      </c>
      <c r="S100" s="41" t="n">
        <v>13.55597522906791</v>
      </c>
      <c r="T100" s="41" t="n">
        <v>22.1631145985899</v>
      </c>
      <c r="U100" s="41" t="n">
        <v>13.63473989223646</v>
      </c>
      <c r="V100" s="41" t="n">
        <v>23.02296450306143</v>
      </c>
      <c r="W100" s="41" t="n">
        <v>14.38610425362307</v>
      </c>
      <c r="X100" s="41" t="n">
        <v>0.1152176835719707</v>
      </c>
      <c r="Y100" s="41" t="n">
        <v>-0.5359982169933762</v>
      </c>
    </row>
    <row r="101" ht="18.5" customHeight="1">
      <c r="A101" s="56" t="n">
        <v>19</v>
      </c>
      <c r="B101" s="37" t="n">
        <v>11.85607646845184</v>
      </c>
      <c r="C101" s="37" t="n">
        <v>6.849180231385547</v>
      </c>
      <c r="D101" s="37" t="n">
        <v>24.93908833037429</v>
      </c>
      <c r="E101" s="37" t="n">
        <v>13.19448899129274</v>
      </c>
      <c r="F101" s="37" t="n">
        <v>23.29666001847398</v>
      </c>
      <c r="G101" s="37" t="n">
        <v>13.99658167850152</v>
      </c>
      <c r="H101" s="37" t="n">
        <v>23.95292461396173</v>
      </c>
      <c r="I101" s="37" t="n">
        <v>14.77169903537636</v>
      </c>
      <c r="J101" s="37" t="n">
        <v>24.2245660291792</v>
      </c>
      <c r="K101" s="37" t="n">
        <v>14.71697048669216</v>
      </c>
      <c r="L101" s="37" t="n">
        <v>22.883802398729</v>
      </c>
      <c r="M101" s="37" t="n">
        <v>14.68582619853975</v>
      </c>
      <c r="N101" s="37" t="n">
        <v>20.91760861042161</v>
      </c>
      <c r="O101" s="37" t="n">
        <v>14.28529709525752</v>
      </c>
      <c r="P101" s="37" t="n">
        <v>22.09753688605602</v>
      </c>
      <c r="Q101" s="37" t="n">
        <v>14.57805566813571</v>
      </c>
      <c r="R101" s="37" t="n">
        <v>20.16650404697691</v>
      </c>
      <c r="S101" s="37" t="n">
        <v>13.61504579373341</v>
      </c>
      <c r="T101" s="37" t="n">
        <v>22.35788307914904</v>
      </c>
      <c r="U101" s="37" t="n">
        <v>13.82473528253288</v>
      </c>
      <c r="V101" s="37" t="n">
        <v>23.03417147667185</v>
      </c>
      <c r="W101" s="37" t="n">
        <v>14.5230454750158</v>
      </c>
      <c r="X101" s="37" t="n">
        <v>2.649077556286063</v>
      </c>
      <c r="Y101" s="37" t="n">
        <v>1.371305640656699</v>
      </c>
    </row>
    <row r="102" ht="18.5" customHeight="1">
      <c r="A102" s="57" t="n">
        <v>20</v>
      </c>
      <c r="B102" s="41" t="n">
        <v>12.00633881121406</v>
      </c>
      <c r="C102" s="41" t="n">
        <v>6.828583097040846</v>
      </c>
      <c r="D102" s="41" t="n">
        <v>25.17345260353249</v>
      </c>
      <c r="E102" s="41" t="n">
        <v>13.37635003135219</v>
      </c>
      <c r="F102" s="41" t="n">
        <v>23.66022120977462</v>
      </c>
      <c r="G102" s="41" t="n">
        <v>14.3010184878057</v>
      </c>
      <c r="H102" s="41" t="n">
        <v>24.17808655746551</v>
      </c>
      <c r="I102" s="41" t="n">
        <v>14.96028532538482</v>
      </c>
      <c r="J102" s="41" t="n">
        <v>24.50974142979358</v>
      </c>
      <c r="K102" s="41" t="n">
        <v>14.97365913393347</v>
      </c>
      <c r="L102" s="41" t="n">
        <v>23.08604968955818</v>
      </c>
      <c r="M102" s="41" t="n">
        <v>14.86219420698205</v>
      </c>
      <c r="N102" s="41" t="n">
        <v>21.00177536491885</v>
      </c>
      <c r="O102" s="41" t="n">
        <v>14.39484412181733</v>
      </c>
      <c r="P102" s="41" t="n">
        <v>22.14820816691532</v>
      </c>
      <c r="Q102" s="41" t="n">
        <v>14.72664831686643</v>
      </c>
      <c r="R102" s="41" t="n">
        <v>20.42072947846276</v>
      </c>
      <c r="S102" s="41" t="n">
        <v>13.83451629399157</v>
      </c>
      <c r="T102" s="41" t="n">
        <v>22.05969672189216</v>
      </c>
      <c r="U102" s="41" t="n">
        <v>13.60311970521846</v>
      </c>
      <c r="V102" s="41" t="n">
        <v>22.71705389740357</v>
      </c>
      <c r="W102" s="41" t="n">
        <v>14.25407969386831</v>
      </c>
      <c r="X102" s="41" t="n">
        <v>3.001832752684395</v>
      </c>
      <c r="Y102" s="41" t="n">
        <v>1.769338035541456</v>
      </c>
    </row>
  </sheetData>
  <mergeCells count="3">
    <mergeCell ref="A3:L3"/>
    <mergeCell ref="A2:L2"/>
    <mergeCell ref="A1:L1"/>
  </mergeCells>
  <pageMargins left="0.75" right="0.75" top="1" bottom="1" header="0.5" footer="0.5"/>
  <pageSetup orientation="landscape" fitToHeight="0" fitToWidth="1"/>
  <drawing xmlns:r="http://schemas.openxmlformats.org/officeDocument/2006/relationships" r:id="rId1"/>
</worksheet>
</file>

<file path=xl/worksheets/sheet10.xml><?xml version="1.0" encoding="utf-8"?>
<worksheet xmlns="http://schemas.openxmlformats.org/spreadsheetml/2006/main">
  <sheetPr>
    <tabColor rgb="006DA7EC"/>
    <outlinePr summaryBelow="1" summaryRight="1"/>
    <pageSetUpPr fitToPage="1"/>
  </sheetPr>
  <dimension ref="A1:M49"/>
  <sheetViews>
    <sheetView showGridLines="0" workbookViewId="0">
      <selection activeCell="A1" sqref="A1"/>
    </sheetView>
  </sheetViews>
  <sheetFormatPr baseColWidth="8" defaultRowHeight="15"/>
  <cols>
    <col width="8"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1" ht="27.6" customHeight="1">
      <c r="A1" s="1" t="inlineStr">
        <is>
          <t>Validation score during training (main runs)</t>
        </is>
      </c>
    </row>
    <row r="2" ht="33" customHeight="1">
      <c r="A2" s="2" t="inlineStr">
        <is>
          <t>What this sheet shows: the validation SeK after every epoch for the 12 main runs. The epoch with the best validation SeK was kept and scored once on the test split.</t>
        </is>
      </c>
    </row>
    <row r="3" ht="20.85" customHeight="1">
      <c r="A3" s="3" t="inlineStr">
        <is>
          <t>Key takeaway: Siamese designs learn faster and reach higher scores than Early Fusion; all runs level off in the last few epochs.</t>
        </is>
      </c>
    </row>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9" ht="62" customHeight="1">
      <c r="A29" s="5" t="inlineStr">
        <is>
          <t>Epoch</t>
        </is>
      </c>
      <c r="B29" s="5" t="inlineStr">
        <is>
          <t>Early Fusion + CE (baseline)</t>
        </is>
      </c>
      <c r="C29" s="5" t="inlineStr">
        <is>
          <t>SSCD + CE (baseline)</t>
        </is>
      </c>
      <c r="D29" s="5" t="inlineStr">
        <is>
          <t>BiSR + CE (baseline)</t>
        </is>
      </c>
      <c r="E29" s="5" t="inlineStr">
        <is>
          <t>BiSR + WCE + Dice</t>
        </is>
      </c>
      <c r="F29" s="5" t="inlineStr">
        <is>
          <t>BiSR + CE + Dice</t>
        </is>
      </c>
      <c r="G29" s="5" t="inlineStr">
        <is>
          <t>BiSR + Weighted CE</t>
        </is>
      </c>
      <c r="H29" s="5" t="inlineStr">
        <is>
          <t>BiSR + WCE + Dice + rare sampling</t>
        </is>
      </c>
      <c r="I29" s="5" t="inlineStr">
        <is>
          <t>BiSR + Median-freq</t>
        </is>
      </c>
      <c r="J29" s="5" t="inlineStr">
        <is>
          <t>BiSR + Class-balanced</t>
        </is>
      </c>
      <c r="K29" s="5" t="inlineStr">
        <is>
          <t>BiSR + Focal</t>
        </is>
      </c>
      <c r="L29" s="5" t="inlineStr">
        <is>
          <t>BiSR + CE + rare sampling</t>
        </is>
      </c>
      <c r="M29" s="5" t="inlineStr">
        <is>
          <t>BiSR + OHEM</t>
        </is>
      </c>
    </row>
    <row r="30" ht="18.5" customHeight="1">
      <c r="A30" s="56" t="n">
        <v>1</v>
      </c>
      <c r="B30" s="37" t="n">
        <v>-7.792745792825023</v>
      </c>
      <c r="C30" s="37" t="n">
        <v>0.8074555269565227</v>
      </c>
      <c r="D30" s="37" t="n">
        <v>1.296859301020839</v>
      </c>
      <c r="E30" s="37" t="n">
        <v>2.697337332275714</v>
      </c>
      <c r="F30" s="37" t="n">
        <v>1.288129195630189</v>
      </c>
      <c r="G30" s="37" t="n">
        <v>1.475284746293499</v>
      </c>
      <c r="H30" s="37" t="n">
        <v>2.150501976590777</v>
      </c>
      <c r="I30" s="37" t="n">
        <v>0.8285678318020058</v>
      </c>
      <c r="J30" s="37" t="n">
        <v>1.370113927069543</v>
      </c>
      <c r="K30" s="37" t="n">
        <v>2.169684096828431</v>
      </c>
      <c r="L30" s="37" t="n">
        <v>1.866080780715927</v>
      </c>
      <c r="M30" s="37" t="n">
        <v>-6.627946279836131</v>
      </c>
    </row>
    <row r="31" ht="18.5" customHeight="1">
      <c r="A31" s="57" t="n">
        <v>2</v>
      </c>
      <c r="B31" s="41" t="n">
        <v>-0.9475723934815353</v>
      </c>
      <c r="C31" s="41" t="n">
        <v>7.13824829500726</v>
      </c>
      <c r="D31" s="41" t="n">
        <v>7.352859241667871</v>
      </c>
      <c r="E31" s="41" t="n">
        <v>7.70813381177577</v>
      </c>
      <c r="F31" s="41" t="n">
        <v>7.844010544264202</v>
      </c>
      <c r="G31" s="41" t="n">
        <v>8.25373182208479</v>
      </c>
      <c r="H31" s="41" t="n">
        <v>9.368050916832173</v>
      </c>
      <c r="I31" s="41" t="n">
        <v>6.496723367078112</v>
      </c>
      <c r="J31" s="41" t="n">
        <v>7.229608827390878</v>
      </c>
      <c r="K31" s="41" t="n">
        <v>7.375956387181224</v>
      </c>
      <c r="L31" s="41" t="n">
        <v>8.723956710380163</v>
      </c>
      <c r="M31" s="41" t="n">
        <v>-1.864872941662316</v>
      </c>
    </row>
    <row r="32" ht="18.5" customHeight="1">
      <c r="A32" s="56" t="n">
        <v>3</v>
      </c>
      <c r="B32" s="37" t="n">
        <v>0.3515784514882235</v>
      </c>
      <c r="C32" s="37" t="n">
        <v>8.433327856063714</v>
      </c>
      <c r="D32" s="37" t="n">
        <v>8.332656419438504</v>
      </c>
      <c r="E32" s="37" t="n">
        <v>9.678218772263323</v>
      </c>
      <c r="F32" s="37" t="n">
        <v>9.141306202265662</v>
      </c>
      <c r="G32" s="37" t="n">
        <v>9.841864942019523</v>
      </c>
      <c r="H32" s="37" t="n">
        <v>11.09938630602437</v>
      </c>
      <c r="I32" s="37" t="n">
        <v>6.744316490017463</v>
      </c>
      <c r="J32" s="37" t="n">
        <v>8.483667386365704</v>
      </c>
      <c r="K32" s="37" t="n">
        <v>8.296849510021261</v>
      </c>
      <c r="L32" s="37" t="n">
        <v>10.12246027290772</v>
      </c>
      <c r="M32" s="37" t="n">
        <v>-6.565457984113945</v>
      </c>
    </row>
    <row r="33" ht="18.5" customHeight="1">
      <c r="A33" s="57" t="n">
        <v>4</v>
      </c>
      <c r="B33" s="41" t="n">
        <v>1.706507030809493</v>
      </c>
      <c r="C33" s="41" t="n">
        <v>10.63060516118828</v>
      </c>
      <c r="D33" s="41" t="n">
        <v>10.99711583299639</v>
      </c>
      <c r="E33" s="41" t="n">
        <v>12.29527151104912</v>
      </c>
      <c r="F33" s="41" t="n">
        <v>11.47684807721024</v>
      </c>
      <c r="G33" s="41" t="n">
        <v>12.0928804543234</v>
      </c>
      <c r="H33" s="41" t="n">
        <v>11.59674290405802</v>
      </c>
      <c r="I33" s="41" t="n">
        <v>10.59074452591976</v>
      </c>
      <c r="J33" s="41" t="n">
        <v>11.54744951055877</v>
      </c>
      <c r="K33" s="41" t="n">
        <v>10.58785845549829</v>
      </c>
      <c r="L33" s="41" t="n">
        <v>10.34108483456285</v>
      </c>
      <c r="M33" s="41" t="n">
        <v>-2.426376771162463</v>
      </c>
    </row>
    <row r="34" ht="18.5" customHeight="1">
      <c r="A34" s="56" t="n">
        <v>5</v>
      </c>
      <c r="B34" s="37" t="n">
        <v>4.2681954233451</v>
      </c>
      <c r="C34" s="37" t="n">
        <v>11.38579014611205</v>
      </c>
      <c r="D34" s="37" t="n">
        <v>12.025332352107</v>
      </c>
      <c r="E34" s="37" t="n">
        <v>12.68183190040608</v>
      </c>
      <c r="F34" s="37" t="n">
        <v>13.11826596426813</v>
      </c>
      <c r="G34" s="37" t="n">
        <v>12.99564166429012</v>
      </c>
      <c r="H34" s="37" t="n">
        <v>12.01433864806979</v>
      </c>
      <c r="I34" s="37" t="n">
        <v>11.3770674129093</v>
      </c>
      <c r="J34" s="37" t="n">
        <v>11.3854009922499</v>
      </c>
      <c r="K34" s="37" t="n">
        <v>12.17920944238016</v>
      </c>
      <c r="L34" s="37" t="n">
        <v>11.58660646867321</v>
      </c>
      <c r="M34" s="37" t="n">
        <v>-5.02825242504132</v>
      </c>
    </row>
    <row r="35" ht="18.5" customHeight="1">
      <c r="A35" s="57" t="n">
        <v>6</v>
      </c>
      <c r="B35" s="41" t="n">
        <v>4.526990053558966</v>
      </c>
      <c r="C35" s="41" t="n">
        <v>11.98820434313278</v>
      </c>
      <c r="D35" s="41" t="n">
        <v>12.21385202746814</v>
      </c>
      <c r="E35" s="41" t="n">
        <v>13.03105476751453</v>
      </c>
      <c r="F35" s="41" t="n">
        <v>14.10478002140517</v>
      </c>
      <c r="G35" s="41" t="n">
        <v>13.45613488764882</v>
      </c>
      <c r="H35" s="41" t="n">
        <v>12.60128447036786</v>
      </c>
      <c r="I35" s="41" t="n">
        <v>12.38185328344221</v>
      </c>
      <c r="J35" s="41" t="n">
        <v>12.98150340589827</v>
      </c>
      <c r="K35" s="41" t="n">
        <v>12.20476941465244</v>
      </c>
      <c r="L35" s="41" t="n">
        <v>11.36835336924279</v>
      </c>
      <c r="M35" s="41" t="n">
        <v>1.581452936642935</v>
      </c>
    </row>
    <row r="36" ht="18.5" customHeight="1">
      <c r="A36" s="56" t="n">
        <v>7</v>
      </c>
      <c r="B36" s="37" t="n">
        <v>4.520316019566923</v>
      </c>
      <c r="C36" s="37" t="n">
        <v>11.85766969931143</v>
      </c>
      <c r="D36" s="37" t="n">
        <v>12.00263553234273</v>
      </c>
      <c r="E36" s="37" t="n">
        <v>13.2643193495552</v>
      </c>
      <c r="F36" s="37" t="n">
        <v>13.07486781525016</v>
      </c>
      <c r="G36" s="37" t="n">
        <v>13.24762294659518</v>
      </c>
      <c r="H36" s="37" t="n">
        <v>12.84692230042826</v>
      </c>
      <c r="I36" s="37" t="n">
        <v>12.67667514154531</v>
      </c>
      <c r="J36" s="37" t="n">
        <v>12.88877583692161</v>
      </c>
      <c r="K36" s="37" t="n">
        <v>12.51415893875651</v>
      </c>
      <c r="L36" s="37" t="n">
        <v>12.46314453908907</v>
      </c>
      <c r="M36" s="37" t="n">
        <v>2.852774363330964</v>
      </c>
    </row>
    <row r="37" ht="18.5" customHeight="1">
      <c r="A37" s="57" t="n">
        <v>8</v>
      </c>
      <c r="B37" s="41" t="n">
        <v>5.211515338523686</v>
      </c>
      <c r="C37" s="41" t="n">
        <v>12.30468322883732</v>
      </c>
      <c r="D37" s="41" t="n">
        <v>11.97250471389877</v>
      </c>
      <c r="E37" s="41" t="n">
        <v>12.35519582334006</v>
      </c>
      <c r="F37" s="41" t="n">
        <v>13.26870157554644</v>
      </c>
      <c r="G37" s="41" t="n">
        <v>11.54256927423449</v>
      </c>
      <c r="H37" s="41" t="n">
        <v>13.5585836597755</v>
      </c>
      <c r="I37" s="41" t="n">
        <v>10.99010406583524</v>
      </c>
      <c r="J37" s="41" t="n">
        <v>10.67765431261635</v>
      </c>
      <c r="K37" s="41" t="n">
        <v>9.708013724145873</v>
      </c>
      <c r="L37" s="41" t="n">
        <v>12.10200201253248</v>
      </c>
      <c r="M37" s="41" t="n">
        <v>-1.254756164213546</v>
      </c>
    </row>
    <row r="38" ht="18.5" customHeight="1">
      <c r="A38" s="56" t="n">
        <v>9</v>
      </c>
      <c r="B38" s="37" t="n">
        <v>5.885127478268641</v>
      </c>
      <c r="C38" s="37" t="n">
        <v>13.38340577475886</v>
      </c>
      <c r="D38" s="37" t="n">
        <v>13.46686789550012</v>
      </c>
      <c r="E38" s="37" t="n">
        <v>14.39432375681334</v>
      </c>
      <c r="F38" s="37" t="n">
        <v>14.41657231867997</v>
      </c>
      <c r="G38" s="37" t="n">
        <v>14.05365122612005</v>
      </c>
      <c r="H38" s="37" t="n">
        <v>13.74107254451504</v>
      </c>
      <c r="I38" s="37" t="n">
        <v>13.53847050756523</v>
      </c>
      <c r="J38" s="37" t="n">
        <v>13.81246527606926</v>
      </c>
      <c r="K38" s="37" t="n">
        <v>13.27080996290598</v>
      </c>
      <c r="L38" s="37" t="n">
        <v>12.92731208573477</v>
      </c>
      <c r="M38" s="37" t="n">
        <v>2.738143278327972</v>
      </c>
    </row>
    <row r="39" ht="18.5" customHeight="1">
      <c r="A39" s="57" t="n">
        <v>10</v>
      </c>
      <c r="B39" s="41" t="n">
        <v>6.300021771738662</v>
      </c>
      <c r="C39" s="41" t="n">
        <v>13.01316305172021</v>
      </c>
      <c r="D39" s="41" t="n">
        <v>12.8506029074756</v>
      </c>
      <c r="E39" s="41" t="n">
        <v>14.3256251496656</v>
      </c>
      <c r="F39" s="41" t="n">
        <v>13.77058271560737</v>
      </c>
      <c r="G39" s="41" t="n">
        <v>13.97516355601225</v>
      </c>
      <c r="H39" s="41" t="n">
        <v>13.61803532038706</v>
      </c>
      <c r="I39" s="41" t="n">
        <v>13.20550298924229</v>
      </c>
      <c r="J39" s="41" t="n">
        <v>13.79087543487394</v>
      </c>
      <c r="K39" s="41" t="n">
        <v>12.6314002796998</v>
      </c>
      <c r="L39" s="41" t="n">
        <v>13.06190979888822</v>
      </c>
      <c r="M39" s="41" t="n">
        <v>3.850781401727866</v>
      </c>
    </row>
    <row r="40" ht="18.5" customHeight="1">
      <c r="A40" s="56" t="n">
        <v>11</v>
      </c>
      <c r="B40" s="37" t="n">
        <v>7.084548362084729</v>
      </c>
      <c r="C40" s="37" t="n">
        <v>13.43010023364958</v>
      </c>
      <c r="D40" s="37" t="n">
        <v>13.52604499389304</v>
      </c>
      <c r="E40" s="37" t="n">
        <v>15.10547187030781</v>
      </c>
      <c r="F40" s="37" t="n">
        <v>14.96847457594398</v>
      </c>
      <c r="G40" s="37" t="n">
        <v>15.21226838054111</v>
      </c>
      <c r="H40" s="37" t="n">
        <v>14.27915584853534</v>
      </c>
      <c r="I40" s="37" t="n">
        <v>14.30058328778933</v>
      </c>
      <c r="J40" s="37" t="n">
        <v>14.07330661832683</v>
      </c>
      <c r="K40" s="37" t="n">
        <v>14.02556226267818</v>
      </c>
      <c r="L40" s="37" t="n">
        <v>13.29427520995364</v>
      </c>
      <c r="M40" s="37" t="n">
        <v>3.216412496049661</v>
      </c>
    </row>
    <row r="41" ht="18.5" customHeight="1">
      <c r="A41" s="57" t="n">
        <v>12</v>
      </c>
      <c r="B41" s="41" t="n">
        <v>6.023408561648097</v>
      </c>
      <c r="C41" s="41" t="n">
        <v>12.19084518214705</v>
      </c>
      <c r="D41" s="41" t="n">
        <v>12.28481239730363</v>
      </c>
      <c r="E41" s="41" t="n">
        <v>14.4842067340753</v>
      </c>
      <c r="F41" s="41" t="n">
        <v>13.94006688115504</v>
      </c>
      <c r="G41" s="41" t="n">
        <v>13.99985657527172</v>
      </c>
      <c r="H41" s="41" t="n">
        <v>14.54002837041394</v>
      </c>
      <c r="I41" s="41" t="n">
        <v>13.44926320626541</v>
      </c>
      <c r="J41" s="41" t="n">
        <v>13.92081060750802</v>
      </c>
      <c r="K41" s="41" t="n">
        <v>13.35228134646205</v>
      </c>
      <c r="L41" s="41" t="n">
        <v>13.48920887836801</v>
      </c>
      <c r="M41" s="41" t="n">
        <v>1.247898822058116</v>
      </c>
    </row>
    <row r="42" ht="18.5" customHeight="1">
      <c r="A42" s="56" t="n">
        <v>13</v>
      </c>
      <c r="B42" s="37" t="n">
        <v>6.730904363315974</v>
      </c>
      <c r="C42" s="37" t="n">
        <v>12.87124420765563</v>
      </c>
      <c r="D42" s="37" t="n">
        <v>13.10768854554432</v>
      </c>
      <c r="E42" s="37" t="n">
        <v>14.99807847180457</v>
      </c>
      <c r="F42" s="37" t="n">
        <v>14.35096126425125</v>
      </c>
      <c r="G42" s="37" t="n">
        <v>14.72920778068503</v>
      </c>
      <c r="H42" s="37" t="n">
        <v>14.40866700369308</v>
      </c>
      <c r="I42" s="37" t="n">
        <v>13.93676664203885</v>
      </c>
      <c r="J42" s="37" t="n">
        <v>14.18610703730569</v>
      </c>
      <c r="K42" s="37" t="n">
        <v>14.131257288335</v>
      </c>
      <c r="L42" s="37" t="n">
        <v>13.98175113261132</v>
      </c>
      <c r="M42" s="37" t="n">
        <v>0.9814328397710802</v>
      </c>
    </row>
    <row r="43" ht="18.5" customHeight="1">
      <c r="A43" s="57" t="n">
        <v>14</v>
      </c>
      <c r="B43" s="41" t="n">
        <v>7.459314656390255</v>
      </c>
      <c r="C43" s="41" t="n">
        <v>13.26580289358103</v>
      </c>
      <c r="D43" s="41" t="n">
        <v>13.72279307007516</v>
      </c>
      <c r="E43" s="41" t="n">
        <v>15.24246396118801</v>
      </c>
      <c r="F43" s="41" t="n">
        <v>14.90990372640243</v>
      </c>
      <c r="G43" s="41" t="n">
        <v>14.76039173916151</v>
      </c>
      <c r="H43" s="41" t="n">
        <v>14.23462492503699</v>
      </c>
      <c r="I43" s="41" t="n">
        <v>14.26631470141319</v>
      </c>
      <c r="J43" s="41" t="n">
        <v>14.61480422778733</v>
      </c>
      <c r="K43" s="41" t="n">
        <v>13.97605427256511</v>
      </c>
      <c r="L43" s="41" t="n">
        <v>14.30779139282215</v>
      </c>
      <c r="M43" s="41" t="n">
        <v>1.50441554799319</v>
      </c>
    </row>
    <row r="44" ht="18.5" customHeight="1">
      <c r="A44" s="56" t="n">
        <v>15</v>
      </c>
      <c r="B44" s="37" t="n">
        <v>7.453362932550547</v>
      </c>
      <c r="C44" s="37" t="n">
        <v>13.67013224566005</v>
      </c>
      <c r="D44" s="37" t="n">
        <v>13.83832458041844</v>
      </c>
      <c r="E44" s="37" t="n">
        <v>15.47844750231637</v>
      </c>
      <c r="F44" s="37" t="n">
        <v>15.00778956778983</v>
      </c>
      <c r="G44" s="37" t="n">
        <v>15.39497012431456</v>
      </c>
      <c r="H44" s="37" t="n">
        <v>14.31059851141183</v>
      </c>
      <c r="I44" s="37" t="n">
        <v>14.37068387004245</v>
      </c>
      <c r="J44" s="37" t="n">
        <v>15.23130513940228</v>
      </c>
      <c r="K44" s="37" t="n">
        <v>14.31039383628209</v>
      </c>
      <c r="L44" s="37" t="n">
        <v>13.61112652652669</v>
      </c>
      <c r="M44" s="37" t="n">
        <v>0.04670697785725998</v>
      </c>
    </row>
    <row r="45" ht="18.5" customHeight="1">
      <c r="A45" s="57" t="n">
        <v>16</v>
      </c>
      <c r="B45" s="41" t="n">
        <v>7.891679097220796</v>
      </c>
      <c r="C45" s="41" t="n">
        <v>13.47512433461569</v>
      </c>
      <c r="D45" s="41" t="n">
        <v>14.47968142649093</v>
      </c>
      <c r="E45" s="41" t="n">
        <v>15.12672480470099</v>
      </c>
      <c r="F45" s="41" t="n">
        <v>14.95437682512127</v>
      </c>
      <c r="G45" s="41" t="n">
        <v>15.04110702997339</v>
      </c>
      <c r="H45" s="41" t="n">
        <v>14.91064278222235</v>
      </c>
      <c r="I45" s="41" t="n">
        <v>14.11166381061199</v>
      </c>
      <c r="J45" s="41" t="n">
        <v>14.74073234357638</v>
      </c>
      <c r="K45" s="41" t="n">
        <v>14.26142184420757</v>
      </c>
      <c r="L45" s="41" t="n">
        <v>13.6275017948389</v>
      </c>
      <c r="M45" s="41" t="n">
        <v>1.584599628902409</v>
      </c>
    </row>
    <row r="46" ht="18.5" customHeight="1">
      <c r="A46" s="56" t="n">
        <v>17</v>
      </c>
      <c r="B46" s="37" t="n">
        <v>8.172203401629886</v>
      </c>
      <c r="C46" s="37" t="n">
        <v>13.06208672578893</v>
      </c>
      <c r="D46" s="37" t="n">
        <v>13.76125361639854</v>
      </c>
      <c r="E46" s="37" t="n">
        <v>15.08443952727712</v>
      </c>
      <c r="F46" s="37" t="n">
        <v>14.55118833204852</v>
      </c>
      <c r="G46" s="37" t="n">
        <v>15.21500058694031</v>
      </c>
      <c r="H46" s="37" t="n">
        <v>14.59602591261692</v>
      </c>
      <c r="I46" s="37" t="n">
        <v>14.6080160893049</v>
      </c>
      <c r="J46" s="37" t="n">
        <v>14.89183209888022</v>
      </c>
      <c r="K46" s="37" t="n">
        <v>14.15630086021515</v>
      </c>
      <c r="L46" s="37" t="n">
        <v>13.54492249566032</v>
      </c>
      <c r="M46" s="37" t="n">
        <v>-0.07563193956531494</v>
      </c>
    </row>
    <row r="47" ht="18.5" customHeight="1">
      <c r="A47" s="57" t="n">
        <v>18</v>
      </c>
      <c r="B47" s="41" t="n">
        <v>7.681076952507722</v>
      </c>
      <c r="C47" s="41" t="n">
        <v>13.41677270895459</v>
      </c>
      <c r="D47" s="41" t="n">
        <v>14.03437891382227</v>
      </c>
      <c r="E47" s="41" t="n">
        <v>15.24190453881358</v>
      </c>
      <c r="F47" s="41" t="n">
        <v>15.03167410708952</v>
      </c>
      <c r="G47" s="41" t="n">
        <v>15.39242932375635</v>
      </c>
      <c r="H47" s="41" t="n">
        <v>14.94493940137203</v>
      </c>
      <c r="I47" s="41" t="n">
        <v>14.75750742939361</v>
      </c>
      <c r="J47" s="41" t="n">
        <v>15.29329399523799</v>
      </c>
      <c r="K47" s="41" t="n">
        <v>14.41786198375445</v>
      </c>
      <c r="L47" s="41" t="n">
        <v>13.84633164228435</v>
      </c>
      <c r="M47" s="41" t="n">
        <v>-0.6648294473319677</v>
      </c>
    </row>
    <row r="48" ht="18.5" customHeight="1">
      <c r="A48" s="56" t="n">
        <v>19</v>
      </c>
      <c r="B48" s="37" t="n">
        <v>8.060890989595288</v>
      </c>
      <c r="C48" s="37" t="n">
        <v>13.22618194898598</v>
      </c>
      <c r="D48" s="37" t="n">
        <v>14.01200752269478</v>
      </c>
      <c r="E48" s="37" t="n">
        <v>15.5413093929321</v>
      </c>
      <c r="F48" s="37" t="n">
        <v>14.81118599804356</v>
      </c>
      <c r="G48" s="37" t="n">
        <v>15.62153425793892</v>
      </c>
      <c r="H48" s="37" t="n">
        <v>14.98599324015332</v>
      </c>
      <c r="I48" s="37" t="n">
        <v>14.63005836150086</v>
      </c>
      <c r="J48" s="37" t="n">
        <v>15.21675462344787</v>
      </c>
      <c r="K48" s="37" t="n">
        <v>14.68652133134965</v>
      </c>
      <c r="L48" s="37" t="n">
        <v>13.70678861793577</v>
      </c>
      <c r="M48" s="37" t="n">
        <v>0.596554085119833</v>
      </c>
    </row>
    <row r="49" ht="18.5" customHeight="1">
      <c r="A49" s="57" t="n">
        <v>20</v>
      </c>
      <c r="B49" s="41" t="n">
        <v>8.293377842773912</v>
      </c>
      <c r="C49" s="41" t="n">
        <v>13.59336412908854</v>
      </c>
      <c r="D49" s="41" t="n">
        <v>14.34562664843662</v>
      </c>
      <c r="E49" s="41" t="n">
        <v>15.48671606414615</v>
      </c>
      <c r="F49" s="41" t="n">
        <v>15.0083843830177</v>
      </c>
      <c r="G49" s="41" t="n">
        <v>15.53727798564738</v>
      </c>
      <c r="H49" s="41" t="n">
        <v>14.96814236956937</v>
      </c>
      <c r="I49" s="41" t="n">
        <v>14.59081651783018</v>
      </c>
      <c r="J49" s="41" t="n">
        <v>15.17027011661598</v>
      </c>
      <c r="K49" s="41" t="n">
        <v>14.50758738508593</v>
      </c>
      <c r="L49" s="41" t="n">
        <v>14.07179172315904</v>
      </c>
      <c r="M49" s="41" t="n">
        <v>2.387559777421347</v>
      </c>
    </row>
  </sheetData>
  <mergeCells count="3">
    <mergeCell ref="A3:M3"/>
    <mergeCell ref="A2:M2"/>
    <mergeCell ref="A1:M1"/>
  </mergeCells>
  <pageMargins left="0.75" right="0.75" top="1" bottom="1" header="0.5" footer="0.5"/>
  <pageSetup orientation="landscape" fitToHeight="0" fitToWidth="1"/>
  <drawing xmlns:r="http://schemas.openxmlformats.org/officeDocument/2006/relationships" r:id="rId1"/>
</worksheet>
</file>

<file path=xl/worksheets/sheet11.xml><?xml version="1.0" encoding="utf-8"?>
<worksheet xmlns="http://schemas.openxmlformats.org/spreadsheetml/2006/main">
  <sheetPr>
    <tabColor rgb="006DA7EC"/>
    <outlinePr summaryBelow="1" summaryRight="1"/>
    <pageSetUpPr fitToPage="1"/>
  </sheetPr>
  <dimension ref="A1:G17"/>
  <sheetViews>
    <sheetView showGridLines="0" workbookViewId="0">
      <selection activeCell="A1" sqref="A1"/>
    </sheetView>
  </sheetViews>
  <sheetFormatPr baseColWidth="8" defaultRowHeight="15"/>
  <cols>
    <col width="42" customWidth="1" min="1" max="1"/>
    <col width="34" customWidth="1" min="2" max="2"/>
    <col width="10" customWidth="1" min="3" max="3"/>
    <col width="10" customWidth="1" min="4" max="4"/>
    <col width="10" customWidth="1" min="5" max="5"/>
    <col width="10" customWidth="1" min="6" max="6"/>
    <col width="16" customWidth="1" min="7" max="7"/>
  </cols>
  <sheetData>
    <row r="1" ht="27.6" customHeight="1">
      <c r="A1" s="1" t="inlineStr">
        <is>
          <t>How do our scores compare with published papers?</t>
        </is>
      </c>
    </row>
    <row r="2" ht="33" customHeight="1">
      <c r="A2" s="2" t="inlineStr">
        <is>
          <t>What this sheet shows: our results next to results reported in papers on SECOND. The papers use 512 × 512 images, bigger networks and longer training, so this is a reference, not a like-for-like contest.</t>
        </is>
      </c>
    </row>
    <row r="3" ht="35.7" customHeight="1">
      <c r="A3" s="3" t="inlineStr">
        <is>
          <t>Key takeaway: Our models reach 61%–75% of the published score of the same design, using ¼ of the pixels, a small ResNet-18 and 20 epochs on a laptop. The order of the designs matches the papers.</t>
        </is>
      </c>
    </row>
    <row r="5" ht="35" customHeight="1">
      <c r="A5" s="5" t="inlineStr">
        <is>
          <t>Method</t>
        </is>
      </c>
      <c r="B5" s="5" t="inlineStr">
        <is>
          <t>Setting</t>
        </is>
      </c>
      <c r="C5" s="5" t="inlineStr">
        <is>
          <t>OA (%)</t>
        </is>
      </c>
      <c r="D5" s="5" t="inlineStr">
        <is>
          <t>mIoU (%)</t>
        </is>
      </c>
      <c r="E5" s="5" t="inlineStr">
        <is>
          <t>SeK (%)</t>
        </is>
      </c>
      <c r="F5" s="5" t="inlineStr">
        <is>
          <t>Fscd (%)</t>
        </is>
      </c>
      <c r="G5" s="5" t="inlineStr">
        <is>
          <t>Share of published SeK</t>
        </is>
      </c>
    </row>
    <row r="6" ht="18.5" customHeight="1">
      <c r="A6" s="6" t="inlineStr">
        <is>
          <t>HRSCD-str.2</t>
        </is>
      </c>
      <c r="B6" s="58" t="inlineStr">
        <is>
          <t>Published (512 px)</t>
        </is>
      </c>
      <c r="C6" s="37" t="n">
        <v>85.48999999999999</v>
      </c>
      <c r="D6" s="37" t="n">
        <v>64.43000000000001</v>
      </c>
      <c r="E6" s="37" t="n">
        <v>10.69</v>
      </c>
      <c r="F6" s="37" t="n">
        <v>49.22</v>
      </c>
      <c r="G6" s="59" t="inlineStr">
        <is>
          <t>—</t>
        </is>
      </c>
    </row>
    <row r="7" ht="18.5" customHeight="1">
      <c r="A7" s="8" t="inlineStr">
        <is>
          <t>HRSCD-str.4</t>
        </is>
      </c>
      <c r="B7" s="60" t="inlineStr">
        <is>
          <t>Published (512 px)</t>
        </is>
      </c>
      <c r="C7" s="41" t="n">
        <v>86.62</v>
      </c>
      <c r="D7" s="41" t="n">
        <v>71.15000000000001</v>
      </c>
      <c r="E7" s="41" t="n">
        <v>18.8</v>
      </c>
      <c r="F7" s="41" t="n">
        <v>58.21</v>
      </c>
      <c r="G7" s="61" t="inlineStr">
        <is>
          <t>—</t>
        </is>
      </c>
    </row>
    <row r="8" ht="18.5" customHeight="1">
      <c r="A8" s="6" t="inlineStr">
        <is>
          <t>SSCD-l</t>
        </is>
      </c>
      <c r="B8" s="58" t="inlineStr">
        <is>
          <t>Published (512 px)</t>
        </is>
      </c>
      <c r="C8" s="37" t="n">
        <v>87.19</v>
      </c>
      <c r="D8" s="37" t="n">
        <v>72.59999999999999</v>
      </c>
      <c r="E8" s="37" t="n">
        <v>21.86</v>
      </c>
      <c r="F8" s="37" t="n">
        <v>61.22</v>
      </c>
      <c r="G8" s="59" t="inlineStr">
        <is>
          <t>—</t>
        </is>
      </c>
    </row>
    <row r="9" ht="18.5" customHeight="1">
      <c r="A9" s="8" t="inlineStr">
        <is>
          <t>Bi-SRNet</t>
        </is>
      </c>
      <c r="B9" s="60" t="inlineStr">
        <is>
          <t>Published (512 px)</t>
        </is>
      </c>
      <c r="C9" s="41" t="n">
        <v>87.84</v>
      </c>
      <c r="D9" s="41" t="n">
        <v>73.41</v>
      </c>
      <c r="E9" s="41" t="n">
        <v>23.22</v>
      </c>
      <c r="F9" s="41" t="n">
        <v>62.61</v>
      </c>
      <c r="G9" s="61" t="inlineStr">
        <is>
          <t>—</t>
        </is>
      </c>
    </row>
    <row r="10" ht="18.5" customHeight="1">
      <c r="A10" s="6" t="inlineStr">
        <is>
          <t>SCanNet</t>
        </is>
      </c>
      <c r="B10" s="58" t="inlineStr">
        <is>
          <t>Published (512 px)</t>
        </is>
      </c>
      <c r="C10" s="37" t="n">
        <v>87.86</v>
      </c>
      <c r="D10" s="37" t="n">
        <v>73.42</v>
      </c>
      <c r="E10" s="37" t="n">
        <v>23.94</v>
      </c>
      <c r="F10" s="37" t="n">
        <v>63.66</v>
      </c>
      <c r="G10" s="59" t="inlineStr">
        <is>
          <t>—</t>
        </is>
      </c>
    </row>
    <row r="11" ht="18.5" customHeight="1">
      <c r="A11" s="8" t="inlineStr">
        <is>
          <t>ChangeMamba</t>
        </is>
      </c>
      <c r="B11" s="60" t="inlineStr">
        <is>
          <t>Published (512 px)</t>
        </is>
      </c>
      <c r="C11" s="41" t="n">
        <v>88.12</v>
      </c>
      <c r="D11" s="41" t="n">
        <v>73.68000000000001</v>
      </c>
      <c r="E11" s="41" t="n">
        <v>24.11</v>
      </c>
      <c r="F11" s="41" t="n">
        <v>64.03</v>
      </c>
      <c r="G11" s="61" t="inlineStr">
        <is>
          <t>—</t>
        </is>
      </c>
    </row>
    <row r="12" ht="18.5" customHeight="1">
      <c r="A12" s="6" t="inlineStr">
        <is>
          <t>Ours: Early Fusion + CE (baseline)</t>
        </is>
      </c>
      <c r="B12" s="58" t="inlineStr">
        <is>
          <t>Ours (256 px, ResNet-18, 20 epochs)</t>
        </is>
      </c>
      <c r="C12" s="37" t="n">
        <v>84.14598737444197</v>
      </c>
      <c r="D12" s="37" t="n">
        <v>63.71189585498735</v>
      </c>
      <c r="E12" s="37" t="n">
        <v>7.974001851557457</v>
      </c>
      <c r="F12" s="37" t="n">
        <v>46.12288595692476</v>
      </c>
      <c r="G12" s="59">
        <f>E12/E6</f>
        <v>0.7459309496311933</v>
      </c>
    </row>
    <row r="13" ht="18.5" customHeight="1">
      <c r="A13" s="8" t="inlineStr">
        <is>
          <t>Ours: SSCD + CE (baseline)</t>
        </is>
      </c>
      <c r="B13" s="60" t="inlineStr">
        <is>
          <t>Ours (256 px, ResNet-18, 20 epochs)</t>
        </is>
      </c>
      <c r="C13" s="41" t="n">
        <v>85.92198988970588</v>
      </c>
      <c r="D13" s="41" t="n">
        <v>68.01542256850628</v>
      </c>
      <c r="E13" s="41" t="n">
        <v>13.59108488704975</v>
      </c>
      <c r="F13" s="41" t="n">
        <v>52.47966603114702</v>
      </c>
      <c r="G13" s="61">
        <f>E13/E8</f>
        <v>0.6217330689409767</v>
      </c>
    </row>
    <row r="14" ht="18.5" customHeight="1">
      <c r="A14" s="6" t="inlineStr">
        <is>
          <t>Ours: Bi-SRNet-lite + CE (baseline)</t>
        </is>
      </c>
      <c r="B14" s="58" t="inlineStr">
        <is>
          <t>Ours (256 px, ResNet-18, 20 epochs)</t>
        </is>
      </c>
      <c r="C14" s="37" t="n">
        <v>85.75208776137409</v>
      </c>
      <c r="D14" s="37" t="n">
        <v>68.65065892059474</v>
      </c>
      <c r="E14" s="37" t="n">
        <v>14.24483239371389</v>
      </c>
      <c r="F14" s="37" t="n">
        <v>53.36046759922757</v>
      </c>
      <c r="G14" s="59">
        <f>E14/E9</f>
        <v>0.6134725406422864</v>
      </c>
    </row>
    <row r="15" ht="18.5" customHeight="1">
      <c r="A15" s="8" t="inlineStr">
        <is>
          <t>Ours: Bi-SRNet-lite + WCE + Dice</t>
        </is>
      </c>
      <c r="B15" s="60" t="inlineStr">
        <is>
          <t>Ours (256 px, ResNet-18, 20 epochs)</t>
        </is>
      </c>
      <c r="C15" s="41" t="n">
        <v>84.26545728154544</v>
      </c>
      <c r="D15" s="41" t="n">
        <v>68.96891713578721</v>
      </c>
      <c r="E15" s="41" t="n">
        <v>15.38185921301693</v>
      </c>
      <c r="F15" s="41" t="n">
        <v>53.87661401047743</v>
      </c>
      <c r="G15" s="61">
        <f>E15/E9</f>
        <v>0.6624401039197645</v>
      </c>
    </row>
    <row r="17" ht="30.3" customHeight="1">
      <c r="A17" s="21" t="inlineStr">
        <is>
          <t>Published values as tabulated in Mamba-FCS (arXiv:2508.08232), Table II. 'Share of published SeK' compares each of our models with the paper version of the same design (Early Fusion ↔ HRSCD-str.2, SSCD ↔ SSCD-l, Bi-SRNet-lite ↔ Bi-SRNet).</t>
        </is>
      </c>
    </row>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sheetData>
  <mergeCells count="4">
    <mergeCell ref="A3:G3"/>
    <mergeCell ref="A2:G2"/>
    <mergeCell ref="A1:G1"/>
    <mergeCell ref="A17:G17"/>
  </mergeCells>
  <pageMargins left="0.75" right="0.75" top="1" bottom="1" header="0.5" footer="0.5"/>
  <pageSetup orientation="landscape" fitToHeight="0" fitToWidth="1"/>
  <drawing xmlns:r="http://schemas.openxmlformats.org/officeDocument/2006/relationships" r:id="rId1"/>
</worksheet>
</file>

<file path=xl/worksheets/sheet12.xml><?xml version="1.0" encoding="utf-8"?>
<worksheet xmlns="http://schemas.openxmlformats.org/spreadsheetml/2006/main">
  <sheetPr>
    <tabColor rgb="006DA7EC"/>
    <outlinePr summaryBelow="1" summaryRight="1"/>
    <pageSetUpPr fitToPage="1"/>
  </sheetPr>
  <dimension ref="A1:L3"/>
  <sheetViews>
    <sheetView showGridLines="0"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ht="27.6" customHeight="1">
      <c r="A1" s="1" t="inlineStr">
        <is>
          <t>What the best model actually predicts</t>
        </is>
      </c>
    </row>
    <row r="2" ht="33" customHeight="1">
      <c r="A2" s="2" t="inlineStr">
        <is>
          <t>What this sheet shows: four test image pairs: the two photos, the true labels, and the best model's prediction. White = no change; colours = land-cover class (legend under the picture).</t>
        </is>
      </c>
    </row>
    <row r="3" ht="35.7" customHeight="1">
      <c r="A3" s="3" t="inlineStr">
        <is>
          <t>Key takeaway: Large changes such as new buildings are found well; thin or small changed areas are often missed, which matches the error analysis.</t>
        </is>
      </c>
    </row>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sheetData>
  <mergeCells count="3">
    <mergeCell ref="A3:L3"/>
    <mergeCell ref="A2:L2"/>
    <mergeCell ref="A1:L1"/>
  </mergeCells>
  <pageMargins left="0.75" right="0.75" top="1" bottom="1" header="0.5" footer="0.5"/>
  <pageSetup orientation="landscape" fitToHeight="0" fitToWidth="1"/>
  <drawing xmlns:r="http://schemas.openxmlformats.org/officeDocument/2006/relationships" r:id="rId1"/>
</worksheet>
</file>

<file path=xl/worksheets/sheet13.xml><?xml version="1.0" encoding="utf-8"?>
<worksheet xmlns="http://schemas.openxmlformats.org/spreadsheetml/2006/main">
  <sheetPr>
    <tabColor rgb="006DA7EC"/>
    <outlinePr summaryBelow="1" summaryRight="1"/>
    <pageSetUpPr fitToPage="1"/>
  </sheetPr>
  <dimension ref="A1:D29"/>
  <sheetViews>
    <sheetView showGridLines="0" workbookViewId="0">
      <selection activeCell="A1" sqref="A1"/>
    </sheetView>
  </sheetViews>
  <sheetFormatPr baseColWidth="8" defaultRowHeight="15"/>
  <cols>
    <col width="18" customWidth="1" min="1" max="1"/>
    <col width="46" customWidth="1" min="2" max="2"/>
    <col width="36" customWidth="1" min="3" max="3"/>
    <col width="54" customWidth="1" min="4" max="4"/>
  </cols>
  <sheetData>
    <row r="1" ht="27.6" customHeight="1">
      <c r="A1" s="1" t="inlineStr">
        <is>
          <t>Every model and technique used, with its source</t>
        </is>
      </c>
    </row>
    <row r="2" ht="19.5" customHeight="1">
      <c r="A2" s="2" t="inlineStr">
        <is>
          <t>What this sheet shows: the paper behind each component, with a clickable link. Full details and code locations: docs/REFERENCES.md in the repository.</t>
        </is>
      </c>
    </row>
    <row r="3" ht="35.7" customHeight="1">
      <c r="A3" s="3" t="inlineStr">
        <is>
          <t>Key takeaway: All models and techniques come from published work; this project's contribution is the controlled comparison and the error analysis.</t>
        </is>
      </c>
    </row>
    <row r="5" ht="21.5" customHeight="1">
      <c r="A5" s="5" t="inlineStr">
        <is>
          <t>Type</t>
        </is>
      </c>
      <c r="B5" s="5" t="inlineStr">
        <is>
          <t>Component</t>
        </is>
      </c>
      <c r="C5" s="5" t="inlineStr">
        <is>
          <t>Paper</t>
        </is>
      </c>
      <c r="D5" s="5" t="inlineStr">
        <is>
          <t>Link</t>
        </is>
      </c>
    </row>
    <row r="6" ht="18.5" customHeight="1">
      <c r="A6" s="6" t="inlineStr">
        <is>
          <t>Dataset &amp; metric</t>
        </is>
      </c>
      <c r="B6" s="6" t="inlineStr">
        <is>
          <t>SECOND dataset; SeK, Fscd, mIoU, OA</t>
        </is>
      </c>
      <c r="C6" s="6" t="inlineStr">
        <is>
          <t>Yang et al., IEEE TGRS 2022</t>
        </is>
      </c>
      <c r="D6" s="62" t="inlineStr">
        <is>
          <t>https://arxiv.org/abs/2010.05687</t>
        </is>
      </c>
    </row>
    <row r="7" ht="18.5" customHeight="1">
      <c r="A7" s="8" t="inlineStr">
        <is>
          <t>Architecture</t>
        </is>
      </c>
      <c r="B7" s="8" t="inlineStr">
        <is>
          <t>Early Fusion (HRSCD strategy 2)</t>
        </is>
      </c>
      <c r="C7" s="8" t="inlineStr">
        <is>
          <t>Daudt et al., CVIU 2019</t>
        </is>
      </c>
      <c r="D7" s="63" t="inlineStr">
        <is>
          <t>https://arxiv.org/abs/1810.08452</t>
        </is>
      </c>
    </row>
    <row r="8" ht="18.5" customHeight="1">
      <c r="A8" s="6" t="inlineStr">
        <is>
          <t>Architecture</t>
        </is>
      </c>
      <c r="B8" s="6" t="inlineStr">
        <is>
          <t>SSCD (SSCD-l)</t>
        </is>
      </c>
      <c r="C8" s="6" t="inlineStr">
        <is>
          <t>Ding et al., IEEE TGRS 2022</t>
        </is>
      </c>
      <c r="D8" s="62" t="inlineStr">
        <is>
          <t>https://arxiv.org/abs/2108.06103</t>
        </is>
      </c>
    </row>
    <row r="9" ht="18.5" customHeight="1">
      <c r="A9" s="8" t="inlineStr">
        <is>
          <t>Architecture</t>
        </is>
      </c>
      <c r="B9" s="8" t="inlineStr">
        <is>
          <t>Bi-SRNet-lite (Bi-SRNet) and consistency loss</t>
        </is>
      </c>
      <c r="C9" s="8" t="inlineStr">
        <is>
          <t>Ding et al., IEEE TGRS 2022</t>
        </is>
      </c>
      <c r="D9" s="63" t="inlineStr">
        <is>
          <t>https://arxiv.org/abs/2108.06103</t>
        </is>
      </c>
    </row>
    <row r="10" ht="18.5" customHeight="1">
      <c r="A10" s="6" t="inlineStr">
        <is>
          <t>Encoder</t>
        </is>
      </c>
      <c r="B10" s="6" t="inlineStr">
        <is>
          <t>ResNet-18, ImageNet pre-trained</t>
        </is>
      </c>
      <c r="C10" s="6" t="inlineStr">
        <is>
          <t>He et al., CVPR 2016</t>
        </is>
      </c>
      <c r="D10" s="62" t="inlineStr">
        <is>
          <t>https://arxiv.org/abs/1512.03385</t>
        </is>
      </c>
    </row>
    <row r="11" ht="18.5" customHeight="1">
      <c r="A11" s="8" t="inlineStr">
        <is>
          <t>Decoder</t>
        </is>
      </c>
      <c r="B11" s="8" t="inlineStr">
        <is>
          <t>Feature Pyramid Network style</t>
        </is>
      </c>
      <c r="C11" s="8" t="inlineStr">
        <is>
          <t>Lin et al., CVPR 2017</t>
        </is>
      </c>
      <c r="D11" s="63" t="inlineStr">
        <is>
          <t>https://arxiv.org/abs/1612.03144</t>
        </is>
      </c>
    </row>
    <row r="12" ht="32" customHeight="1">
      <c r="A12" s="6" t="inlineStr">
        <is>
          <t>Attention</t>
        </is>
      </c>
      <c r="B12" s="6" t="inlineStr">
        <is>
          <t>Attention between the two dates (non-local style)</t>
        </is>
      </c>
      <c r="C12" s="6" t="inlineStr">
        <is>
          <t>Wang et al., CVPR 2018</t>
        </is>
      </c>
      <c r="D12" s="62" t="inlineStr">
        <is>
          <t>https://arxiv.org/abs/1711.07971</t>
        </is>
      </c>
    </row>
    <row r="13" ht="18.5" customHeight="1">
      <c r="A13" s="8" t="inlineStr">
        <is>
          <t>Attention gate</t>
        </is>
      </c>
      <c r="B13" s="8" t="inlineStr">
        <is>
          <t>Zero-initialised residual gate</t>
        </is>
      </c>
      <c r="C13" s="8" t="inlineStr">
        <is>
          <t>Zhang et al. (SAGAN), ICML 2019</t>
        </is>
      </c>
      <c r="D13" s="63" t="inlineStr">
        <is>
          <t>https://arxiv.org/abs/1805.08318</t>
        </is>
      </c>
    </row>
    <row r="14" ht="18.5" customHeight="1">
      <c r="A14" s="6" t="inlineStr">
        <is>
          <t>Imbalance</t>
        </is>
      </c>
      <c r="B14" s="6" t="inlineStr">
        <is>
          <t>Median-frequency balancing</t>
        </is>
      </c>
      <c r="C14" s="6" t="inlineStr">
        <is>
          <t>Eigen &amp; Fergus, ICCV 2015</t>
        </is>
      </c>
      <c r="D14" s="62" t="inlineStr">
        <is>
          <t>https://arxiv.org/abs/1411.4734</t>
        </is>
      </c>
    </row>
    <row r="15" ht="18.5" customHeight="1">
      <c r="A15" s="8" t="inlineStr">
        <is>
          <t>Imbalance</t>
        </is>
      </c>
      <c r="B15" s="8" t="inlineStr">
        <is>
          <t>Class-balanced loss (effective number)</t>
        </is>
      </c>
      <c r="C15" s="8" t="inlineStr">
        <is>
          <t>Cui et al., CVPR 2019</t>
        </is>
      </c>
      <c r="D15" s="63" t="inlineStr">
        <is>
          <t>https://arxiv.org/abs/1901.05555</t>
        </is>
      </c>
    </row>
    <row r="16" ht="18.5" customHeight="1">
      <c r="A16" s="6" t="inlineStr">
        <is>
          <t>Imbalance</t>
        </is>
      </c>
      <c r="B16" s="6" t="inlineStr">
        <is>
          <t>Focal loss</t>
        </is>
      </c>
      <c r="C16" s="6" t="inlineStr">
        <is>
          <t>Lin et al., ICCV 2017</t>
        </is>
      </c>
      <c r="D16" s="62" t="inlineStr">
        <is>
          <t>https://arxiv.org/abs/1708.02002</t>
        </is>
      </c>
    </row>
    <row r="17" ht="18.5" customHeight="1">
      <c r="A17" s="8" t="inlineStr">
        <is>
          <t>Imbalance</t>
        </is>
      </c>
      <c r="B17" s="8" t="inlineStr">
        <is>
          <t>Dice loss</t>
        </is>
      </c>
      <c r="C17" s="8" t="inlineStr">
        <is>
          <t>Milletari et al. (V-Net), 3DV 2016</t>
        </is>
      </c>
      <c r="D17" s="63" t="inlineStr">
        <is>
          <t>https://arxiv.org/abs/1606.04797</t>
        </is>
      </c>
    </row>
    <row r="18" ht="18.5" customHeight="1">
      <c r="A18" s="6" t="inlineStr">
        <is>
          <t>Imbalance</t>
        </is>
      </c>
      <c r="B18" s="6" t="inlineStr">
        <is>
          <t>OHEM (hard-example mining)</t>
        </is>
      </c>
      <c r="C18" s="6" t="inlineStr">
        <is>
          <t>Shrivastava et al., CVPR 2016</t>
        </is>
      </c>
      <c r="D18" s="62" t="inlineStr">
        <is>
          <t>https://arxiv.org/abs/1604.03540</t>
        </is>
      </c>
    </row>
    <row r="19" ht="18.5" customHeight="1">
      <c r="A19" s="8" t="inlineStr">
        <is>
          <t>Imbalance</t>
        </is>
      </c>
      <c r="B19" s="8" t="inlineStr">
        <is>
          <t>Rare-class oversampling (repeat-factor style)</t>
        </is>
      </c>
      <c r="C19" s="8" t="inlineStr">
        <is>
          <t>Gupta et al. (LVIS), CVPR 2019</t>
        </is>
      </c>
      <c r="D19" s="63" t="inlineStr">
        <is>
          <t>https://arxiv.org/abs/1908.03195</t>
        </is>
      </c>
    </row>
    <row r="20" ht="18.5" customHeight="1">
      <c r="A20" s="6" t="inlineStr">
        <is>
          <t>Imbalance</t>
        </is>
      </c>
      <c r="B20" s="6" t="inlineStr">
        <is>
          <t>Weighted CE (1/√frequency)</t>
        </is>
      </c>
      <c r="C20" s="6" t="inlineStr">
        <is>
          <t>Common practice</t>
        </is>
      </c>
      <c r="D20" s="58" t="inlineStr">
        <is>
          <t>—</t>
        </is>
      </c>
    </row>
    <row r="21" ht="18.5" customHeight="1">
      <c r="A21" s="8" t="inlineStr">
        <is>
          <t>Training</t>
        </is>
      </c>
      <c r="B21" s="8" t="inlineStr">
        <is>
          <t>AdamW optimiser</t>
        </is>
      </c>
      <c r="C21" s="8" t="inlineStr">
        <is>
          <t>Loshchilov &amp; Hutter, ICLR 2019</t>
        </is>
      </c>
      <c r="D21" s="63" t="inlineStr">
        <is>
          <t>https://arxiv.org/abs/1711.05101</t>
        </is>
      </c>
    </row>
    <row r="22" ht="18.5" customHeight="1">
      <c r="A22" s="6" t="inlineStr">
        <is>
          <t>Training</t>
        </is>
      </c>
      <c r="B22" s="6" t="inlineStr">
        <is>
          <t>One-cycle learning-rate schedule</t>
        </is>
      </c>
      <c r="C22" s="6" t="inlineStr">
        <is>
          <t>Smith &amp; Topin, 2017</t>
        </is>
      </c>
      <c r="D22" s="62" t="inlineStr">
        <is>
          <t>https://arxiv.org/abs/1708.07120</t>
        </is>
      </c>
    </row>
    <row r="23" ht="18.5" customHeight="1">
      <c r="A23" s="8" t="inlineStr">
        <is>
          <t>Validation</t>
        </is>
      </c>
      <c r="B23" s="8" t="inlineStr">
        <is>
          <t>K-fold cross-validation</t>
        </is>
      </c>
      <c r="C23" s="8" t="inlineStr">
        <is>
          <t>Kohavi, IJCAI 1995</t>
        </is>
      </c>
      <c r="D23" s="63" t="inlineStr">
        <is>
          <t>https://www.ijcai.org/Proceedings/95-2/Papers/016.pdf</t>
        </is>
      </c>
    </row>
    <row r="24" ht="18.5" customHeight="1">
      <c r="A24" s="6" t="inlineStr">
        <is>
          <t>Comparison only</t>
        </is>
      </c>
      <c r="B24" s="6" t="inlineStr">
        <is>
          <t>SCanNet</t>
        </is>
      </c>
      <c r="C24" s="6" t="inlineStr">
        <is>
          <t>Ding et al., IEEE TGRS 2024</t>
        </is>
      </c>
      <c r="D24" s="62" t="inlineStr">
        <is>
          <t>https://arxiv.org/abs/2212.05245</t>
        </is>
      </c>
    </row>
    <row r="25" ht="18.5" customHeight="1">
      <c r="A25" s="8" t="inlineStr">
        <is>
          <t>Comparison only</t>
        </is>
      </c>
      <c r="B25" s="8" t="inlineStr">
        <is>
          <t>ChangeMamba</t>
        </is>
      </c>
      <c r="C25" s="8" t="inlineStr">
        <is>
          <t>Chen et al., IEEE TGRS 2024</t>
        </is>
      </c>
      <c r="D25" s="63" t="inlineStr">
        <is>
          <t>https://arxiv.org/abs/2404.03425</t>
        </is>
      </c>
    </row>
    <row r="26" ht="18.5" customHeight="1">
      <c r="A26" s="6" t="inlineStr">
        <is>
          <t>Comparison only</t>
        </is>
      </c>
      <c r="B26" s="6" t="inlineStr">
        <is>
          <t>Mamba-FCS (published table; SeK loss)</t>
        </is>
      </c>
      <c r="C26" s="6" t="inlineStr">
        <is>
          <t>arXiv 2025</t>
        </is>
      </c>
      <c r="D26" s="62" t="inlineStr">
        <is>
          <t>https://arxiv.org/abs/2508.08232</t>
        </is>
      </c>
    </row>
    <row r="27" ht="18.5" customHeight="1">
      <c r="A27" s="8" t="inlineStr">
        <is>
          <t>Comparison only</t>
        </is>
      </c>
      <c r="B27" s="8" t="inlineStr">
        <is>
          <t>FD-ProtoSCD (imbalanced change types)</t>
        </is>
      </c>
      <c r="C27" s="8" t="inlineStr">
        <is>
          <t>Remote Sensing 2026</t>
        </is>
      </c>
      <c r="D27" s="63" t="inlineStr">
        <is>
          <t>https://www.mdpi.com/2072-4292/18/17/2957</t>
        </is>
      </c>
    </row>
    <row r="29" ht="18.15" customHeight="1">
      <c r="A29" s="21" t="inlineStr">
        <is>
          <t>Details for the dataset and change-detection papers were checked against their arXiv pages. Confirm the venue and year of the others before citing them in a paper.</t>
        </is>
      </c>
    </row>
  </sheetData>
  <mergeCells count="4">
    <mergeCell ref="A1:D1"/>
    <mergeCell ref="A29:D29"/>
    <mergeCell ref="A3:D3"/>
    <mergeCell ref="A2:D2"/>
  </mergeCells>
  <hyperlinks>
    <hyperlink xmlns:r="http://schemas.openxmlformats.org/officeDocument/2006/relationships" ref="D6" r:id="rId1"/>
    <hyperlink xmlns:r="http://schemas.openxmlformats.org/officeDocument/2006/relationships" ref="D7" r:id="rId2"/>
    <hyperlink xmlns:r="http://schemas.openxmlformats.org/officeDocument/2006/relationships" ref="D8" r:id="rId3"/>
    <hyperlink xmlns:r="http://schemas.openxmlformats.org/officeDocument/2006/relationships" ref="D9" r:id="rId4"/>
    <hyperlink xmlns:r="http://schemas.openxmlformats.org/officeDocument/2006/relationships" ref="D10" r:id="rId5"/>
    <hyperlink xmlns:r="http://schemas.openxmlformats.org/officeDocument/2006/relationships" ref="D11" r:id="rId6"/>
    <hyperlink xmlns:r="http://schemas.openxmlformats.org/officeDocument/2006/relationships" ref="D12" r:id="rId7"/>
    <hyperlink xmlns:r="http://schemas.openxmlformats.org/officeDocument/2006/relationships" ref="D13"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1" r:id="rId15"/>
    <hyperlink xmlns:r="http://schemas.openxmlformats.org/officeDocument/2006/relationships" ref="D22" r:id="rId16"/>
    <hyperlink xmlns:r="http://schemas.openxmlformats.org/officeDocument/2006/relationships" ref="D23" r:id="rId17"/>
    <hyperlink xmlns:r="http://schemas.openxmlformats.org/officeDocument/2006/relationships" ref="D24" r:id="rId18"/>
    <hyperlink xmlns:r="http://schemas.openxmlformats.org/officeDocument/2006/relationships" ref="D25" r:id="rId19"/>
    <hyperlink xmlns:r="http://schemas.openxmlformats.org/officeDocument/2006/relationships" ref="D26" r:id="rId20"/>
    <hyperlink xmlns:r="http://schemas.openxmlformats.org/officeDocument/2006/relationships" ref="D27" r:id="rId21"/>
  </hyperlinks>
  <pageMargins left="0.75" right="0.75" top="1" bottom="1" header="0.5" footer="0.5"/>
  <pageSetup orientation="landscape" fitToHeight="0" fitToWidth="1"/>
</worksheet>
</file>

<file path=xl/worksheets/sheet14.xml><?xml version="1.0" encoding="utf-8"?>
<worksheet xmlns="http://schemas.openxmlformats.org/spreadsheetml/2006/main">
  <sheetPr>
    <tabColor rgb="006DA7EC"/>
    <outlinePr summaryBelow="1" summaryRight="1"/>
    <pageSetUpPr fitToPage="1"/>
  </sheetPr>
  <dimension ref="A1:B21"/>
  <sheetViews>
    <sheetView showGridLines="0" workbookViewId="0">
      <selection activeCell="A1" sqref="A1"/>
    </sheetView>
  </sheetViews>
  <sheetFormatPr baseColWidth="8" defaultRowHeight="15"/>
  <cols>
    <col width="24" customWidth="1" min="1" max="1"/>
    <col width="110" customWidth="1" min="2" max="2"/>
  </cols>
  <sheetData>
    <row r="1" ht="27.6" customHeight="1">
      <c r="A1" s="1" t="inlineStr">
        <is>
          <t>How the experiments were run</t>
        </is>
      </c>
    </row>
    <row r="2" ht="19.5" customHeight="1">
      <c r="A2" s="2" t="inlineStr">
        <is>
          <t>What this sheet shows: the settings shared by every run, and exact definitions of the scores.</t>
        </is>
      </c>
    </row>
    <row r="3" ht="35.7" customHeight="1">
      <c r="A3" s="3" t="inlineStr">
        <is>
          <t>Key takeaway: Every run used the same data split, seed, encoder and training schedule, so differences between rows come only from the design or technique being tested.</t>
        </is>
      </c>
    </row>
    <row r="5" ht="21.5" customHeight="1">
      <c r="A5" s="5" t="inlineStr">
        <is>
          <t>Item</t>
        </is>
      </c>
      <c r="B5" s="5" t="inlineStr">
        <is>
          <t>Value</t>
        </is>
      </c>
    </row>
    <row r="6" ht="18.5" customHeight="1">
      <c r="A6" s="6" t="inlineStr">
        <is>
          <t>Data</t>
        </is>
      </c>
      <c r="B6" s="6" t="inlineStr">
        <is>
          <t>SECOND public training release: 2,968 image pairs, resized from 512 to 256 pixels</t>
        </is>
      </c>
    </row>
    <row r="7" ht="18.5" customHeight="1">
      <c r="A7" s="8" t="inlineStr">
        <is>
          <t>Split</t>
        </is>
      </c>
      <c r="B7" s="8" t="inlineStr">
        <is>
          <t>Random 70/10/20 (seed 0): 2,077 train / 296 validation / 595 test</t>
        </is>
      </c>
    </row>
    <row r="8" ht="18.5" customHeight="1">
      <c r="A8" s="6" t="inlineStr">
        <is>
          <t>Cross-validation</t>
        </is>
      </c>
      <c r="B8" s="6" t="inlineStr">
        <is>
          <t>Train + validation (2,373 pairs) re-split into 3 folds (seed 1); test split unchanged</t>
        </is>
      </c>
    </row>
    <row r="9" ht="18.5" customHeight="1">
      <c r="A9" s="8" t="inlineStr">
        <is>
          <t>Augmentation</t>
        </is>
      </c>
      <c r="B9" s="8" t="inlineStr">
        <is>
          <t>Random horizontal/vertical flips, 90° rotations, and swapping the before/after images</t>
        </is>
      </c>
    </row>
    <row r="10" ht="18.5" customHeight="1">
      <c r="A10" s="6" t="inlineStr">
        <is>
          <t>Encoder</t>
        </is>
      </c>
      <c r="B10" s="6" t="inlineStr">
        <is>
          <t>ResNet-18 pre-trained on ImageNet (torchvision)</t>
        </is>
      </c>
    </row>
    <row r="11" ht="18.5" customHeight="1">
      <c r="A11" s="8" t="inlineStr">
        <is>
          <t>Optimiser</t>
        </is>
      </c>
      <c r="B11" s="8" t="inlineStr">
        <is>
          <t>AdamW, weight decay 0.0001; learning rate 0.0005 (decoders), 0.0001 (encoder)</t>
        </is>
      </c>
    </row>
    <row r="12" ht="18.5" customHeight="1">
      <c r="A12" s="6" t="inlineStr">
        <is>
          <t>Schedule</t>
        </is>
      </c>
      <c r="B12" s="6" t="inlineStr">
        <is>
          <t>One-cycle schedule with 10% warm-up; 20 epochs; batch size 8</t>
        </is>
      </c>
    </row>
    <row r="13" ht="18.5" customHeight="1">
      <c r="A13" s="8" t="inlineStr">
        <is>
          <t>Baseline loss</t>
        </is>
      </c>
      <c r="B13" s="8" t="inlineStr">
        <is>
          <t>BCE (change) + 0.5 × CE (class, only on changed pixels) [+ consistency loss for Bi-SRNet-lite]</t>
        </is>
      </c>
    </row>
    <row r="14" ht="18.5" customHeight="1">
      <c r="A14" s="6" t="inlineStr">
        <is>
          <t>Model selection</t>
        </is>
      </c>
      <c r="B14" s="6" t="inlineStr">
        <is>
          <t>Keep the epoch with the best validation SeK; score it once on the test split</t>
        </is>
      </c>
    </row>
    <row r="15" ht="18.5" customHeight="1">
      <c r="A15" s="8" t="inlineStr">
        <is>
          <t>Hardware</t>
        </is>
      </c>
      <c r="B15" s="8" t="inlineStr">
        <is>
          <t>Apple M4 laptop, 16 GB RAM, PyTorch on the Apple GPU (MPS); about 10 min (Early Fusion) to 22 min per run</t>
        </is>
      </c>
    </row>
    <row r="16" ht="18.5" customHeight="1">
      <c r="A16" s="6" t="inlineStr">
        <is>
          <t>Software</t>
        </is>
      </c>
      <c r="B16" s="6" t="inlineStr">
        <is>
          <t>Python 3.11, PyTorch 2.14, torchvision 0.29 (see requirements.txt)</t>
        </is>
      </c>
    </row>
    <row r="17" ht="18.5" customHeight="1">
      <c r="A17" s="8" t="inlineStr">
        <is>
          <t>OA</t>
        </is>
      </c>
      <c r="B17" s="8" t="inlineStr">
        <is>
          <t>Share of all pixels with the correct label (7 labels: no-change + 6 classes)</t>
        </is>
      </c>
    </row>
    <row r="18" ht="18.5" customHeight="1">
      <c r="A18" s="6" t="inlineStr">
        <is>
          <t>mIoU</t>
        </is>
      </c>
      <c r="B18" s="6" t="inlineStr">
        <is>
          <t>Mean of the IoU of 'no change' and the IoU of 'change'</t>
        </is>
      </c>
    </row>
    <row r="19" ht="18.5" customHeight="1">
      <c r="A19" s="8" t="inlineStr">
        <is>
          <t>SeK (main score)</t>
        </is>
      </c>
      <c r="B19" s="8" t="inlineStr">
        <is>
          <t>Kappa over the changed classes (the no-change/no-change cell removed) × e^(IoU_change − 1)</t>
        </is>
      </c>
    </row>
    <row r="20" ht="18.5" customHeight="1">
      <c r="A20" s="6" t="inlineStr">
        <is>
          <t>Fscd</t>
        </is>
      </c>
      <c r="B20" s="6" t="inlineStr">
        <is>
          <t>Harmonic mean of precision and recall of correct classes on changed pixels</t>
        </is>
      </c>
    </row>
    <row r="21" ht="18.5" customHeight="1">
      <c r="A21" s="8" t="inlineStr">
        <is>
          <t>Code</t>
        </is>
      </c>
      <c r="B21" s="8" t="inlineStr">
        <is>
          <t>github.com/Chrishabh2002/Second (train.py, scd.py, run_all.sh, run_cv.sh)</t>
        </is>
      </c>
    </row>
  </sheetData>
  <mergeCells count="3">
    <mergeCell ref="A3:B3"/>
    <mergeCell ref="A2:B2"/>
    <mergeCell ref="A1:B1"/>
  </mergeCells>
  <pageMargins left="0.75" right="0.75" top="1" bottom="1" header="0.5" footer="0.5"/>
  <pageSetup orientation="landscape" fitToHeight="0" fitToWidth="1"/>
</worksheet>
</file>

<file path=xl/worksheets/sheet15.xml><?xml version="1.0" encoding="utf-8"?>
<worksheet xmlns="http://schemas.openxmlformats.org/spreadsheetml/2006/main">
  <sheetPr>
    <tabColor rgb="00EB6834"/>
    <outlinePr summaryBelow="1" summaryRight="1"/>
    <pageSetUpPr fitToPage="1"/>
  </sheetPr>
  <dimension ref="A1:D13"/>
  <sheetViews>
    <sheetView showGridLines="0" workbookViewId="0">
      <selection activeCell="A1" sqref="A1"/>
    </sheetView>
  </sheetViews>
  <sheetFormatPr baseColWidth="8" defaultRowHeight="15"/>
  <cols>
    <col width="6" customWidth="1" min="1" max="1"/>
    <col width="62" customWidth="1" min="2" max="2"/>
    <col width="54" customWidth="1" min="3" max="3"/>
    <col width="22" customWidth="1" min="4" max="4"/>
  </cols>
  <sheetData>
    <row r="1" ht="27.6" customHeight="1">
      <c r="A1" s="1" t="inlineStr">
        <is>
          <t>Next steps towards a publication</t>
        </is>
      </c>
    </row>
    <row r="2" ht="19.5" customHeight="1">
      <c r="A2" s="2" t="inlineStr">
        <is>
          <t>What this sheet shows: the plan, in order of priority. Full plan: docs/ROADMAP.md in the repository.</t>
        </is>
      </c>
    </row>
    <row r="3" ht="35.7" customHeight="1">
      <c r="A3" s="3" t="inlineStr">
        <is>
          <t>Key takeaway: The main missing piece is a new method. The planned one is a transition-aware loss that targets the biggest error found here: missed changes on rare types of change.</t>
        </is>
      </c>
    </row>
    <row r="5" ht="21.5" customHeight="1">
      <c r="A5" s="22" t="inlineStr">
        <is>
          <t>#</t>
        </is>
      </c>
      <c r="B5" s="5" t="inlineStr">
        <is>
          <t>Step</t>
        </is>
      </c>
      <c r="C5" s="5" t="inlineStr">
        <is>
          <t>Why</t>
        </is>
      </c>
      <c r="D5" s="5" t="inlineStr">
        <is>
          <t>Time</t>
        </is>
      </c>
    </row>
    <row r="6" ht="32" customHeight="1">
      <c r="A6" s="50" t="n">
        <v>1</v>
      </c>
      <c r="B6" s="6" t="inlineStr">
        <is>
          <t>Add 2 more seeds for the best configurations (cross-validation is done)</t>
        </is>
      </c>
      <c r="C6" s="6" t="inlineStr">
        <is>
          <t>Makes the small gaps between the top techniques testable</t>
        </is>
      </c>
      <c r="D6" s="58" t="inlineStr">
        <is>
          <t>About 1 day</t>
        </is>
      </c>
    </row>
    <row r="7" ht="18.5" customHeight="1">
      <c r="A7" s="54" t="n">
        <v>2</v>
      </c>
      <c r="B7" s="8" t="inlineStr">
        <is>
          <t>Tune the change threshold on the validation split</t>
        </is>
      </c>
      <c r="C7" s="8" t="inlineStr">
        <is>
          <t>Missed changes are the largest error</t>
        </is>
      </c>
      <c r="D7" s="60" t="inlineStr">
        <is>
          <t>Hours, no retraining</t>
        </is>
      </c>
    </row>
    <row r="8" ht="18.5" customHeight="1">
      <c r="A8" s="50" t="n">
        <v>3</v>
      </c>
      <c r="B8" s="6" t="inlineStr">
        <is>
          <t>Train the best configuration for 40 epochs</t>
        </is>
      </c>
      <c r="C8" s="6" t="inlineStr">
        <is>
          <t>In CV its best epoch was often the last one</t>
        </is>
      </c>
      <c r="D8" s="58" t="inlineStr">
        <is>
          <t>About 45 min</t>
        </is>
      </c>
    </row>
    <row r="9" ht="18.5" customHeight="1">
      <c r="A9" s="54" t="n">
        <v>4</v>
      </c>
      <c r="B9" s="8" t="inlineStr">
        <is>
          <t>Fix or drop OHEM (keep 50–70% of pixels)</t>
        </is>
      </c>
      <c r="C9" s="8" t="inlineStr">
        <is>
          <t>The default setting failed</t>
        </is>
      </c>
      <c r="D9" s="60" t="inlineStr">
        <is>
          <t>2–3 runs</t>
        </is>
      </c>
    </row>
    <row r="10" ht="32" customHeight="1">
      <c r="A10" s="50" t="n">
        <v>5</v>
      </c>
      <c r="B10" s="6" t="inlineStr">
        <is>
          <t>Transition-aware loss (new method)</t>
        </is>
      </c>
      <c r="C10" s="6" t="inlineStr">
        <is>
          <t>Weights each pixel by how rare its before → after change is</t>
        </is>
      </c>
      <c r="D10" s="58" t="inlineStr">
        <is>
          <t>1–2 weeks</t>
        </is>
      </c>
    </row>
    <row r="11" ht="18.5" customHeight="1">
      <c r="A11" s="54" t="n">
        <v>6</v>
      </c>
      <c r="B11" s="8" t="inlineStr">
        <is>
          <t>Published setting on a GPU (512 px, larger encoder, 50+ epochs)</t>
        </is>
      </c>
      <c r="C11" s="8" t="inlineStr">
        <is>
          <t>Needed to compare with published models</t>
        </is>
      </c>
      <c r="D11" s="60" t="inlineStr">
        <is>
          <t>About 1 week</t>
        </is>
      </c>
    </row>
    <row r="12" ht="18.5" customHeight="1">
      <c r="A12" s="50" t="n">
        <v>7</v>
      </c>
      <c r="B12" s="6" t="inlineStr">
        <is>
          <t>Second dataset (Landsat-SCD)</t>
        </is>
      </c>
      <c r="C12" s="6" t="inlineStr">
        <is>
          <t>Shows the gain is not specific to SECOND</t>
        </is>
      </c>
      <c r="D12" s="58" t="inlineStr">
        <is>
          <t>About 1 week</t>
        </is>
      </c>
    </row>
    <row r="13" ht="18.5" customHeight="1">
      <c r="A13" s="8" t="n">
        <v>8</v>
      </c>
      <c r="B13" s="8" t="inlineStr">
        <is>
          <t>Write the paper (IEEE GRSL / IGARSS / MDPI Remote Sensing)</t>
        </is>
      </c>
      <c r="C13" s="8" t="inlineStr">
        <is>
          <t>Venue to be chosen with the supervisor</t>
        </is>
      </c>
      <c r="D13" s="60" t="inlineStr">
        <is>
          <t>2–3 weeks</t>
        </is>
      </c>
    </row>
  </sheetData>
  <mergeCells count="3">
    <mergeCell ref="A1:D1"/>
    <mergeCell ref="A3:D3"/>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2026-09-27T05:14:37Z</dcterms:created>
  <dcterms:modified xsi:type="dcterms:W3CDTF">2026-09-27T05:14:37Z</dcterms:modified>
</cp:coreProperties>
</file>