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odels Used" sheetId="2" state="visible" r:id="rId2"/>
    <sheet name="Standard Metrics" sheetId="3" state="visible" r:id="rId3"/>
    <sheet name="Step 1 Compare Models" sheetId="4" state="visible" r:id="rId4"/>
    <sheet name="Step 2 Rare-Class Methods" sheetId="5" state="visible" r:id="rId5"/>
    <sheet name="Results per Class" sheetId="6" state="visible" r:id="rId6"/>
    <sheet name="Errors" sheetId="7" state="visible" r:id="rId7"/>
    <sheet name="Stability Check" sheetId="8" state="visible" r:id="rId8"/>
    <sheet name="Learning Curves" sheetId="9" state="visible" r:id="rId9"/>
    <sheet name="Training Progress" sheetId="10" state="visible" r:id="rId10"/>
    <sheet name="Comparison with Papers" sheetId="11" state="visible" r:id="rId11"/>
    <sheet name="Predictions" sheetId="12" state="visible" r:id="rId12"/>
    <sheet name="Glossary" sheetId="13" state="visible" r:id="rId13"/>
    <sheet name="References" sheetId="14" state="visible" r:id="rId14"/>
    <sheet name="Setup" sheetId="15" state="visible" r:id="rId15"/>
    <sheet name="Next Steps"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quot;—&quot;"/>
    <numFmt numFmtId="166" formatCode="+0.0%;-0.0%;&quot;—&quot;"/>
    <numFmt numFmtId="167" formatCode="0.0%"/>
    <numFmt numFmtId="168" formatCode="0.000"/>
  </numFmts>
  <fonts count="11">
    <font>
      <name val="Calibri"/>
      <family val="2"/>
      <color theme="1"/>
      <sz val="11"/>
      <scheme val="minor"/>
    </font>
    <font>
      <name val="Arial"/>
      <b val="1"/>
      <color rgb="000D366B"/>
      <sz val="16"/>
    </font>
    <font>
      <name val="Arial"/>
      <color rgb="0052514E"/>
      <sz val="10"/>
    </font>
    <font>
      <name val="Arial"/>
      <b val="1"/>
      <color rgb="000B4F2F"/>
      <sz val="11"/>
    </font>
    <font>
      <name val="Arial"/>
      <b val="1"/>
      <color rgb="00FFFFFF"/>
      <sz val="10"/>
    </font>
    <font>
      <name val="Arial"/>
      <sz val="10"/>
    </font>
    <font>
      <name val="Arial"/>
      <b val="1"/>
      <sz val="10"/>
    </font>
    <font>
      <name val="Arial"/>
      <b val="1"/>
      <color rgb="000D366B"/>
      <sz val="12"/>
    </font>
    <font>
      <name val="Arial"/>
      <i val="1"/>
      <color rgb="0052514E"/>
      <sz val="9"/>
    </font>
    <font>
      <name val="Arial"/>
      <color rgb="001C5CAB"/>
      <sz val="10"/>
      <u val="single"/>
    </font>
    <font>
      <name val="Arial"/>
      <b val="1"/>
      <color rgb="000D366B"/>
      <sz val="11"/>
    </font>
  </fonts>
  <fills count="8">
    <fill>
      <patternFill/>
    </fill>
    <fill>
      <patternFill patternType="gray125"/>
    </fill>
    <fill>
      <patternFill patternType="solid">
        <fgColor rgb="00E8F3EC"/>
      </patternFill>
    </fill>
    <fill>
      <patternFill patternType="solid">
        <fgColor rgb="00184F95"/>
      </patternFill>
    </fill>
    <fill>
      <patternFill patternType="solid">
        <fgColor rgb="00F3F6FB"/>
      </patternFill>
    </fill>
    <fill>
      <patternFill patternType="solid">
        <fgColor rgb="00DDF1E6"/>
      </patternFill>
    </fill>
    <fill>
      <patternFill patternType="solid">
        <fgColor rgb="00FFF8E6"/>
      </patternFill>
    </fill>
    <fill>
      <patternFill patternType="solid">
        <fgColor rgb="00EEF4FC"/>
      </patternFill>
    </fill>
  </fills>
  <borders count="7">
    <border>
      <left/>
      <right/>
      <top/>
      <bottom/>
      <diagonal/>
    </border>
    <border>
      <left style="thick">
        <color rgb="001BAF7A"/>
      </left>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5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indent="1"/>
    </xf>
    <xf numFmtId="0" fontId="10" fillId="7" borderId="0" applyAlignment="1" pivotButton="0" quotePrefix="0" xfId="0">
      <alignment vertical="top" wrapText="1" indent="1"/>
    </xf>
    <xf numFmtId="0" fontId="5" fillId="7" borderId="0" applyAlignment="1" pivotButton="0" quotePrefix="0" xfId="0">
      <alignment vertical="top" wrapText="1" indent="1"/>
    </xf>
    <xf numFmtId="0" fontId="7" fillId="0" borderId="0" pivotButton="0" quotePrefix="0" xfId="0"/>
    <xf numFmtId="0" fontId="4" fillId="3" borderId="2" applyAlignment="1" pivotButton="0" quotePrefix="0" xfId="0">
      <alignment horizontal="center" vertical="center" wrapText="1"/>
    </xf>
    <xf numFmtId="0" fontId="5" fillId="0" borderId="2" applyAlignment="1" pivotButton="0" quotePrefix="0" xfId="0">
      <alignment horizontal="left" vertical="center" wrapText="1"/>
    </xf>
    <xf numFmtId="2" fontId="7" fillId="0" borderId="2" applyAlignment="1" pivotButton="0" quotePrefix="0" xfId="0">
      <alignment horizontal="right" vertical="center"/>
    </xf>
    <xf numFmtId="0" fontId="5" fillId="4" borderId="2" applyAlignment="1" pivotButton="0" quotePrefix="0" xfId="0">
      <alignment horizontal="left" vertical="center" wrapText="1"/>
    </xf>
    <xf numFmtId="2" fontId="7" fillId="4" borderId="2" applyAlignment="1" pivotButton="0" quotePrefix="0" xfId="0">
      <alignment horizontal="right" vertical="center"/>
    </xf>
    <xf numFmtId="0" fontId="7" fillId="4" borderId="2" applyAlignment="1" pivotButton="0" quotePrefix="0" xfId="0">
      <alignment horizontal="right" vertical="center"/>
    </xf>
    <xf numFmtId="9" fontId="7" fillId="0" borderId="2" applyAlignment="1" pivotButton="0" quotePrefix="0" xfId="0">
      <alignment horizontal="right" vertical="center"/>
    </xf>
    <xf numFmtId="167" fontId="7" fillId="4" borderId="2" applyAlignment="1" pivotButton="0" quotePrefix="0" xfId="0">
      <alignment horizontal="right" vertical="center"/>
    </xf>
    <xf numFmtId="167" fontId="7" fillId="0" borderId="2" applyAlignment="1" pivotButton="0" quotePrefix="0" xfId="0">
      <alignment horizontal="right" vertical="center"/>
    </xf>
    <xf numFmtId="0" fontId="0" fillId="0" borderId="6" pivotButton="0" quotePrefix="0" xfId="0"/>
    <xf numFmtId="0" fontId="9" fillId="0" borderId="2" applyAlignment="1" pivotButton="0" quotePrefix="0" xfId="0">
      <alignment horizontal="left" vertical="center" wrapText="1"/>
    </xf>
    <xf numFmtId="0" fontId="5" fillId="0" borderId="2" applyAlignment="1" pivotButton="0" quotePrefix="0" xfId="0">
      <alignment horizontal="left" vertical="center"/>
    </xf>
    <xf numFmtId="0" fontId="9" fillId="4" borderId="2" applyAlignment="1" pivotButton="0" quotePrefix="0" xfId="0">
      <alignment horizontal="left" vertical="center" wrapText="1"/>
    </xf>
    <xf numFmtId="0" fontId="5" fillId="4" borderId="2" applyAlignment="1" pivotButton="0" quotePrefix="0" xfId="0">
      <alignment horizontal="left" vertical="center"/>
    </xf>
    <xf numFmtId="2" fontId="5" fillId="0" borderId="2" applyAlignment="1" pivotButton="0" quotePrefix="0" xfId="0">
      <alignment horizontal="right" vertical="center"/>
    </xf>
    <xf numFmtId="2" fontId="5" fillId="4" borderId="2" applyAlignment="1" pivotButton="0" quotePrefix="0" xfId="0">
      <alignment horizontal="right" vertical="center"/>
    </xf>
    <xf numFmtId="0" fontId="6" fillId="5" borderId="2" applyAlignment="1" pivotButton="0" quotePrefix="0" xfId="0">
      <alignment horizontal="left" vertical="center" wrapText="1"/>
    </xf>
    <xf numFmtId="2" fontId="6" fillId="5" borderId="2" applyAlignment="1" pivotButton="0" quotePrefix="0" xfId="0">
      <alignment horizontal="right" vertical="center"/>
    </xf>
    <xf numFmtId="0" fontId="0" fillId="0" borderId="5" pivotButton="0" quotePrefix="0" xfId="0"/>
    <xf numFmtId="3" fontId="5" fillId="0" borderId="2" applyAlignment="1" pivotButton="0" quotePrefix="0" xfId="0">
      <alignment horizontal="right" vertical="center"/>
    </xf>
    <xf numFmtId="167" fontId="5" fillId="0" borderId="2" applyAlignment="1" pivotButton="0" quotePrefix="0" xfId="0">
      <alignment horizontal="right" vertical="center"/>
    </xf>
    <xf numFmtId="3" fontId="5" fillId="4" borderId="2" applyAlignment="1" pivotButton="0" quotePrefix="0" xfId="0">
      <alignment horizontal="right" vertical="center"/>
    </xf>
    <xf numFmtId="167" fontId="5" fillId="4" borderId="2" applyAlignment="1" pivotButton="0" quotePrefix="0" xfId="0">
      <alignment horizontal="right" vertical="center"/>
    </xf>
    <xf numFmtId="0" fontId="8" fillId="6" borderId="0" applyAlignment="1" pivotButton="0" quotePrefix="0" xfId="0">
      <alignment vertical="top" wrapText="1" indent="1"/>
    </xf>
    <xf numFmtId="164" fontId="5" fillId="0" borderId="2" applyAlignment="1" pivotButton="0" quotePrefix="0" xfId="0">
      <alignment horizontal="right" vertical="center"/>
    </xf>
    <xf numFmtId="165" fontId="5" fillId="0" borderId="2" applyAlignment="1" pivotButton="0" quotePrefix="0" xfId="0">
      <alignment horizontal="right" vertical="center"/>
    </xf>
    <xf numFmtId="1" fontId="5" fillId="0" borderId="2" applyAlignment="1" pivotButton="0" quotePrefix="0" xfId="0">
      <alignment horizontal="right" vertical="center"/>
    </xf>
    <xf numFmtId="164" fontId="5" fillId="4" borderId="2" applyAlignment="1" pivotButton="0" quotePrefix="0" xfId="0">
      <alignment horizontal="right" vertical="center"/>
    </xf>
    <xf numFmtId="165" fontId="5" fillId="4" borderId="2" applyAlignment="1" pivotButton="0" quotePrefix="0" xfId="0">
      <alignment horizontal="right" vertical="center"/>
    </xf>
    <xf numFmtId="1" fontId="5" fillId="4" borderId="2" applyAlignment="1" pivotButton="0" quotePrefix="0" xfId="0">
      <alignment horizontal="right" vertical="center"/>
    </xf>
    <xf numFmtId="164" fontId="6" fillId="5" borderId="2" applyAlignment="1" pivotButton="0" quotePrefix="0" xfId="0">
      <alignment horizontal="right" vertical="center"/>
    </xf>
    <xf numFmtId="165" fontId="6" fillId="5" borderId="2" applyAlignment="1" pivotButton="0" quotePrefix="0" xfId="0">
      <alignment horizontal="right" vertical="center"/>
    </xf>
    <xf numFmtId="1" fontId="6" fillId="5" borderId="2" applyAlignment="1" pivotButton="0" quotePrefix="0" xfId="0">
      <alignment horizontal="right" vertical="center"/>
    </xf>
    <xf numFmtId="166" fontId="5" fillId="0" borderId="2" applyAlignment="1" pivotButton="0" quotePrefix="0" xfId="0">
      <alignment horizontal="right" vertical="center"/>
    </xf>
    <xf numFmtId="0" fontId="5" fillId="0" borderId="2" applyAlignment="1" pivotButton="0" quotePrefix="0" xfId="0">
      <alignment horizontal="center" vertical="center"/>
    </xf>
    <xf numFmtId="0" fontId="9" fillId="5" borderId="2" applyAlignment="1" pivotButton="0" quotePrefix="0" xfId="0">
      <alignment vertical="center" wrapText="1"/>
    </xf>
    <xf numFmtId="166" fontId="6" fillId="5" borderId="2" applyAlignment="1" pivotButton="0" quotePrefix="0" xfId="0">
      <alignment horizontal="right" vertical="center"/>
    </xf>
    <xf numFmtId="0" fontId="6" fillId="5" borderId="2" applyAlignment="1" pivotButton="0" quotePrefix="0" xfId="0">
      <alignment horizontal="center" vertical="center"/>
    </xf>
    <xf numFmtId="0" fontId="9" fillId="0" borderId="2" applyAlignment="1" pivotButton="0" quotePrefix="0" xfId="0">
      <alignment vertical="center" wrapText="1"/>
    </xf>
    <xf numFmtId="166" fontId="5" fillId="4" borderId="2" applyAlignment="1" pivotButton="0" quotePrefix="0" xfId="0">
      <alignment horizontal="right" vertical="center"/>
    </xf>
    <xf numFmtId="0" fontId="5" fillId="4" borderId="2" applyAlignment="1" pivotButton="0" quotePrefix="0" xfId="0">
      <alignment horizontal="center" vertical="center"/>
    </xf>
    <xf numFmtId="0" fontId="9" fillId="4" borderId="2" applyAlignment="1" pivotButton="0" quotePrefix="0" xfId="0">
      <alignment vertical="center" wrapText="1"/>
    </xf>
    <xf numFmtId="168" fontId="5" fillId="0" borderId="2" applyAlignment="1" pivotButton="0" quotePrefix="0" xfId="0">
      <alignment horizontal="right" vertical="center"/>
    </xf>
    <xf numFmtId="168" fontId="5" fillId="4" borderId="2" applyAlignment="1" pivotButton="0" quotePrefix="0" xfId="0">
      <alignment horizontal="right" vertical="center"/>
    </xf>
    <xf numFmtId="1" fontId="5" fillId="0" borderId="2" applyAlignment="1" pivotButton="0" quotePrefix="0" xfId="0">
      <alignment horizontal="left" vertical="center" wrapText="1"/>
    </xf>
    <xf numFmtId="1" fontId="5" fillId="4" borderId="2" applyAlignment="1" pivotButton="0" quotePrefix="0" xfId="0">
      <alignment horizontal="left" vertical="center" wrapText="1"/>
    </xf>
    <xf numFmtId="9" fontId="5" fillId="0" borderId="2" applyAlignment="1" pivotButton="0" quotePrefix="0" xfId="0">
      <alignment horizontal="center" vertical="center"/>
    </xf>
    <xf numFmtId="9" fontId="5" fillId="4" borderId="2" applyAlignment="1" pivotButton="0" quotePrefix="0" xfId="0">
      <alignment horizontal="center" vertical="center"/>
    </xf>
    <xf numFmtId="0" fontId="9" fillId="0" borderId="2" applyAlignment="1" pivotButton="0" quotePrefix="0" xfId="0">
      <alignment vertical="center"/>
    </xf>
    <xf numFmtId="0" fontId="9" fillId="4" borderId="2" applyAlignment="1" pivotButton="0" quotePrefix="0" xfId="0">
      <alignment vertical="center"/>
    </xf>
    <xf numFmtId="0" fontId="4"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6.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_rels/drawing7.xml.rels><Relationships xmlns="http://schemas.openxmlformats.org/package/2006/relationships"><Relationship Type="http://schemas.openxmlformats.org/officeDocument/2006/relationships/image" Target="/xl/media/image9.png" Id="rId1" /></Relationships>
</file>

<file path=xl/drawings/_rels/drawing8.xml.rels><Relationships xmlns="http://schemas.openxmlformats.org/package/2006/relationships"><Relationship Type="http://schemas.openxmlformats.org/officeDocument/2006/relationships/image" Target="/xl/media/image10.png" Id="rId1" /></Relationships>
</file>

<file path=xl/drawings/_rels/drawing9.xml.rels><Relationships xmlns="http://schemas.openxmlformats.org/package/2006/relationships"><Relationship Type="http://schemas.openxmlformats.org/officeDocument/2006/relationships/image" Target="/xl/media/image11.png" Id="rId1" /></Relationships>
</file>

<file path=xl/drawings/_rels/drawing10.xml.rels><Relationships xmlns="http://schemas.openxmlformats.org/package/2006/relationships"><Relationship Type="http://schemas.openxmlformats.org/officeDocument/2006/relationships/image" Target="/xl/media/image1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7810500" cy="44100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19</row>
      <rowOff>0</rowOff>
    </from>
    <ext cx="9525000" cy="27432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9048750" cy="49339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11</row>
      <rowOff>0</rowOff>
    </from>
    <ext cx="9067800" cy="26098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8572500" cy="4848225"/>
    <pic>
      <nvPicPr>
        <cNvPr id="1" name="Image 1" descr="Picture"/>
        <cNvPicPr/>
      </nvPicPr>
      <blipFill>
        <a:blip cstate="print" r:embed="rId1"/>
        <a:stretch>
          <a:fillRect/>
        </a:stretch>
      </blipFill>
      <spPr>
        <a:prstGeom prst="rect"/>
      </spPr>
    </pic>
    <clientData/>
  </oneCellAnchor>
  <oneCellAnchor>
    <from>
      <col>0</col>
      <colOff>0</colOff>
      <row>46</row>
      <rowOff>0</rowOff>
    </from>
    <ext cx="8572500" cy="4191000"/>
    <pic>
      <nvPicPr>
        <cNvPr id="2" name="Image 2" descr="Picture"/>
        <cNvPicPr/>
      </nvPicPr>
      <blipFill>
        <a:blip cstate="print" r:embed="rId2"/>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9048750" cy="5467350"/>
    <pic>
      <nvPicPr>
        <cNvPr id="1" name="Image 1" descr="Picture"/>
        <cNvPicPr/>
      </nvPicPr>
      <blipFill>
        <a:blip cstate="print" r:embed="rId1"/>
        <a:stretch>
          <a:fillRect/>
        </a:stretch>
      </blipFill>
      <spPr>
        <a:prstGeom prst="rect"/>
      </spPr>
    </pic>
    <clientData/>
  </oneCellAnchor>
  <oneCellAnchor>
    <from>
      <col>0</col>
      <colOff>0</colOff>
      <row>51</row>
      <rowOff>0</rowOff>
    </from>
    <ext cx="5715000" cy="4591050"/>
    <pic>
      <nvPicPr>
        <cNvPr id="2" name="Image 2" descr="Picture"/>
        <cNvPicPr/>
      </nvPicPr>
      <blipFill>
        <a:blip cstate="print" r:embed="rId2"/>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9048750" cy="55435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9334500" cy="6734175"/>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9048750" cy="4352925"/>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9525000" cy="68770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odels Used'!A1" TargetMode="External" Id="rId1" /><Relationship Type="http://schemas.openxmlformats.org/officeDocument/2006/relationships/hyperlink" Target="#'Standard Metrics'!A1" TargetMode="External" Id="rId2" /><Relationship Type="http://schemas.openxmlformats.org/officeDocument/2006/relationships/hyperlink" Target="#'Step 1 Compare Models'!A1" TargetMode="External" Id="rId3" /><Relationship Type="http://schemas.openxmlformats.org/officeDocument/2006/relationships/hyperlink" Target="#'Step 2 Rare-Class Methods'!A1" TargetMode="External" Id="rId4" /><Relationship Type="http://schemas.openxmlformats.org/officeDocument/2006/relationships/hyperlink" Target="#'Results per Class'!A1" TargetMode="External" Id="rId5" /><Relationship Type="http://schemas.openxmlformats.org/officeDocument/2006/relationships/hyperlink" Target="#'Errors'!A1" TargetMode="External" Id="rId6" /><Relationship Type="http://schemas.openxmlformats.org/officeDocument/2006/relationships/hyperlink" Target="#'Stability Check'!A1" TargetMode="External" Id="rId7" /><Relationship Type="http://schemas.openxmlformats.org/officeDocument/2006/relationships/hyperlink" Target="#'Learning Curves'!A1" TargetMode="External" Id="rId8" /><Relationship Type="http://schemas.openxmlformats.org/officeDocument/2006/relationships/hyperlink" Target="#'Training Progress'!A1" TargetMode="External" Id="rId9" /><Relationship Type="http://schemas.openxmlformats.org/officeDocument/2006/relationships/hyperlink" Target="#'Comparison with Papers'!A1" TargetMode="External" Id="rId10" /><Relationship Type="http://schemas.openxmlformats.org/officeDocument/2006/relationships/hyperlink" Target="#'Predictions'!A1" TargetMode="External" Id="rId11" /><Relationship Type="http://schemas.openxmlformats.org/officeDocument/2006/relationships/hyperlink" Target="#'Glossary'!A1" TargetMode="External" Id="rId12" /><Relationship Type="http://schemas.openxmlformats.org/officeDocument/2006/relationships/hyperlink" Target="#'References'!A1" TargetMode="External" Id="rId13" /><Relationship Type="http://schemas.openxmlformats.org/officeDocument/2006/relationships/hyperlink" Target="#'Setup'!A1" TargetMode="External" Id="rId14" /><Relationship Type="http://schemas.openxmlformats.org/officeDocument/2006/relationships/hyperlink" Target="#'Next Steps'!A1" TargetMode="External" Id="rId15" /><Relationship Type="http://schemas.openxmlformats.org/officeDocument/2006/relationships/drawing" Target="/xl/drawings/drawing1.xml" Id="rId16"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hyperlink" Target="https://arxiv.org/abs/1606.04797" TargetMode="External" Id="rId1" /><Relationship Type="http://schemas.openxmlformats.org/officeDocument/2006/relationships/hyperlink" Target="https://arxiv.org/abs/1606.04797" TargetMode="External" Id="rId2" /><Relationship Type="http://schemas.openxmlformats.org/officeDocument/2006/relationships/hyperlink" Target="https://arxiv.org/abs/1908.03195" TargetMode="External" Id="rId3" /><Relationship Type="http://schemas.openxmlformats.org/officeDocument/2006/relationships/hyperlink" Target="https://arxiv.org/abs/1411.4734" TargetMode="External" Id="rId4" /><Relationship Type="http://schemas.openxmlformats.org/officeDocument/2006/relationships/hyperlink" Target="https://arxiv.org/abs/1901.05555" TargetMode="External" Id="rId5" /><Relationship Type="http://schemas.openxmlformats.org/officeDocument/2006/relationships/hyperlink" Target="https://arxiv.org/abs/1708.02002" TargetMode="External" Id="rId6" /><Relationship Type="http://schemas.openxmlformats.org/officeDocument/2006/relationships/hyperlink" Target="https://arxiv.org/abs/1908.03195" TargetMode="External" Id="rId7" /><Relationship Type="http://schemas.openxmlformats.org/officeDocument/2006/relationships/hyperlink" Target="https://arxiv.org/abs/1604.03540" TargetMode="External" Id="rId8" /><Relationship Type="http://schemas.openxmlformats.org/officeDocument/2006/relationships/drawing" Target="/xl/drawings/drawing5.xml" Id="rId9"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1.xml.rels><Relationships xmlns="http://schemas.openxmlformats.org/package/2006/relationships"><Relationship Type="http://schemas.openxmlformats.org/officeDocument/2006/relationships/drawing" Target="/xl/drawings/drawing9.xml" Id="rId1" /></Relationships>
</file>

<file path=xl/worksheets/_rels/sheet12.xml.rels><Relationships xmlns="http://schemas.openxmlformats.org/package/2006/relationships"><Relationship Type="http://schemas.openxmlformats.org/officeDocument/2006/relationships/drawing" Target="/xl/drawings/drawing10.xml" Id="rId1" /></Relationships>
</file>

<file path=xl/worksheets/_rels/sheet14.xml.rels><Relationships xmlns="http://schemas.openxmlformats.org/package/2006/relationships"><Relationship Type="http://schemas.openxmlformats.org/officeDocument/2006/relationships/hyperlink" Target="https://arxiv.org/abs/2010.05687" TargetMode="External" Id="rId1" /><Relationship Type="http://schemas.openxmlformats.org/officeDocument/2006/relationships/hyperlink" Target="https://arxiv.org/abs/1810.08452" TargetMode="External" Id="rId2" /><Relationship Type="http://schemas.openxmlformats.org/officeDocument/2006/relationships/hyperlink" Target="https://arxiv.org/abs/2108.06103" TargetMode="External" Id="rId3" /><Relationship Type="http://schemas.openxmlformats.org/officeDocument/2006/relationships/hyperlink" Target="https://arxiv.org/abs/2108.06103" TargetMode="External" Id="rId4" /><Relationship Type="http://schemas.openxmlformats.org/officeDocument/2006/relationships/hyperlink" Target="https://arxiv.org/abs/1512.03385" TargetMode="External" Id="rId5" /><Relationship Type="http://schemas.openxmlformats.org/officeDocument/2006/relationships/hyperlink" Target="https://arxiv.org/abs/1612.03144" TargetMode="External" Id="rId6" /><Relationship Type="http://schemas.openxmlformats.org/officeDocument/2006/relationships/hyperlink" Target="https://arxiv.org/abs/1711.07971" TargetMode="External" Id="rId7" /><Relationship Type="http://schemas.openxmlformats.org/officeDocument/2006/relationships/hyperlink" Target="https://arxiv.org/abs/1411.4734" TargetMode="External" Id="rId8" /><Relationship Type="http://schemas.openxmlformats.org/officeDocument/2006/relationships/hyperlink" Target="https://arxiv.org/abs/1901.05555" TargetMode="External" Id="rId9" /><Relationship Type="http://schemas.openxmlformats.org/officeDocument/2006/relationships/hyperlink" Target="https://arxiv.org/abs/1708.02002" TargetMode="External" Id="rId10" /><Relationship Type="http://schemas.openxmlformats.org/officeDocument/2006/relationships/hyperlink" Target="https://arxiv.org/abs/1606.04797" TargetMode="External" Id="rId11" /><Relationship Type="http://schemas.openxmlformats.org/officeDocument/2006/relationships/hyperlink" Target="https://arxiv.org/abs/1604.03540" TargetMode="External" Id="rId12" /><Relationship Type="http://schemas.openxmlformats.org/officeDocument/2006/relationships/hyperlink" Target="https://arxiv.org/abs/1908.03195" TargetMode="External" Id="rId13" /><Relationship Type="http://schemas.openxmlformats.org/officeDocument/2006/relationships/hyperlink" Target="https://arxiv.org/abs/1711.05101" TargetMode="External" Id="rId14" /><Relationship Type="http://schemas.openxmlformats.org/officeDocument/2006/relationships/hyperlink" Target="https://arxiv.org/abs/1708.07120" TargetMode="External" Id="rId15" /><Relationship Type="http://schemas.openxmlformats.org/officeDocument/2006/relationships/hyperlink" Target="https://www.ijcai.org/Proceedings/95-2/Papers/016.pdf" TargetMode="External" Id="rId16" /><Relationship Type="http://schemas.openxmlformats.org/officeDocument/2006/relationships/hyperlink" Target="https://arxiv.org/abs/2212.05245" TargetMode="External" Id="rId17" /><Relationship Type="http://schemas.openxmlformats.org/officeDocument/2006/relationships/hyperlink" Target="https://arxiv.org/abs/2404.03425" TargetMode="External" Id="rId18" /><Relationship Type="http://schemas.openxmlformats.org/officeDocument/2006/relationships/hyperlink" Target="https://arxiv.org/abs/2508.08232" TargetMode="External" Id="rId19" /></Relationships>
</file>

<file path=xl/worksheets/sheet1.xml><?xml version="1.0" encoding="utf-8"?>
<worksheet xmlns="http://schemas.openxmlformats.org/spreadsheetml/2006/main">
  <sheetPr>
    <tabColor rgb="000D366B"/>
    <outlinePr summaryBelow="1" summaryRight="1"/>
    <pageSetUpPr fitToPage="1"/>
  </sheetPr>
  <dimension ref="A1:C77"/>
  <sheetViews>
    <sheetView showGridLines="0" workbookViewId="0">
      <selection activeCell="A1" sqref="A1"/>
    </sheetView>
  </sheetViews>
  <sheetFormatPr baseColWidth="8" defaultRowHeight="15"/>
  <cols>
    <col width="36" customWidth="1" min="1" max="1"/>
    <col width="46" customWidth="1" min="2" max="2"/>
    <col width="62" customWidth="1" min="3" max="3"/>
  </cols>
  <sheetData>
    <row r="1" ht="27.6" customHeight="1">
      <c r="A1" s="1" t="inlineStr">
        <is>
          <t>Semantic change detection on the SECOND dataset — start here</t>
        </is>
      </c>
    </row>
    <row r="2" ht="33" customHeight="1">
      <c r="A2" s="2" t="inlineStr">
        <is>
          <t>What this sheet shows: a plain-language summary of the whole project: what was done, which model was used and why, how good the results are, and how to read the other sheets.</t>
        </is>
      </c>
    </row>
    <row r="3" ht="35.7" customHeight="1">
      <c r="A3" s="3" t="inlineStr">
        <is>
          <t>Key takeaway: The best model finds and labels changes 93% better than the starting model (main score 7.97 → 15.38). Most of the gain came from choosing a better model design.</t>
        </is>
      </c>
    </row>
    <row r="5" ht="20.85" customHeight="1">
      <c r="A5" s="4" t="inlineStr">
        <is>
          <t>What is this project?</t>
        </is>
      </c>
    </row>
    <row r="6" ht="46.5" customHeight="1">
      <c r="A6" s="5" t="inlineStr">
        <is>
          <t>Two aerial photos of the same place, taken at different times, are compared. For every pixel the computer decides: did it change? If yes, what was it before and what is it now (for example tree → building)? The data is the public SECOND dataset (2,968 photo pairs, 6 land-cover classes). The hard part: only 20% of pixels change, and some classes (water, playground) are very rare.</t>
        </is>
      </c>
    </row>
    <row r="8" ht="20" customHeight="1">
      <c r="A8" s="6" t="inlineStr">
        <is>
          <t>The answer in numbers (test set of 595 photo pairs the models never saw)</t>
        </is>
      </c>
    </row>
    <row r="9" ht="21.5" customHeight="1">
      <c r="A9" s="7" t="inlineStr">
        <is>
          <t>Measure</t>
        </is>
      </c>
      <c r="B9" s="7" t="inlineStr">
        <is>
          <t>Value</t>
        </is>
      </c>
      <c r="C9" s="7" t="inlineStr">
        <is>
          <t>Meaning</t>
        </is>
      </c>
    </row>
    <row r="10" ht="32" customHeight="1">
      <c r="A10" s="8" t="inlineStr">
        <is>
          <t>Starting model (Model 1) — main score</t>
        </is>
      </c>
      <c r="B10" s="9">
        <f>'Step 1 Compare Models'!B6</f>
        <v>7.974001851557457</v>
      </c>
      <c r="C10" s="8" t="inlineStr">
        <is>
          <t>Separated Kappa, 0–100, higher is better</t>
        </is>
      </c>
    </row>
    <row r="11" ht="18.5" customHeight="1">
      <c r="A11" s="10" t="inlineStr">
        <is>
          <t>Chosen model (Model 3) — main score</t>
        </is>
      </c>
      <c r="B11" s="11">
        <f>'Step 1 Compare Models'!B8</f>
        <v>14.24483239371389</v>
      </c>
      <c r="C11" s="10" t="inlineStr">
        <is>
          <t>Bi-temporal Semantic Reasoning Network</t>
        </is>
      </c>
    </row>
    <row r="12" ht="18.5" customHeight="1">
      <c r="A12" s="8" t="inlineStr">
        <is>
          <t>Best result — main score</t>
        </is>
      </c>
      <c r="B12" s="9">
        <f>MAX('Step 2 Rare-Class Methods'!D6:D15)</f>
        <v>15.38185921301693</v>
      </c>
      <c r="C12" s="8" t="inlineStr">
        <is>
          <t>Model 3 + best method for rare classes</t>
        </is>
      </c>
    </row>
    <row r="13" ht="32" customHeight="1">
      <c r="A13" s="10" t="inlineStr">
        <is>
          <t>Best method for rare classes</t>
        </is>
      </c>
      <c r="B13" s="12" t="str">
        <f>INDEX('Step 2 Rare-Class Methods'!A6:A15,MATCH(B12,'Step 2 Rare-Class Methods'!D6:D15,0))</f>
        <v>Weighted cross-entropy + Dice loss</v>
      </c>
      <c r="C13" s="10" t="inlineStr">
        <is>
          <t>In the single main run; in the 3-fold check the top methods are tied</t>
        </is>
      </c>
    </row>
    <row r="14" ht="18.5" customHeight="1">
      <c r="A14" s="8" t="inlineStr">
        <is>
          <t>Total improvement</t>
        </is>
      </c>
      <c r="B14" s="13">
        <f>(B12-B10)/B10</f>
        <v>0.9290012090996185</v>
      </c>
      <c r="C14" s="8" t="inlineStr">
        <is>
          <t>Best result vs starting model</t>
        </is>
      </c>
    </row>
    <row r="15" ht="18.5" customHeight="1">
      <c r="A15" s="10" t="inlineStr">
        <is>
          <t>Overall accuracy of the best result</t>
        </is>
      </c>
      <c r="B15" s="14" t="n">
        <v>0.8426545728154544</v>
      </c>
      <c r="C15" s="10" t="inlineStr">
        <is>
          <t>Share of pixels labelled correctly</t>
        </is>
      </c>
    </row>
    <row r="16" ht="32" customHeight="1">
      <c r="A16" s="8" t="inlineStr">
        <is>
          <t>Changes found by the best result (recall)</t>
        </is>
      </c>
      <c r="B16" s="15" t="n">
        <v>0.7233311598761617</v>
      </c>
      <c r="C16" s="8" t="inlineStr">
        <is>
          <t>Share of truly changed pixels that the model marked as changed</t>
        </is>
      </c>
    </row>
    <row r="17" ht="32" customHeight="1">
      <c r="A17" s="10" t="inlineStr">
        <is>
          <t>Methods that beat the standard loss in all 3 folds</t>
        </is>
      </c>
      <c r="B17" s="12" t="inlineStr">
        <is>
          <t>6 of 9</t>
        </is>
      </c>
      <c r="C17" s="10" t="inlineStr">
        <is>
          <t>Stability check</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5" ht="20" customHeight="1">
      <c r="A45" s="6" t="inlineStr">
        <is>
          <t>Which machine learning model did we use, and why?</t>
        </is>
      </c>
    </row>
    <row r="46" ht="21.5" customHeight="1">
      <c r="A46" s="7" t="inlineStr">
        <is>
          <t>Step</t>
        </is>
      </c>
      <c r="B46" s="7" t="inlineStr">
        <is>
          <t>What was done</t>
        </is>
      </c>
      <c r="C46" s="7" t="inlineStr">
        <is>
          <t>Why</t>
        </is>
      </c>
    </row>
    <row r="47" ht="72.5" customHeight="1">
      <c r="A47" s="8" t="inlineStr">
        <is>
          <t>1. Built three models</t>
        </is>
      </c>
      <c r="B47" s="8" t="inlineStr">
        <is>
          <t>All are convolutional neural networks (deep learning) with the same 18-layer Residual Network encoder. Model 1 joins both photos at the start; Model 2 reads them separately (Siamese); Model 3 adds attention between the two dates.</t>
        </is>
      </c>
      <c r="C47" s="8" t="inlineStr">
        <is>
          <t>To find out which design handles before/after photos best, under exactly the same conditions.</t>
        </is>
      </c>
    </row>
    <row r="48" ht="32" customHeight="1">
      <c r="A48" s="10" t="inlineStr">
        <is>
          <t>2. Picked the best</t>
        </is>
      </c>
      <c r="B48" s="10" t="inlineStr">
        <is>
          <t>Model 3 had the highest validation score (test main score 14.24 vs 13.59 and 7.97).</t>
        </is>
      </c>
      <c r="C48" s="10" t="inlineStr">
        <is>
          <t>Chosen on validation data, so the test score stays a fair, unseen check.</t>
        </is>
      </c>
    </row>
    <row r="49" ht="32" customHeight="1">
      <c r="A49" s="8" t="inlineStr">
        <is>
          <t>3. Helped it with rare classes</t>
        </is>
      </c>
      <c r="B49" s="8" t="inlineStr">
        <is>
          <t>Tried 9 methods (weighted losses, Dice loss, focal loss, oversampling, …) on Model 3.</t>
        </is>
      </c>
      <c r="C49" s="8" t="inlineStr">
        <is>
          <t>Rare classes like water were almost never found by Model 1.</t>
        </is>
      </c>
    </row>
    <row r="50" ht="32" customHeight="1">
      <c r="A50" s="10" t="inlineStr">
        <is>
          <t>4. Checked stability</t>
        </is>
      </c>
      <c r="B50" s="10" t="inlineStr">
        <is>
          <t>Repeated every configuration 3 times (3-fold cross-validation).</t>
        </is>
      </c>
      <c r="C50" s="10" t="inlineStr">
        <is>
          <t>A single run can be lucky; repeating shows which results are real.</t>
        </is>
      </c>
    </row>
    <row r="52" ht="20.85" customHeight="1">
      <c r="A52" s="4" t="inlineStr">
        <is>
          <t>Why is the main score only about 15 when accuracy is 84%?</t>
        </is>
      </c>
    </row>
    <row r="53" ht="60" customHeight="1">
      <c r="A53" s="5" t="inlineStr">
        <is>
          <t>They measure different things. The main score (Separated Kappa) is NOT a percentage of correct pixels. It is a strict score that removes the easy 'no change' pixels and checks whether changes are found AND labelled with the right classes; 0 means no better than chance. On this dataset even the best published models score only about 24–25. Accuracy is high for every model because 81% of pixels never change: a model that always answers 'no change' would already get about 81% accuracy while finding zero changes.</t>
        </is>
      </c>
    </row>
    <row r="55" ht="20.85" customHeight="1">
      <c r="A55" s="4" t="inlineStr">
        <is>
          <t>Why not just use the usual metrics (accuracy, precision, recall, F1-score)?</t>
        </is>
      </c>
    </row>
    <row r="56" ht="60" customHeight="1">
      <c r="A56" s="5" t="inlineStr">
        <is>
          <t>They are reported too — see the 'Standard Metrics' sheet. But on their own they are misleading here: accuracy rewards saying 'no change', and precision/recall/F1 only check whether a change was found, not whether its land-cover classes are right. Research papers on this dataset therefore use Separated Kappa as the main score, plus the F-score for semantic change detection, mean intersection over union and overall accuracy. Using the same scores makes our results comparable with published work.</t>
        </is>
      </c>
    </row>
    <row r="58" ht="20.85" customHeight="1">
      <c r="A58" s="4" t="inlineStr">
        <is>
          <t>Why are our scores lower than in research papers?</t>
        </is>
      </c>
    </row>
    <row r="59" ht="46.5" customHeight="1">
      <c r="A59" s="5" t="inlineStr">
        <is>
          <t>Papers use full-size 512 × 512 images, larger encoders and 50–200 epochs on large graphics servers. This project used 256 × 256 images (a quarter of the pixels), an 18-layer encoder and 20 epochs on a laptop. The ranking of the three designs still matches the papers (see 'Comparison with Papers').</t>
        </is>
      </c>
    </row>
    <row r="61" ht="20" customHeight="1">
      <c r="A61" s="6" t="inlineStr">
        <is>
          <t>How to read this workbook (click a sheet name)</t>
        </is>
      </c>
    </row>
    <row r="62" ht="21.5" customHeight="1">
      <c r="A62" s="7" t="inlineStr">
        <is>
          <t>Sheet</t>
        </is>
      </c>
      <c r="B62" s="7" t="inlineStr">
        <is>
          <t>What you will find</t>
        </is>
      </c>
      <c r="C62" s="16" t="n"/>
    </row>
    <row r="63" ht="18" customHeight="1">
      <c r="A63" s="17" t="inlineStr">
        <is>
          <t>Models Used</t>
        </is>
      </c>
      <c r="B63" s="18" t="inlineStr">
        <is>
          <t>The three models: what they are, which paper, why tried, result</t>
        </is>
      </c>
      <c r="C63" s="16" t="n"/>
    </row>
    <row r="64" ht="18" customHeight="1">
      <c r="A64" s="19" t="inlineStr">
        <is>
          <t>Standard Metrics</t>
        </is>
      </c>
      <c r="B64" s="20" t="inlineStr">
        <is>
          <t>Accuracy, precision, recall, F1-score and confusion counts for every run</t>
        </is>
      </c>
      <c r="C64" s="16" t="n"/>
    </row>
    <row r="65" ht="18" customHeight="1">
      <c r="A65" s="17" t="inlineStr">
        <is>
          <t>Step 1 Compare Models</t>
        </is>
      </c>
      <c r="B65" s="18" t="inlineStr">
        <is>
          <t>Step 1: the three models compared</t>
        </is>
      </c>
      <c r="C65" s="16" t="n"/>
    </row>
    <row r="66" ht="18" customHeight="1">
      <c r="A66" s="19" t="inlineStr">
        <is>
          <t>Step 2 Rare-Class Methods</t>
        </is>
      </c>
      <c r="B66" s="20" t="inlineStr">
        <is>
          <t>Step 2: nine methods for rare classes</t>
        </is>
      </c>
      <c r="C66" s="16" t="n"/>
    </row>
    <row r="67" ht="18" customHeight="1">
      <c r="A67" s="17" t="inlineStr">
        <is>
          <t>Results per Class</t>
        </is>
      </c>
      <c r="B67" s="18" t="inlineStr">
        <is>
          <t>Score of each land-cover class</t>
        </is>
      </c>
      <c r="C67" s="16" t="n"/>
    </row>
    <row r="68" ht="18" customHeight="1">
      <c r="A68" s="19" t="inlineStr">
        <is>
          <t>Errors</t>
        </is>
      </c>
      <c r="B68" s="20" t="inlineStr">
        <is>
          <t>What kind of mistakes the models make</t>
        </is>
      </c>
      <c r="C68" s="16" t="n"/>
    </row>
    <row r="69" ht="18" customHeight="1">
      <c r="A69" s="17" t="inlineStr">
        <is>
          <t>Stability Check</t>
        </is>
      </c>
      <c r="B69" s="18" t="inlineStr">
        <is>
          <t>Every configuration repeated 3 times</t>
        </is>
      </c>
      <c r="C69" s="16" t="n"/>
    </row>
    <row r="70" ht="18" customHeight="1">
      <c r="A70" s="19" t="inlineStr">
        <is>
          <t>Learning Curves</t>
        </is>
      </c>
      <c r="B70" s="20" t="inlineStr">
        <is>
          <t>Overfitting or underfitting?</t>
        </is>
      </c>
      <c r="C70" s="16" t="n"/>
    </row>
    <row r="71" ht="18" customHeight="1">
      <c r="A71" s="17" t="inlineStr">
        <is>
          <t>Training Progress</t>
        </is>
      </c>
      <c r="B71" s="18" t="inlineStr">
        <is>
          <t>Validation score after every epoch</t>
        </is>
      </c>
      <c r="C71" s="16" t="n"/>
    </row>
    <row r="72" ht="18" customHeight="1">
      <c r="A72" s="19" t="inlineStr">
        <is>
          <t>Comparison with Papers</t>
        </is>
      </c>
      <c r="B72" s="20" t="inlineStr">
        <is>
          <t>Our scores next to published papers</t>
        </is>
      </c>
      <c r="C72" s="16" t="n"/>
    </row>
    <row r="73" ht="18" customHeight="1">
      <c r="A73" s="17" t="inlineStr">
        <is>
          <t>Predictions</t>
        </is>
      </c>
      <c r="B73" s="18" t="inlineStr">
        <is>
          <t>Example outputs of the best model</t>
        </is>
      </c>
      <c r="C73" s="16" t="n"/>
    </row>
    <row r="74" ht="18" customHeight="1">
      <c r="A74" s="19" t="inlineStr">
        <is>
          <t>Glossary</t>
        </is>
      </c>
      <c r="B74" s="20" t="inlineStr">
        <is>
          <t>Every term and short form explained</t>
        </is>
      </c>
      <c r="C74" s="16" t="n"/>
    </row>
    <row r="75" ht="18" customHeight="1">
      <c r="A75" s="17" t="inlineStr">
        <is>
          <t>References</t>
        </is>
      </c>
      <c r="B75" s="18" t="inlineStr">
        <is>
          <t>Paper and link for every component</t>
        </is>
      </c>
      <c r="C75" s="16" t="n"/>
    </row>
    <row r="76" ht="18" customHeight="1">
      <c r="A76" s="19" t="inlineStr">
        <is>
          <t>Setup</t>
        </is>
      </c>
      <c r="B76" s="20" t="inlineStr">
        <is>
          <t>Settings and exact score definitions</t>
        </is>
      </c>
      <c r="C76" s="16" t="n"/>
    </row>
    <row r="77" ht="18" customHeight="1">
      <c r="A77" s="17" t="inlineStr">
        <is>
          <t>Next Steps</t>
        </is>
      </c>
      <c r="B77" s="18" t="inlineStr">
        <is>
          <t>Plan towards a publication</t>
        </is>
      </c>
      <c r="C77" s="16" t="n"/>
    </row>
  </sheetData>
  <mergeCells count="27">
    <mergeCell ref="B62:C62"/>
    <mergeCell ref="B72:C72"/>
    <mergeCell ref="A56:C56"/>
    <mergeCell ref="B66:C66"/>
    <mergeCell ref="A3:C3"/>
    <mergeCell ref="A55:C55"/>
    <mergeCell ref="B71:C71"/>
    <mergeCell ref="A2:C2"/>
    <mergeCell ref="B77:C77"/>
    <mergeCell ref="B70:C70"/>
    <mergeCell ref="A5:C5"/>
    <mergeCell ref="B67:C67"/>
    <mergeCell ref="A53:C53"/>
    <mergeCell ref="A52:C52"/>
    <mergeCell ref="B73:C73"/>
    <mergeCell ref="B69:C69"/>
    <mergeCell ref="A58:C58"/>
    <mergeCell ref="A59:C59"/>
    <mergeCell ref="B65:C65"/>
    <mergeCell ref="B74:C74"/>
    <mergeCell ref="B68:C68"/>
    <mergeCell ref="B64:C64"/>
    <mergeCell ref="A1:C1"/>
    <mergeCell ref="B76:C76"/>
    <mergeCell ref="A6:C6"/>
    <mergeCell ref="B63:C63"/>
    <mergeCell ref="B75:C75"/>
  </mergeCells>
  <hyperlinks>
    <hyperlink xmlns:r="http://schemas.openxmlformats.org/officeDocument/2006/relationships" ref="A63" r:id="rId1"/>
    <hyperlink xmlns:r="http://schemas.openxmlformats.org/officeDocument/2006/relationships" ref="A64" r:id="rId2"/>
    <hyperlink xmlns:r="http://schemas.openxmlformats.org/officeDocument/2006/relationships" ref="A65" r:id="rId3"/>
    <hyperlink xmlns:r="http://schemas.openxmlformats.org/officeDocument/2006/relationships" ref="A66" r:id="rId4"/>
    <hyperlink xmlns:r="http://schemas.openxmlformats.org/officeDocument/2006/relationships" ref="A67" r:id="rId5"/>
    <hyperlink xmlns:r="http://schemas.openxmlformats.org/officeDocument/2006/relationships" ref="A68" r:id="rId6"/>
    <hyperlink xmlns:r="http://schemas.openxmlformats.org/officeDocument/2006/relationships" ref="A69" r:id="rId7"/>
    <hyperlink xmlns:r="http://schemas.openxmlformats.org/officeDocument/2006/relationships" ref="A70" r:id="rId8"/>
    <hyperlink xmlns:r="http://schemas.openxmlformats.org/officeDocument/2006/relationships" ref="A71" r:id="rId9"/>
    <hyperlink xmlns:r="http://schemas.openxmlformats.org/officeDocument/2006/relationships" ref="A72" r:id="rId10"/>
    <hyperlink xmlns:r="http://schemas.openxmlformats.org/officeDocument/2006/relationships" ref="A73" r:id="rId11"/>
    <hyperlink xmlns:r="http://schemas.openxmlformats.org/officeDocument/2006/relationships" ref="A74" r:id="rId12"/>
    <hyperlink xmlns:r="http://schemas.openxmlformats.org/officeDocument/2006/relationships" ref="A75" r:id="rId13"/>
    <hyperlink xmlns:r="http://schemas.openxmlformats.org/officeDocument/2006/relationships" ref="A76" r:id="rId14"/>
    <hyperlink xmlns:r="http://schemas.openxmlformats.org/officeDocument/2006/relationships" ref="A77" r:id="rId15"/>
  </hyperlinks>
  <pageMargins left="0.75" right="0.75" top="1" bottom="1" header="0.5" footer="0.5"/>
  <pageSetup orientation="landscape" fitToHeight="0" fitToWidth="1"/>
  <drawing xmlns:r="http://schemas.openxmlformats.org/officeDocument/2006/relationships" r:id="rId16"/>
</worksheet>
</file>

<file path=xl/worksheets/sheet2.xml><?xml version="1.0" encoding="utf-8"?>
<worksheet xmlns="http://schemas.openxmlformats.org/spreadsheetml/2006/main">
  <sheetPr>
    <tabColor rgb="006DA7EC"/>
    <outlinePr summaryBelow="1" summaryRight="1"/>
    <pageSetUpPr fitToPage="1"/>
  </sheetPr>
  <dimension ref="A1:G18"/>
  <sheetViews>
    <sheetView showGridLines="0" workbookViewId="0">
      <selection activeCell="A1" sqref="A1"/>
    </sheetView>
  </sheetViews>
  <sheetFormatPr baseColWidth="8" defaultRowHeight="15"/>
  <cols>
    <col width="26" customWidth="1" min="1" max="1"/>
    <col width="34" customWidth="1" min="2" max="2"/>
    <col width="44" customWidth="1" min="3" max="3"/>
    <col width="34" customWidth="1" min="4" max="4"/>
    <col width="36" customWidth="1" min="5" max="5"/>
    <col width="14" customWidth="1" min="6" max="6"/>
    <col width="22" customWidth="1" min="7" max="7"/>
  </cols>
  <sheetData>
    <row r="1" ht="27.6" customHeight="1">
      <c r="A1" s="1" t="inlineStr">
        <is>
          <t>Which machine learning models were used, and why</t>
        </is>
      </c>
    </row>
    <row r="2" ht="19.5" customHeight="1">
      <c r="A2" s="2" t="inlineStr">
        <is>
          <t>What this sheet shows: the three deep-learning models built for this project, what each one does, the paper it is based on, why it was tried, and how well it did.</t>
        </is>
      </c>
    </row>
    <row r="3" ht="20.85" customHeight="1">
      <c r="A3" s="3" t="inlineStr">
        <is>
          <t>Key takeaway: All three are convolutional neural networks. Model 3 (Bi-temporal Semantic Reasoning Network) scored highest, so it was used for all later experiments.</t>
        </is>
      </c>
    </row>
    <row r="5" ht="48.5" customHeight="1">
      <c r="A5" s="7" t="inlineStr">
        <is>
          <t>Model</t>
        </is>
      </c>
      <c r="B5" s="7" t="inlineStr">
        <is>
          <t>Full name</t>
        </is>
      </c>
      <c r="C5" s="7" t="inlineStr">
        <is>
          <t>How it works (plain words)</t>
        </is>
      </c>
      <c r="D5" s="7" t="inlineStr">
        <is>
          <t>Based on paper</t>
        </is>
      </c>
      <c r="E5" s="7" t="inlineStr">
        <is>
          <t>Why we tried it</t>
        </is>
      </c>
      <c r="F5" s="7" t="inlineStr">
        <is>
          <t>Main score (Separated Kappa)</t>
        </is>
      </c>
      <c r="G5" s="7" t="inlineStr">
        <is>
          <t>Decision</t>
        </is>
      </c>
    </row>
    <row r="6" ht="45.5" customHeight="1">
      <c r="A6" s="8" t="inlineStr">
        <is>
          <t>Model 1: Early Fusion network</t>
        </is>
      </c>
      <c r="B6" s="8" t="inlineStr">
        <is>
          <t>Early Fusion convolutional neural network</t>
        </is>
      </c>
      <c r="C6" s="8" t="inlineStr">
        <is>
          <t>Puts the before and after photos together as one 6-channel image and gives it to a single network.</t>
        </is>
      </c>
      <c r="D6" s="8" t="inlineStr">
        <is>
          <t>High Resolution Semantic Change Detection, strategy 2 (Daudt and others, 2019)</t>
        </is>
      </c>
      <c r="E6" s="8" t="inlineStr">
        <is>
          <t>The simplest design. It is the starting point that the other models must beat.</t>
        </is>
      </c>
      <c r="F6" s="21" t="n">
        <v>7.974001851557457</v>
      </c>
      <c r="G6" s="8" t="inlineStr">
        <is>
          <t>Not chosen</t>
        </is>
      </c>
    </row>
    <row r="7" ht="45.5" customHeight="1">
      <c r="A7" s="10" t="inlineStr">
        <is>
          <t>Model 2: Siamese network</t>
        </is>
      </c>
      <c r="B7" s="10" t="inlineStr">
        <is>
          <t>Separated Semantic Segmentation and Change Detection network (late fusion)</t>
        </is>
      </c>
      <c r="C7" s="10" t="inlineStr">
        <is>
          <t>The same encoder reads the before photo and the after photo separately; a separate branch then compares them to find changes.</t>
        </is>
      </c>
      <c r="D7" s="10" t="inlineStr">
        <is>
          <t>Ding and others, 2022</t>
        </is>
      </c>
      <c r="E7" s="10" t="inlineStr">
        <is>
          <t>Tests whether reading the two photos separately works better than mixing them at the start.</t>
        </is>
      </c>
      <c r="F7" s="22" t="n">
        <v>13.59108488704975</v>
      </c>
      <c r="G7" s="10" t="inlineStr">
        <is>
          <t>Not chosen</t>
        </is>
      </c>
    </row>
    <row r="8" ht="59" customHeight="1">
      <c r="A8" s="23" t="inlineStr">
        <is>
          <t>Model 3: Bi-temporal Semantic Reasoning Network</t>
        </is>
      </c>
      <c r="B8" s="23" t="inlineStr">
        <is>
          <t>Bi-temporal Semantic Reasoning Network (lite version)</t>
        </is>
      </c>
      <c r="C8" s="23" t="inlineStr">
        <is>
          <t>Model 2 plus an attention step in which each photo 'looks at' the other, and an extra loss that asks the two predictions to agree where nothing changed.</t>
        </is>
      </c>
      <c r="D8" s="23" t="inlineStr">
        <is>
          <t>Ding and others, 2022</t>
        </is>
      </c>
      <c r="E8" s="23" t="inlineStr">
        <is>
          <t>Tests whether letting the two dates exchange information helps further.</t>
        </is>
      </c>
      <c r="F8" s="24" t="n">
        <v>14.24483239371389</v>
      </c>
      <c r="G8" s="23" t="inlineStr">
        <is>
          <t>Best — used for Step 2</t>
        </is>
      </c>
    </row>
    <row r="10" ht="20" customHeight="1">
      <c r="A10" s="6" t="inlineStr">
        <is>
          <t>What all three models have in common</t>
        </is>
      </c>
    </row>
    <row r="11" ht="21.5" customHeight="1">
      <c r="A11" s="7" t="inlineStr">
        <is>
          <t>Item</t>
        </is>
      </c>
      <c r="B11" s="7" t="inlineStr">
        <is>
          <t>Description</t>
        </is>
      </c>
      <c r="C11" s="25" t="n"/>
      <c r="D11" s="25" t="n"/>
      <c r="E11" s="25" t="n"/>
      <c r="F11" s="25" t="n"/>
      <c r="G11" s="16" t="n"/>
    </row>
    <row r="12" ht="19.5" customHeight="1">
      <c r="A12" s="8" t="inlineStr">
        <is>
          <t>Type of model</t>
        </is>
      </c>
      <c r="B12" s="8" t="inlineStr">
        <is>
          <t>Deep learning: convolutional neural network with an encoder (reads the image) and a decoder (draws the answer map).</t>
        </is>
      </c>
      <c r="C12" s="25" t="n"/>
      <c r="D12" s="25" t="n"/>
      <c r="E12" s="25" t="n"/>
      <c r="F12" s="25" t="n"/>
      <c r="G12" s="16" t="n"/>
    </row>
    <row r="13" ht="19.5" customHeight="1">
      <c r="A13" s="10" t="inlineStr">
        <is>
          <t>Type of learning</t>
        </is>
      </c>
      <c r="B13" s="10" t="inlineStr">
        <is>
          <t>Supervised learning: every training pixel comes with the correct answer.</t>
        </is>
      </c>
      <c r="C13" s="25" t="n"/>
      <c r="D13" s="25" t="n"/>
      <c r="E13" s="25" t="n"/>
      <c r="F13" s="25" t="n"/>
      <c r="G13" s="16" t="n"/>
    </row>
    <row r="14" ht="19.5" customHeight="1">
      <c r="A14" s="8" t="inlineStr">
        <is>
          <t>Encoder</t>
        </is>
      </c>
      <c r="B14" s="8" t="inlineStr">
        <is>
          <t>Residual Network with 18 layers, pre-trained on the ImageNet photo collection.</t>
        </is>
      </c>
      <c r="C14" s="25" t="n"/>
      <c r="D14" s="25" t="n"/>
      <c r="E14" s="25" t="n"/>
      <c r="F14" s="25" t="n"/>
      <c r="G14" s="16" t="n"/>
    </row>
    <row r="15" ht="19.5" customHeight="1">
      <c r="A15" s="10" t="inlineStr">
        <is>
          <t>Decoder</t>
        </is>
      </c>
      <c r="B15" s="10" t="inlineStr">
        <is>
          <t>Feature Pyramid Network style: combines details from several image scales.</t>
        </is>
      </c>
      <c r="C15" s="25" t="n"/>
      <c r="D15" s="25" t="n"/>
      <c r="E15" s="25" t="n"/>
      <c r="F15" s="25" t="n"/>
      <c r="G15" s="16" t="n"/>
    </row>
    <row r="16" ht="19.5" customHeight="1">
      <c r="A16" s="8" t="inlineStr">
        <is>
          <t>Output</t>
        </is>
      </c>
      <c r="B16" s="8" t="inlineStr">
        <is>
          <t>For every pixel: (1) changed or not, (2) land-cover class before, (3) land-cover class after.</t>
        </is>
      </c>
      <c r="C16" s="25" t="n"/>
      <c r="D16" s="25" t="n"/>
      <c r="E16" s="25" t="n"/>
      <c r="F16" s="25" t="n"/>
      <c r="G16" s="16" t="n"/>
    </row>
    <row r="17" ht="19.5" customHeight="1">
      <c r="A17" s="10" t="inlineStr">
        <is>
          <t>Programming</t>
        </is>
      </c>
      <c r="B17" s="10" t="inlineStr">
        <is>
          <t>Written from scratch in Python with the PyTorch library (file scd.py). The models follow the ideas of the papers but are simplified versions, not copies of the original code.</t>
        </is>
      </c>
      <c r="C17" s="25" t="n"/>
      <c r="D17" s="25" t="n"/>
      <c r="E17" s="25" t="n"/>
      <c r="F17" s="25" t="n"/>
      <c r="G17" s="16" t="n"/>
    </row>
    <row r="18" ht="19.5" customHeight="1">
      <c r="A18" s="8" t="inlineStr">
        <is>
          <t>Why the same encoder for all</t>
        </is>
      </c>
      <c r="B18" s="8" t="inlineStr">
        <is>
          <t>So that differences between the models come only from their design, not from a bigger or smaller encoder.</t>
        </is>
      </c>
      <c r="C18" s="25" t="n"/>
      <c r="D18" s="25" t="n"/>
      <c r="E18" s="25" t="n"/>
      <c r="F18" s="25" t="n"/>
      <c r="G18" s="16" t="n"/>
    </row>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sheetData>
  <mergeCells count="11">
    <mergeCell ref="B16:G16"/>
    <mergeCell ref="A1:G1"/>
    <mergeCell ref="B14:G14"/>
    <mergeCell ref="A3:G3"/>
    <mergeCell ref="B17:G17"/>
    <mergeCell ref="A2:G2"/>
    <mergeCell ref="B12:G12"/>
    <mergeCell ref="B13:G13"/>
    <mergeCell ref="B18:G18"/>
    <mergeCell ref="B15:G15"/>
    <mergeCell ref="B11:G11"/>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6DA7EC"/>
    <outlinePr summaryBelow="1" summaryRight="1"/>
    <pageSetUpPr fitToPage="1"/>
  </sheetPr>
  <dimension ref="A1:K56"/>
  <sheetViews>
    <sheetView showGridLines="0" workbookViewId="0">
      <selection activeCell="A1" sqref="A1"/>
    </sheetView>
  </sheetViews>
  <sheetFormatPr baseColWidth="8" defaultRowHeight="15"/>
  <cols>
    <col width="44" customWidth="1" min="1" max="1"/>
    <col width="15" customWidth="1" min="2" max="2"/>
    <col width="14" customWidth="1" min="3" max="3"/>
    <col width="14" customWidth="1" min="4" max="4"/>
    <col width="14" customWidth="1" min="5" max="5"/>
    <col width="14" customWidth="1" min="6" max="6"/>
    <col width="12" customWidth="1" min="7" max="7"/>
    <col width="12" customWidth="1" min="8" max="8"/>
    <col width="12" customWidth="1" min="9" max="9"/>
    <col width="12" customWidth="1" min="10" max="10"/>
    <col width="14" customWidth="1" min="11" max="11"/>
  </cols>
  <sheetData>
    <row r="1" ht="27.6" customHeight="1">
      <c r="A1" s="1" t="inlineStr">
        <is>
          <t>Standard metrics: accuracy, precision, recall, F1-score and confusion matrix</t>
        </is>
      </c>
    </row>
    <row r="2" ht="33" customHeight="1">
      <c r="A2" s="2" t="inlineStr">
        <is>
          <t>What this sheet shows: the usual classification metrics for every run, computed for the question 'did this pixel change or not?'. All numbers come from pixel counts on the test set (both dates together); the metric columns are Excel formulas you can check.</t>
        </is>
      </c>
    </row>
    <row r="3" ht="35.7" customHeight="1">
      <c r="A3" s="3" t="inlineStr">
        <is>
          <t>Key takeaway: Accuracy looks high (85%–88%) for every model, even the weak ones, because 81% of pixels never change. Recall and F1-score show the real differences: the best method finds many more changes than Model 1.</t>
        </is>
      </c>
    </row>
    <row r="5" ht="75.5" customHeight="1">
      <c r="A5" s="7" t="inlineStr">
        <is>
          <t>Model + method</t>
        </is>
      </c>
      <c r="B5" s="7" t="inlineStr">
        <is>
          <t>Truly changed, predicted changed (true positives)</t>
        </is>
      </c>
      <c r="C5" s="7" t="inlineStr">
        <is>
          <t>Truly changed, predicted unchanged (false negatives)</t>
        </is>
      </c>
      <c r="D5" s="7" t="inlineStr">
        <is>
          <t>Truly unchanged, predicted changed (false positives)</t>
        </is>
      </c>
      <c r="E5" s="7" t="inlineStr">
        <is>
          <t>Truly unchanged, predicted unchanged (true negatives)</t>
        </is>
      </c>
      <c r="F5" s="7" t="inlineStr">
        <is>
          <t>All pixels</t>
        </is>
      </c>
      <c r="G5" s="7" t="inlineStr">
        <is>
          <t>Accuracy</t>
        </is>
      </c>
      <c r="H5" s="7" t="inlineStr">
        <is>
          <t>Precision</t>
        </is>
      </c>
      <c r="I5" s="7" t="inlineStr">
        <is>
          <t>Recall</t>
        </is>
      </c>
      <c r="J5" s="7" t="inlineStr">
        <is>
          <t>F1-score</t>
        </is>
      </c>
      <c r="K5" s="7" t="inlineStr">
        <is>
          <t>Accuracy of a model that always says 'no change'</t>
        </is>
      </c>
    </row>
    <row r="6" ht="18.5" customHeight="1">
      <c r="A6" s="8" t="inlineStr">
        <is>
          <t>Model 1: Early Fusion network</t>
        </is>
      </c>
      <c r="B6" s="26" t="n">
        <v>7829938</v>
      </c>
      <c r="C6" s="26" t="n">
        <v>7344044</v>
      </c>
      <c r="D6" s="26" t="n">
        <v>3243180</v>
      </c>
      <c r="E6" s="26" t="n">
        <v>59570678</v>
      </c>
      <c r="F6" s="26">
        <f>SUM(B6:E6)</f>
        <v>77987840.0</v>
      </c>
      <c r="G6" s="27">
        <f>(B6+E6)/F6</f>
        <v>0.8642451951483718</v>
      </c>
      <c r="H6" s="27">
        <f>B6/(B6+D6)</f>
        <v>0.7071123056757816</v>
      </c>
      <c r="I6" s="27">
        <f>B6/(B6+C6)</f>
        <v>0.5160107610513839</v>
      </c>
      <c r="J6" s="27">
        <f>2*H6*I6/(H6+I6)</f>
        <v>0.5966326184607061</v>
      </c>
      <c r="K6" s="27">
        <f>(D6+E6)/F6</f>
        <v>0.8054314364906119</v>
      </c>
    </row>
    <row r="7" ht="18.5" customHeight="1">
      <c r="A7" s="10" t="inlineStr">
        <is>
          <t>Model 2: Siamese network</t>
        </is>
      </c>
      <c r="B7" s="28" t="n">
        <v>8894678</v>
      </c>
      <c r="C7" s="28" t="n">
        <v>6279304</v>
      </c>
      <c r="D7" s="28" t="n">
        <v>2875170</v>
      </c>
      <c r="E7" s="28" t="n">
        <v>59938688</v>
      </c>
      <c r="F7" s="28">
        <f>SUM(B7:E7)</f>
        <v>77987840.0</v>
      </c>
      <c r="G7" s="29">
        <f>(B7+E7)/F7</f>
        <v>0.8826166489545036</v>
      </c>
      <c r="H7" s="29">
        <f>B7/(B7+D7)</f>
        <v>0.7557173210733052</v>
      </c>
      <c r="I7" s="29">
        <f>B7/(B7+C7)</f>
        <v>0.5861795539232879</v>
      </c>
      <c r="J7" s="29">
        <f>2*H7*I7/(H7+I7)</f>
        <v>0.6602385778116919</v>
      </c>
      <c r="K7" s="29">
        <f>(D7+E7)/F7</f>
        <v>0.8054314364906119</v>
      </c>
    </row>
    <row r="8" ht="32" customHeight="1">
      <c r="A8" s="8" t="inlineStr">
        <is>
          <t>Model 3: Bi-temporal Semantic Reasoning Network</t>
        </is>
      </c>
      <c r="B8" s="26" t="n">
        <v>9414668</v>
      </c>
      <c r="C8" s="26" t="n">
        <v>5759314</v>
      </c>
      <c r="D8" s="26" t="n">
        <v>3406948</v>
      </c>
      <c r="E8" s="26" t="n">
        <v>59406910</v>
      </c>
      <c r="F8" s="26">
        <f>SUM(B8:E8)</f>
        <v>77987840.0</v>
      </c>
      <c r="G8" s="27">
        <f>(B8+E8)/F8</f>
        <v>0.8824654971852022</v>
      </c>
      <c r="H8" s="27">
        <f>B8/(B8+D8)</f>
        <v>0.7342809205953447</v>
      </c>
      <c r="I8" s="27">
        <f>B8/(B8+C8)</f>
        <v>0.6204480801413894</v>
      </c>
      <c r="J8" s="27">
        <f>2*H8*I8/(H8+I8)</f>
        <v>0.6725820252169645</v>
      </c>
      <c r="K8" s="27">
        <f>(D8+E8)/F8</f>
        <v>0.8054314364906119</v>
      </c>
    </row>
    <row r="9" ht="32" customHeight="1">
      <c r="A9" s="10" t="inlineStr">
        <is>
          <t>Model 3: Bi-temporal Semantic Reasoning Network + Weighted cross-entropy + Dice loss</t>
        </is>
      </c>
      <c r="B9" s="28" t="n">
        <v>10975814</v>
      </c>
      <c r="C9" s="28" t="n">
        <v>4198168</v>
      </c>
      <c r="D9" s="28" t="n">
        <v>5668306</v>
      </c>
      <c r="E9" s="28" t="n">
        <v>57145552</v>
      </c>
      <c r="F9" s="28">
        <f>SUM(B9:E9)</f>
        <v>77987840.0</v>
      </c>
      <c r="G9" s="29">
        <f>(B9+E9)/F9</f>
        <v>0.8734870205406381</v>
      </c>
      <c r="H9" s="29">
        <f>B9/(B9+D9)</f>
        <v>0.6594409316923935</v>
      </c>
      <c r="I9" s="29">
        <f>B9/(B9+C9)</f>
        <v>0.7233311598761617</v>
      </c>
      <c r="J9" s="29">
        <f>2*H9*I9/(H9+I9)</f>
        <v>0.6899100392600414</v>
      </c>
      <c r="K9" s="29">
        <f>(D9+E9)/F9</f>
        <v>0.8054314364906119</v>
      </c>
    </row>
    <row r="10" ht="32" customHeight="1">
      <c r="A10" s="8" t="inlineStr">
        <is>
          <t>Model 3: Bi-temporal Semantic Reasoning Network + Cross-entropy + Dice loss</t>
        </is>
      </c>
      <c r="B10" s="26" t="n">
        <v>10252706</v>
      </c>
      <c r="C10" s="26" t="n">
        <v>4921276</v>
      </c>
      <c r="D10" s="26" t="n">
        <v>4558964</v>
      </c>
      <c r="E10" s="26" t="n">
        <v>58254894</v>
      </c>
      <c r="F10" s="26">
        <f>SUM(B10:E10)</f>
        <v>77987840.0</v>
      </c>
      <c r="G10" s="27">
        <f>(B10+E10)/F10</f>
        <v>0.8784395105698529</v>
      </c>
      <c r="H10" s="27">
        <f>B10/(B10+D10)</f>
        <v>0.6922045927299217</v>
      </c>
      <c r="I10" s="27">
        <f>B10/(B10+C10)</f>
        <v>0.6756766944892909</v>
      </c>
      <c r="J10" s="27">
        <f>2*H10*I10/(H10+I10)</f>
        <v>0.6838407915892575</v>
      </c>
      <c r="K10" s="27">
        <f>(D10+E10)/F10</f>
        <v>0.8054314364906119</v>
      </c>
    </row>
    <row r="11" ht="32" customHeight="1">
      <c r="A11" s="10" t="inlineStr">
        <is>
          <t>Model 3: Bi-temporal Semantic Reasoning Network + Weighted cross-entropy loss</t>
        </is>
      </c>
      <c r="B11" s="28" t="n">
        <v>10780226</v>
      </c>
      <c r="C11" s="28" t="n">
        <v>4393756</v>
      </c>
      <c r="D11" s="28" t="n">
        <v>5647468</v>
      </c>
      <c r="E11" s="28" t="n">
        <v>57166390</v>
      </c>
      <c r="F11" s="28">
        <f>SUM(B11:E11)</f>
        <v>77987840.0</v>
      </c>
      <c r="G11" s="29">
        <f>(B11+E11)/F11</f>
        <v>0.8712462866005777</v>
      </c>
      <c r="H11" s="29">
        <f>B11/(B11+D11)</f>
        <v>0.6562227175646198</v>
      </c>
      <c r="I11" s="29">
        <f>B11/(B11+C11)</f>
        <v>0.7104414648705923</v>
      </c>
      <c r="J11" s="29">
        <f>2*H11*I11/(H11+I11)</f>
        <v>0.6822565993018852</v>
      </c>
      <c r="K11" s="29">
        <f>(D11+E11)/F11</f>
        <v>0.8054314364906119</v>
      </c>
    </row>
    <row r="12" ht="45.5" customHeight="1">
      <c r="A12" s="8" t="inlineStr">
        <is>
          <t>Model 3: Bi-temporal Semantic Reasoning Network + Weighted cross-entropy + Dice loss + rare-class oversampling</t>
        </is>
      </c>
      <c r="B12" s="26" t="n">
        <v>10659604</v>
      </c>
      <c r="C12" s="26" t="n">
        <v>4514378</v>
      </c>
      <c r="D12" s="26" t="n">
        <v>5422348</v>
      </c>
      <c r="E12" s="26" t="n">
        <v>57391510</v>
      </c>
      <c r="F12" s="26">
        <f>SUM(B12:E12)</f>
        <v>77987840.0</v>
      </c>
      <c r="G12" s="27">
        <f>(B12+E12)/F12</f>
        <v>0.8725862134404543</v>
      </c>
      <c r="H12" s="27">
        <f>B12/(B12+D12)</f>
        <v>0.6628302335437887</v>
      </c>
      <c r="I12" s="27">
        <f>B12/(B12+C12)</f>
        <v>0.7024922001357323</v>
      </c>
      <c r="J12" s="27">
        <f>2*H12*I12/(H12+I12)</f>
        <v>0.6820851362176538</v>
      </c>
      <c r="K12" s="27">
        <f>(D12+E12)/F12</f>
        <v>0.8054314364906119</v>
      </c>
    </row>
    <row r="13" ht="32" customHeight="1">
      <c r="A13" s="10" t="inlineStr">
        <is>
          <t>Model 3: Bi-temporal Semantic Reasoning Network + Median frequency balancing</t>
        </is>
      </c>
      <c r="B13" s="28" t="n">
        <v>11251754</v>
      </c>
      <c r="C13" s="28" t="n">
        <v>3922228</v>
      </c>
      <c r="D13" s="28" t="n">
        <v>6520960</v>
      </c>
      <c r="E13" s="28" t="n">
        <v>56292898</v>
      </c>
      <c r="F13" s="28">
        <f>SUM(B13:E13)</f>
        <v>77987840.0</v>
      </c>
      <c r="G13" s="29">
        <f>(B13+E13)/F13</f>
        <v>0.866092098460478</v>
      </c>
      <c r="H13" s="29">
        <f>B13/(B13+D13)</f>
        <v>0.6330914906974815</v>
      </c>
      <c r="I13" s="29">
        <f>B13/(B13+C13)</f>
        <v>0.741516234828801</v>
      </c>
      <c r="J13" s="29">
        <f>2*H13*I13/(H13+I13)</f>
        <v>0.6830277609627381</v>
      </c>
      <c r="K13" s="29">
        <f>(D13+E13)/F13</f>
        <v>0.8054314364906119</v>
      </c>
    </row>
    <row r="14" ht="32" customHeight="1">
      <c r="A14" s="8" t="inlineStr">
        <is>
          <t>Model 3: Bi-temporal Semantic Reasoning Network + Class-balanced loss</t>
        </is>
      </c>
      <c r="B14" s="26" t="n">
        <v>11115290</v>
      </c>
      <c r="C14" s="26" t="n">
        <v>4058692</v>
      </c>
      <c r="D14" s="26" t="n">
        <v>6329078</v>
      </c>
      <c r="E14" s="26" t="n">
        <v>56484780</v>
      </c>
      <c r="F14" s="26">
        <f>SUM(B14:E14)</f>
        <v>77987840.0</v>
      </c>
      <c r="G14" s="27">
        <f>(B14+E14)/F14</f>
        <v>0.866802696420365</v>
      </c>
      <c r="H14" s="27">
        <f>B14/(B14+D14)</f>
        <v>0.6371850215496486</v>
      </c>
      <c r="I14" s="27">
        <f>B14/(B14+C14)</f>
        <v>0.7325229461851214</v>
      </c>
      <c r="J14" s="27">
        <f>2*H14*I14/(H14+I14)</f>
        <v>0.6815360065729872</v>
      </c>
      <c r="K14" s="27">
        <f>(D14+E14)/F14</f>
        <v>0.8054314364906119</v>
      </c>
    </row>
    <row r="15" ht="32" customHeight="1">
      <c r="A15" s="10" t="inlineStr">
        <is>
          <t>Model 3: Bi-temporal Semantic Reasoning Network + Focal loss</t>
        </is>
      </c>
      <c r="B15" s="28" t="n">
        <v>11884236</v>
      </c>
      <c r="C15" s="28" t="n">
        <v>3289746</v>
      </c>
      <c r="D15" s="28" t="n">
        <v>8432242</v>
      </c>
      <c r="E15" s="28" t="n">
        <v>54381616</v>
      </c>
      <c r="F15" s="28">
        <f>SUM(B15:E15)</f>
        <v>77987840.0</v>
      </c>
      <c r="G15" s="29">
        <f>(B15+E15)/F15</f>
        <v>0.8496946703486082</v>
      </c>
      <c r="H15" s="29">
        <f>B15/(B15+D15)</f>
        <v>0.5849555223105107</v>
      </c>
      <c r="I15" s="29">
        <f>B15/(B15+C15)</f>
        <v>0.783198240250977</v>
      </c>
      <c r="J15" s="29">
        <f>2*H15*I15/(H15+I15)</f>
        <v>0.6697143964885212</v>
      </c>
      <c r="K15" s="29">
        <f>(D15+E15)/F15</f>
        <v>0.8054314364906119</v>
      </c>
    </row>
    <row r="16" ht="45.5" customHeight="1">
      <c r="A16" s="8" t="inlineStr">
        <is>
          <t>Model 3: Bi-temporal Semantic Reasoning Network + Cross-entropy + rare-class oversampling</t>
        </is>
      </c>
      <c r="B16" s="26" t="n">
        <v>9628832</v>
      </c>
      <c r="C16" s="26" t="n">
        <v>5545150</v>
      </c>
      <c r="D16" s="26" t="n">
        <v>4099474</v>
      </c>
      <c r="E16" s="26" t="n">
        <v>58714384</v>
      </c>
      <c r="F16" s="26">
        <f>SUM(B16:E16)</f>
        <v>77987840.0</v>
      </c>
      <c r="G16" s="27">
        <f>(B16+E16)/F16</f>
        <v>0.8763316947872899</v>
      </c>
      <c r="H16" s="27">
        <f>B16/(B16+D16)</f>
        <v>0.7013852983754878</v>
      </c>
      <c r="I16" s="27">
        <f>B16/(B16+C16)</f>
        <v>0.6345619758874105</v>
      </c>
      <c r="J16" s="27">
        <f>2*H16*I16/(H16+I16)</f>
        <v>0.6663024048476717</v>
      </c>
      <c r="K16" s="27">
        <f>(D16+E16)/F16</f>
        <v>0.8054314364906119</v>
      </c>
    </row>
    <row r="17" ht="32" customHeight="1">
      <c r="A17" s="10" t="inlineStr">
        <is>
          <t>Model 3: Bi-temporal Semantic Reasoning Network + Online hard example mining</t>
        </is>
      </c>
      <c r="B17" s="28" t="n">
        <v>13710696</v>
      </c>
      <c r="C17" s="28" t="n">
        <v>1463286</v>
      </c>
      <c r="D17" s="28" t="n">
        <v>37990844</v>
      </c>
      <c r="E17" s="28" t="n">
        <v>24823014</v>
      </c>
      <c r="F17" s="28">
        <f>SUM(B17:E17)</f>
        <v>77987840.0</v>
      </c>
      <c r="G17" s="29">
        <f>(B17+E17)/F17</f>
        <v>0.494098951836594</v>
      </c>
      <c r="H17" s="29">
        <f>B17/(B17+D17)</f>
        <v>0.2651893154439887</v>
      </c>
      <c r="I17" s="29">
        <f>B17/(B17+C17)</f>
        <v>0.9035661173184468</v>
      </c>
      <c r="J17" s="29">
        <f>2*H17*I17/(H17+I17)</f>
        <v>0.41003630595960056</v>
      </c>
      <c r="K17" s="29">
        <f>(D17+E17)/F17</f>
        <v>0.8054314364906119</v>
      </c>
    </row>
    <row r="19" ht="30.3" customHeight="1">
      <c r="A19" s="30" t="inlineStr">
        <is>
          <t>Accuracy = (true positives + true negatives) ÷ all pixels. Precision = true positives ÷ all pixels predicted as changed. Recall = true positives ÷ all truly changed pixels. F1-score = harmonic mean of precision and recall. Positive = 'changed'. Blue shading = F1-score.</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9" ht="20" customHeight="1">
      <c r="A49" s="6" t="inlineStr">
        <is>
          <t>How these relate to the metrics used in change-detection papers</t>
        </is>
      </c>
    </row>
    <row r="50" ht="21.5" customHeight="1">
      <c r="A50" s="7" t="inlineStr">
        <is>
          <t>Metric</t>
        </is>
      </c>
      <c r="B50" s="7" t="inlineStr">
        <is>
          <t>Relation</t>
        </is>
      </c>
      <c r="C50" s="25" t="n"/>
      <c r="D50" s="25" t="n"/>
      <c r="E50" s="25" t="n"/>
      <c r="F50" s="25" t="n"/>
      <c r="G50" s="25" t="n"/>
      <c r="H50" s="25" t="n"/>
      <c r="I50" s="25" t="n"/>
      <c r="J50" s="25" t="n"/>
      <c r="K50" s="16" t="n"/>
    </row>
    <row r="51" ht="19.5" customHeight="1">
      <c r="A51" s="8" t="inlineStr">
        <is>
          <t>Accuracy</t>
        </is>
      </c>
      <c r="B51" s="8" t="inlineStr">
        <is>
          <t>Overall accuracy (official SECOND metric) is the same idea over 7 labels: 'no change' + 6 land-cover classes.</t>
        </is>
      </c>
      <c r="C51" s="25" t="n"/>
      <c r="D51" s="25" t="n"/>
      <c r="E51" s="25" t="n"/>
      <c r="F51" s="25" t="n"/>
      <c r="G51" s="25" t="n"/>
      <c r="H51" s="25" t="n"/>
      <c r="I51" s="25" t="n"/>
      <c r="J51" s="25" t="n"/>
      <c r="K51" s="16" t="n"/>
    </row>
    <row r="52" ht="33" customHeight="1">
      <c r="A52" s="10" t="inlineStr">
        <is>
          <t>Precision, recall, F1-score</t>
        </is>
      </c>
      <c r="B52" s="10" t="inlineStr">
        <is>
          <t>F-score for semantic change detection (official) is the F1-score computed on changed pixels, but a change only counts as correct if the land-cover class is also correct.</t>
        </is>
      </c>
      <c r="C52" s="25" t="n"/>
      <c r="D52" s="25" t="n"/>
      <c r="E52" s="25" t="n"/>
      <c r="F52" s="25" t="n"/>
      <c r="G52" s="25" t="n"/>
      <c r="H52" s="25" t="n"/>
      <c r="I52" s="25" t="n"/>
      <c r="J52" s="25" t="n"/>
      <c r="K52" s="16" t="n"/>
    </row>
    <row r="53" ht="19.5" customHeight="1">
      <c r="A53" s="8" t="inlineStr">
        <is>
          <t>Confusion matrix</t>
        </is>
      </c>
      <c r="B53" s="8" t="inlineStr">
        <is>
          <t>Shown in full (7 × 7 classes) on the 'Errors' sheet. The four counts above are taken from it.</t>
        </is>
      </c>
      <c r="C53" s="25" t="n"/>
      <c r="D53" s="25" t="n"/>
      <c r="E53" s="25" t="n"/>
      <c r="F53" s="25" t="n"/>
      <c r="G53" s="25" t="n"/>
      <c r="H53" s="25" t="n"/>
      <c r="I53" s="25" t="n"/>
      <c r="J53" s="25" t="n"/>
      <c r="K53" s="16" t="n"/>
    </row>
    <row r="54" ht="33" customHeight="1">
      <c r="A54" s="10" t="inlineStr">
        <is>
          <t>Cross-entropy (log loss)</t>
        </is>
      </c>
      <c r="B54" s="10" t="inlineStr">
        <is>
          <t>This is the training loss. Its value on training and validation data after every epoch is on the 'Learning Curves' sheet. Here it is combined with other loss terms, so it is not a pure log loss.</t>
        </is>
      </c>
      <c r="C54" s="25" t="n"/>
      <c r="D54" s="25" t="n"/>
      <c r="E54" s="25" t="n"/>
      <c r="F54" s="25" t="n"/>
      <c r="G54" s="25" t="n"/>
      <c r="H54" s="25" t="n"/>
      <c r="I54" s="25" t="n"/>
      <c r="J54" s="25" t="n"/>
      <c r="K54" s="16" t="n"/>
    </row>
    <row r="55" ht="33" customHeight="1">
      <c r="A55" s="8" t="inlineStr">
        <is>
          <t>ROC curve and area under it</t>
        </is>
      </c>
      <c r="B55" s="8" t="inlineStr">
        <is>
          <t>Not computed. It needs the model's probability for every pixel, and the experiments stored only the final yes/no decisions (threshold 0.5). It can be added from a saved model.</t>
        </is>
      </c>
      <c r="C55" s="25" t="n"/>
      <c r="D55" s="25" t="n"/>
      <c r="E55" s="25" t="n"/>
      <c r="F55" s="25" t="n"/>
      <c r="G55" s="25" t="n"/>
      <c r="H55" s="25" t="n"/>
      <c r="I55" s="25" t="n"/>
      <c r="J55" s="25" t="n"/>
      <c r="K55" s="16" t="n"/>
    </row>
    <row r="56" ht="46.5" customHeight="1">
      <c r="A56" s="10" t="inlineStr">
        <is>
          <t>Why not use only these?</t>
        </is>
      </c>
      <c r="B56" s="10" t="inlineStr">
        <is>
          <t>With 81% unchanged pixels, accuracy rewards saying 'no change'. And these metrics only check whether a change was found, not whether its land-cover classes are right. Separated Kappa checks both and removes the easy 'no change' part, which is why papers use it as the main score.</t>
        </is>
      </c>
      <c r="C56" s="25" t="n"/>
      <c r="D56" s="25" t="n"/>
      <c r="E56" s="25" t="n"/>
      <c r="F56" s="25" t="n"/>
      <c r="G56" s="25" t="n"/>
      <c r="H56" s="25" t="n"/>
      <c r="I56" s="25" t="n"/>
      <c r="J56" s="25" t="n"/>
      <c r="K56" s="16" t="n"/>
    </row>
  </sheetData>
  <mergeCells count="11">
    <mergeCell ref="B54:K54"/>
    <mergeCell ref="A3:K3"/>
    <mergeCell ref="B50:K50"/>
    <mergeCell ref="B56:K56"/>
    <mergeCell ref="B52:K52"/>
    <mergeCell ref="B53:K53"/>
    <mergeCell ref="A2:K2"/>
    <mergeCell ref="A19:K19"/>
    <mergeCell ref="B55:K55"/>
    <mergeCell ref="B51:K51"/>
    <mergeCell ref="A1:K1"/>
  </mergeCells>
  <conditionalFormatting sqref="J6:J17">
    <cfRule type="colorScale" priority="1">
      <colorScale>
        <cfvo type="min"/>
        <cfvo type="max"/>
        <color rgb="00FFFFFF"/>
        <color rgb="009EC5F4"/>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6DA7EC"/>
    <outlinePr summaryBelow="1" summaryRight="1"/>
    <pageSetUpPr fitToPage="1"/>
  </sheetPr>
  <dimension ref="A1:H10"/>
  <sheetViews>
    <sheetView showGridLines="0" workbookViewId="0">
      <selection activeCell="A1" sqref="A1"/>
    </sheetView>
  </sheetViews>
  <sheetFormatPr baseColWidth="8" defaultRowHeight="15"/>
  <cols>
    <col width="40" customWidth="1" min="1" max="1"/>
    <col width="14" customWidth="1" min="2" max="2"/>
    <col width="16" customWidth="1" min="3" max="3"/>
    <col width="14" customWidth="1" min="4" max="4"/>
    <col width="13" customWidth="1" min="5" max="5"/>
    <col width="12" customWidth="1" min="6" max="6"/>
    <col width="14" customWidth="1" min="7" max="7"/>
    <col width="13" customWidth="1" min="8" max="8"/>
  </cols>
  <sheetData>
    <row r="1" ht="27.6" customHeight="1">
      <c r="A1" s="1" t="inlineStr">
        <is>
          <t>Step 1: comparing the three models</t>
        </is>
      </c>
    </row>
    <row r="2" ht="33" customHeight="1">
      <c r="A2" s="2" t="inlineStr">
        <is>
          <t>What this sheet shows: the three models trained in exactly the same way (same data split, same encoder, 20 training rounds), all with the standard cross-entropy loss. All scores are on the 595 test image pairs the models never saw during training.</t>
        </is>
      </c>
    </row>
    <row r="3" ht="35.7" customHeight="1">
      <c r="A3" s="3" t="inlineStr">
        <is>
          <t>Key takeaway: Model 3 is best. Changing the model design alone raised the main score by 79% compared with Model 1 — the biggest improvement in the whole project.</t>
        </is>
      </c>
    </row>
    <row r="5" ht="48.5" customHeight="1">
      <c r="A5" s="7" t="inlineStr">
        <is>
          <t>Model</t>
        </is>
      </c>
      <c r="B5" s="7" t="inlineStr">
        <is>
          <t>Separated Kappa (main score) (%)</t>
        </is>
      </c>
      <c r="C5" s="7" t="inlineStr">
        <is>
          <t>F-score for semantic change detection (%)</t>
        </is>
      </c>
      <c r="D5" s="7" t="inlineStr">
        <is>
          <t>Mean intersection over union (%)</t>
        </is>
      </c>
      <c r="E5" s="7" t="inlineStr">
        <is>
          <t>Overall accuracy (%)</t>
        </is>
      </c>
      <c r="F5" s="7" t="inlineStr">
        <is>
          <t>Training time (minutes)</t>
        </is>
      </c>
      <c r="G5" s="7" t="inlineStr">
        <is>
          <t>Main score gain over Model 1</t>
        </is>
      </c>
      <c r="H5" s="7" t="inlineStr">
        <is>
          <t>Rank</t>
        </is>
      </c>
    </row>
    <row r="6" ht="18.5" customHeight="1">
      <c r="A6" s="8" t="inlineStr">
        <is>
          <t>Model 1: Early Fusion network</t>
        </is>
      </c>
      <c r="B6" s="21" t="n">
        <v>7.974001851557457</v>
      </c>
      <c r="C6" s="21" t="n">
        <v>46.12288595692476</v>
      </c>
      <c r="D6" s="21" t="n">
        <v>63.71189585498735</v>
      </c>
      <c r="E6" s="21" t="n">
        <v>84.14598737444197</v>
      </c>
      <c r="F6" s="31" t="n">
        <v>9.5</v>
      </c>
      <c r="G6" s="32">
        <f>(B6-$B$6)/$B$6</f>
        <v>0.0</v>
      </c>
      <c r="H6" s="33">
        <f>RANK(B6,$B$6:$B$8)</f>
        <v>3.0</v>
      </c>
    </row>
    <row r="7" ht="18.5" customHeight="1">
      <c r="A7" s="10" t="inlineStr">
        <is>
          <t>Model 2: Siamese network</t>
        </is>
      </c>
      <c r="B7" s="22" t="n">
        <v>13.59108488704975</v>
      </c>
      <c r="C7" s="22" t="n">
        <v>52.47966603114702</v>
      </c>
      <c r="D7" s="22" t="n">
        <v>68.01542256850628</v>
      </c>
      <c r="E7" s="22" t="n">
        <v>85.92198988970588</v>
      </c>
      <c r="F7" s="34" t="n">
        <v>21.1</v>
      </c>
      <c r="G7" s="35">
        <f>(B7-$B$6)/$B$6</f>
        <v>0.7044245963393125</v>
      </c>
      <c r="H7" s="36">
        <f>RANK(B7,$B$6:$B$8)</f>
        <v>2.0</v>
      </c>
    </row>
    <row r="8" ht="32" customHeight="1">
      <c r="A8" s="23" t="inlineStr">
        <is>
          <t>Model 3: Bi-temporal Semantic Reasoning Network</t>
        </is>
      </c>
      <c r="B8" s="24" t="n">
        <v>14.24483239371389</v>
      </c>
      <c r="C8" s="24" t="n">
        <v>53.36046759922757</v>
      </c>
      <c r="D8" s="24" t="n">
        <v>68.65065892059474</v>
      </c>
      <c r="E8" s="24" t="n">
        <v>85.75208776137409</v>
      </c>
      <c r="F8" s="37" t="n">
        <v>22.5</v>
      </c>
      <c r="G8" s="38">
        <f>(B8-$B$6)/$B$6</f>
        <v>0.786409466525473</v>
      </c>
      <c r="H8" s="39">
        <f>RANK(B8,$B$6:$B$8)</f>
        <v>1.0</v>
      </c>
    </row>
    <row r="10" ht="30.3" customHeight="1">
      <c r="A10" s="30" t="inlineStr">
        <is>
          <t>Green row = model chosen for Step 2 (chosen by its score on the validation data, not the test data). Gain and rank are Excel formulas. The four scores are explained on the 'Start Here' and 'Glossary' sheets.</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sheetData>
  <mergeCells count="4">
    <mergeCell ref="A3:H3"/>
    <mergeCell ref="A2:H2"/>
    <mergeCell ref="A10:H10"/>
    <mergeCell ref="A1:H1"/>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6DA7EC"/>
    <outlinePr summaryBelow="1" summaryRight="1"/>
    <pageSetUpPr fitToPage="1"/>
  </sheetPr>
  <dimension ref="A1:L17"/>
  <sheetViews>
    <sheetView showGridLines="0" workbookViewId="0">
      <selection activeCell="A1" sqref="A1"/>
    </sheetView>
  </sheetViews>
  <sheetFormatPr baseColWidth="8" defaultRowHeight="15"/>
  <cols>
    <col width="40" customWidth="1" min="1" max="1"/>
    <col width="44" customWidth="1" min="2" max="2"/>
    <col width="28" customWidth="1" min="3" max="3"/>
    <col width="13" customWidth="1" min="4" max="4"/>
    <col width="15" customWidth="1" min="5" max="5"/>
    <col width="13" customWidth="1" min="6" max="6"/>
    <col width="12" customWidth="1" min="7" max="7"/>
    <col width="12" customWidth="1" min="8" max="8"/>
    <col width="12" customWidth="1" min="9" max="9"/>
    <col width="13" customWidth="1" min="10" max="10"/>
    <col width="9" customWidth="1" min="11" max="11"/>
    <col width="11" customWidth="1" min="12" max="12"/>
  </cols>
  <sheetData>
    <row r="1" ht="27.6" customHeight="1">
      <c r="A1" s="1" t="inlineStr">
        <is>
          <t>Step 2: methods for rare classes, tested on Model 3</t>
        </is>
      </c>
    </row>
    <row r="2" ht="19.5" customHeight="1">
      <c r="A2" s="2" t="inlineStr">
        <is>
          <t>What this sheet shows: nine ways of helping the model learn rare classes (water, playground), each trained on Model 3 and compared with the standard cross-entropy loss (first row).</t>
        </is>
      </c>
    </row>
    <row r="3" ht="20.85" customHeight="1">
      <c r="A3" s="3" t="inlineStr">
        <is>
          <t>Key takeaway: 6 of 9 methods beat the standard loss. Best in this run: Weighted cross-entropy + Dice loss (+8.0%). Worse: Focal loss; Cross-entropy + rare-class oversampling; Online hard example mining.</t>
        </is>
      </c>
    </row>
    <row r="5" ht="62" customHeight="1">
      <c r="A5" s="7" t="inlineStr">
        <is>
          <t>Method</t>
        </is>
      </c>
      <c r="B5" s="7" t="inlineStr">
        <is>
          <t>What it does</t>
        </is>
      </c>
      <c r="C5" s="7" t="inlineStr">
        <is>
          <t>Paper</t>
        </is>
      </c>
      <c r="D5" s="7" t="inlineStr">
        <is>
          <t>Separated Kappa (main score) (%)</t>
        </is>
      </c>
      <c r="E5" s="7" t="inlineStr">
        <is>
          <t>F-score for semantic change detection (%)</t>
        </is>
      </c>
      <c r="F5" s="7" t="inlineStr">
        <is>
          <t>Mean intersection over union (%)</t>
        </is>
      </c>
      <c r="G5" s="7" t="inlineStr">
        <is>
          <t>Overall accuracy (%)</t>
        </is>
      </c>
      <c r="H5" s="7" t="inlineStr">
        <is>
          <t>Water: intersection over union (%)</t>
        </is>
      </c>
      <c r="I5" s="7" t="inlineStr">
        <is>
          <t>Playground: intersection over union (%)</t>
        </is>
      </c>
      <c r="J5" s="7" t="inlineStr">
        <is>
          <t>Main score change vs standard loss</t>
        </is>
      </c>
      <c r="K5" s="7" t="inlineStr">
        <is>
          <t>Rank</t>
        </is>
      </c>
      <c r="L5" s="7" t="inlineStr">
        <is>
          <t>Better than standard loss?</t>
        </is>
      </c>
    </row>
    <row r="6" ht="18.5" customHeight="1">
      <c r="A6" s="8" t="inlineStr">
        <is>
          <t>Standard cross-entropy loss (baseline)</t>
        </is>
      </c>
      <c r="B6" s="8" t="inlineStr">
        <is>
          <t>Every pixel counts the same.</t>
        </is>
      </c>
      <c r="C6" s="8" t="inlineStr">
        <is>
          <t>Standard</t>
        </is>
      </c>
      <c r="D6" s="21" t="n">
        <v>14.24483239371389</v>
      </c>
      <c r="E6" s="21" t="n">
        <v>53.36046759922757</v>
      </c>
      <c r="F6" s="21" t="n">
        <v>68.65065892059474</v>
      </c>
      <c r="G6" s="21" t="n">
        <v>85.75208776137409</v>
      </c>
      <c r="H6" s="21" t="n">
        <v>19.62</v>
      </c>
      <c r="I6" s="21" t="n">
        <v>29.79</v>
      </c>
      <c r="J6" s="40">
        <f>(D6-$D$6)/$D$6</f>
        <v>0.0</v>
      </c>
      <c r="K6" s="33">
        <f>RANK(D6,$D$6:$D$15)</f>
        <v>7.0</v>
      </c>
      <c r="L6" s="41" t="inlineStr">
        <is>
          <t>— (reference)</t>
        </is>
      </c>
    </row>
    <row r="7" ht="32" customHeight="1">
      <c r="A7" s="23" t="inlineStr">
        <is>
          <t>Weighted cross-entropy + Dice loss</t>
        </is>
      </c>
      <c r="B7" s="23" t="inlineStr">
        <is>
          <t>Both of the above together.</t>
        </is>
      </c>
      <c r="C7" s="42" t="inlineStr">
        <is>
          <t>Weighted loss + Milletari and others, 2016</t>
        </is>
      </c>
      <c r="D7" s="24" t="n">
        <v>15.38185921301693</v>
      </c>
      <c r="E7" s="24" t="n">
        <v>53.87661401047743</v>
      </c>
      <c r="F7" s="24" t="n">
        <v>68.96891713578721</v>
      </c>
      <c r="G7" s="24" t="n">
        <v>84.26545728154544</v>
      </c>
      <c r="H7" s="24" t="n">
        <v>22.99</v>
      </c>
      <c r="I7" s="24" t="n">
        <v>32.86</v>
      </c>
      <c r="J7" s="43">
        <f>(D7-$D$6)/$D$6</f>
        <v>0.07982030169795465</v>
      </c>
      <c r="K7" s="39">
        <f>RANK(D7,$D$6:$D$15)</f>
        <v>1.0</v>
      </c>
      <c r="L7" s="44" t="str">
        <f>IF(D7&gt;$D$6,"Yes","No")</f>
        <v>Yes</v>
      </c>
    </row>
    <row r="8" ht="32" customHeight="1">
      <c r="A8" s="8" t="inlineStr">
        <is>
          <t>Cross-entropy + Dice loss</t>
        </is>
      </c>
      <c r="B8" s="8" t="inlineStr">
        <is>
          <t>Adds a loss that measures overlap, so small classes count more.</t>
        </is>
      </c>
      <c r="C8" s="45" t="inlineStr">
        <is>
          <t>Milletari and others, 2016</t>
        </is>
      </c>
      <c r="D8" s="21" t="n">
        <v>14.66503598652846</v>
      </c>
      <c r="E8" s="21" t="n">
        <v>53.75855759281139</v>
      </c>
      <c r="F8" s="21" t="n">
        <v>68.98062750001151</v>
      </c>
      <c r="G8" s="21" t="n">
        <v>85.0322575929786</v>
      </c>
      <c r="H8" s="21" t="n">
        <v>22.08</v>
      </c>
      <c r="I8" s="21" t="n">
        <v>33.81</v>
      </c>
      <c r="J8" s="40">
        <f>(D8-$D$6)/$D$6</f>
        <v>0.029498668794446584</v>
      </c>
      <c r="K8" s="33">
        <f>RANK(D8,$D$6:$D$15)</f>
        <v>2.0</v>
      </c>
      <c r="L8" s="41" t="str">
        <f>IF(D8&gt;$D$6,"Yes","No")</f>
        <v>Yes</v>
      </c>
    </row>
    <row r="9" ht="32" customHeight="1">
      <c r="A9" s="10" t="inlineStr">
        <is>
          <t>Weighted cross-entropy loss</t>
        </is>
      </c>
      <c r="B9" s="10" t="inlineStr">
        <is>
          <t>Rare classes get a bigger weight in the loss.</t>
        </is>
      </c>
      <c r="C9" s="10" t="inlineStr">
        <is>
          <t>Common practice</t>
        </is>
      </c>
      <c r="D9" s="22" t="n">
        <v>14.52387755420989</v>
      </c>
      <c r="E9" s="22" t="n">
        <v>53.00647345412946</v>
      </c>
      <c r="F9" s="22" t="n">
        <v>68.41700612319774</v>
      </c>
      <c r="G9" s="22" t="n">
        <v>84.0411235905495</v>
      </c>
      <c r="H9" s="22" t="n">
        <v>20.89</v>
      </c>
      <c r="I9" s="22" t="n">
        <v>29.82</v>
      </c>
      <c r="J9" s="46">
        <f>(D9-$D$6)/$D$6</f>
        <v>0.019589220342047596</v>
      </c>
      <c r="K9" s="36">
        <f>RANK(D9,$D$6:$D$15)</f>
        <v>3.0</v>
      </c>
      <c r="L9" s="47" t="str">
        <f>IF(D9&gt;$D$6,"Yes","No")</f>
        <v>Yes</v>
      </c>
    </row>
    <row r="10" ht="32" customHeight="1">
      <c r="A10" s="8" t="inlineStr">
        <is>
          <t>Weighted cross-entropy + Dice loss + rare-class oversampling</t>
        </is>
      </c>
      <c r="B10" s="8" t="inlineStr">
        <is>
          <t>The combination above, plus showing rare-class images more often.</t>
        </is>
      </c>
      <c r="C10" s="45" t="inlineStr">
        <is>
          <t>As above + Gupta and others, 2019</t>
        </is>
      </c>
      <c r="D10" s="21" t="n">
        <v>14.37634024711691</v>
      </c>
      <c r="E10" s="21" t="n">
        <v>53.04120491168172</v>
      </c>
      <c r="F10" s="21" t="n">
        <v>68.49811987922341</v>
      </c>
      <c r="G10" s="21" t="n">
        <v>84.21924751345851</v>
      </c>
      <c r="H10" s="21" t="n">
        <v>22.91</v>
      </c>
      <c r="I10" s="21" t="n">
        <v>39.16</v>
      </c>
      <c r="J10" s="40">
        <f>(D10-$D$6)/$D$6</f>
        <v>0.009231969163852953</v>
      </c>
      <c r="K10" s="33">
        <f>RANK(D10,$D$6:$D$15)</f>
        <v>4.0</v>
      </c>
      <c r="L10" s="41" t="str">
        <f>IF(D10&gt;$D$6,"Yes","No")</f>
        <v>Yes</v>
      </c>
    </row>
    <row r="11" ht="32" customHeight="1">
      <c r="A11" s="10" t="inlineStr">
        <is>
          <t>Median frequency balancing</t>
        </is>
      </c>
      <c r="B11" s="10" t="inlineStr">
        <is>
          <t>Class weight = median class frequency ÷ class frequency.</t>
        </is>
      </c>
      <c r="C11" s="48" t="inlineStr">
        <is>
          <t>Eigen and Fergus, 2015</t>
        </is>
      </c>
      <c r="D11" s="22" t="n">
        <v>14.36087522220469</v>
      </c>
      <c r="E11" s="22" t="n">
        <v>51.81996398060674</v>
      </c>
      <c r="F11" s="22" t="n">
        <v>68.10750113461121</v>
      </c>
      <c r="G11" s="22" t="n">
        <v>83.12755039760044</v>
      </c>
      <c r="H11" s="22" t="n">
        <v>16.36</v>
      </c>
      <c r="I11" s="22" t="n">
        <v>29.15</v>
      </c>
      <c r="J11" s="46">
        <f>(D11-$D$6)/$D$6</f>
        <v>0.008146310555539308</v>
      </c>
      <c r="K11" s="36">
        <f>RANK(D11,$D$6:$D$15)</f>
        <v>5.0</v>
      </c>
      <c r="L11" s="47" t="str">
        <f>IF(D11&gt;$D$6,"Yes","No")</f>
        <v>Yes</v>
      </c>
    </row>
    <row r="12" ht="32" customHeight="1">
      <c r="A12" s="8" t="inlineStr">
        <is>
          <t>Class-balanced loss</t>
        </is>
      </c>
      <c r="B12" s="8" t="inlineStr">
        <is>
          <t>Class weights from the 'effective number' of examples per class.</t>
        </is>
      </c>
      <c r="C12" s="45" t="inlineStr">
        <is>
          <t>Cui and others, 2019</t>
        </is>
      </c>
      <c r="D12" s="21" t="n">
        <v>14.28500555219844</v>
      </c>
      <c r="E12" s="21" t="n">
        <v>52.39842603933062</v>
      </c>
      <c r="F12" s="21" t="n">
        <v>68.07899155310537</v>
      </c>
      <c r="G12" s="21" t="n">
        <v>83.38547522280396</v>
      </c>
      <c r="H12" s="21" t="n">
        <v>18.73</v>
      </c>
      <c r="I12" s="21" t="n">
        <v>31.61</v>
      </c>
      <c r="J12" s="40">
        <f>(D12-$D$6)/$D$6</f>
        <v>0.002820191728073776</v>
      </c>
      <c r="K12" s="33">
        <f>RANK(D12,$D$6:$D$15)</f>
        <v>6.0</v>
      </c>
      <c r="L12" s="41" t="str">
        <f>IF(D12&gt;$D$6,"Yes","No")</f>
        <v>Yes</v>
      </c>
    </row>
    <row r="13" ht="32" customHeight="1">
      <c r="A13" s="10" t="inlineStr">
        <is>
          <t>Focal loss</t>
        </is>
      </c>
      <c r="B13" s="10" t="inlineStr">
        <is>
          <t>Gives less weight to pixels the model already gets right easily.</t>
        </is>
      </c>
      <c r="C13" s="48" t="inlineStr">
        <is>
          <t>Lin and others, 2017</t>
        </is>
      </c>
      <c r="D13" s="22" t="n">
        <v>13.89123212693659</v>
      </c>
      <c r="E13" s="22" t="n">
        <v>52.08968832751111</v>
      </c>
      <c r="F13" s="22" t="n">
        <v>66.30545168678709</v>
      </c>
      <c r="G13" s="22" t="n">
        <v>81.58329683191636</v>
      </c>
      <c r="H13" s="22" t="n">
        <v>22.28</v>
      </c>
      <c r="I13" s="22" t="n">
        <v>33.59</v>
      </c>
      <c r="J13" s="46">
        <f>(D13-$D$6)/$D$6</f>
        <v>-0.02482305561793351</v>
      </c>
      <c r="K13" s="36">
        <f>RANK(D13,$D$6:$D$15)</f>
        <v>8.0</v>
      </c>
      <c r="L13" s="47" t="str">
        <f>IF(D13&gt;$D$6,"Yes","No")</f>
        <v>No</v>
      </c>
    </row>
    <row r="14" ht="32" customHeight="1">
      <c r="A14" s="8" t="inlineStr">
        <is>
          <t>Cross-entropy + rare-class oversampling</t>
        </is>
      </c>
      <c r="B14" s="8" t="inlineStr">
        <is>
          <t>Same loss; training images that contain rare classes are shown more often.</t>
        </is>
      </c>
      <c r="C14" s="45" t="inlineStr">
        <is>
          <t>Gupta and others, 2019</t>
        </is>
      </c>
      <c r="D14" s="21" t="n">
        <v>13.66999724766482</v>
      </c>
      <c r="E14" s="21" t="n">
        <v>53.13923243723819</v>
      </c>
      <c r="F14" s="21" t="n">
        <v>67.92512444177548</v>
      </c>
      <c r="G14" s="21" t="n">
        <v>85.13328616358653</v>
      </c>
      <c r="H14" s="21" t="n">
        <v>22.01</v>
      </c>
      <c r="I14" s="21" t="n">
        <v>32.67</v>
      </c>
      <c r="J14" s="40">
        <f>(D14-$D$6)/$D$6</f>
        <v>-0.0403539424095112</v>
      </c>
      <c r="K14" s="33">
        <f>RANK(D14,$D$6:$D$15)</f>
        <v>9.0</v>
      </c>
      <c r="L14" s="41" t="str">
        <f>IF(D14&gt;$D$6,"Yes","No")</f>
        <v>No</v>
      </c>
    </row>
    <row r="15" ht="32" customHeight="1">
      <c r="A15" s="10" t="inlineStr">
        <is>
          <t>Online hard example mining</t>
        </is>
      </c>
      <c r="B15" s="10" t="inlineStr">
        <is>
          <t>Trains only on the hardest 25% of pixels.</t>
        </is>
      </c>
      <c r="C15" s="48" t="inlineStr">
        <is>
          <t>Shrivastava and others, 2016</t>
        </is>
      </c>
      <c r="D15" s="22" t="n">
        <v>3.595207004889054</v>
      </c>
      <c r="E15" s="22" t="n">
        <v>26.77163701241839</v>
      </c>
      <c r="F15" s="22" t="n">
        <v>32.20388079556615</v>
      </c>
      <c r="G15" s="22" t="n">
        <v>43.30784132500656</v>
      </c>
      <c r="H15" s="22" t="n">
        <v>14.56</v>
      </c>
      <c r="I15" s="22" t="n">
        <v>19.03</v>
      </c>
      <c r="J15" s="46">
        <f>(D15-$D$6)/$D$6</f>
        <v>-0.7476132462972619</v>
      </c>
      <c r="K15" s="36">
        <f>RANK(D15,$D$6:$D$15)</f>
        <v>10.0</v>
      </c>
      <c r="L15" s="47" t="str">
        <f>IF(D15&gt;$D$6,"Yes","No")</f>
        <v>No</v>
      </c>
    </row>
    <row r="17" ht="30.3" customHeight="1">
      <c r="A17" s="30" t="inlineStr">
        <is>
          <t>Green row = best method in this run. Red/green shading = worse/better than the standard loss. Online hard example mining did not train properly with its default setting (hardest 25% of pixels); this shows that setting failing, not that the method can never work. Each method was trained once here; the 'Stability Check' sheet repeats every method 3 times. There, the top methods are within about 0.1 of each other, so they should be treated as equally good.</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sheetData>
  <mergeCells count="4">
    <mergeCell ref="A3:L3"/>
    <mergeCell ref="A2:L2"/>
    <mergeCell ref="A1:L1"/>
    <mergeCell ref="A17:L17"/>
  </mergeCells>
  <conditionalFormatting sqref="J7:J15">
    <cfRule type="colorScale" priority="1">
      <colorScale>
        <cfvo type="num" val="-0.08"/>
        <cfvo type="num" val="0"/>
        <cfvo type="num" val="0.08"/>
        <color rgb="00F4C7C3"/>
        <color rgb="00FFFFFF"/>
        <color rgb="00B7E1CD"/>
      </colorScale>
    </cfRule>
  </conditionalFormatting>
  <hyperlinks>
    <hyperlink xmlns:r="http://schemas.openxmlformats.org/officeDocument/2006/relationships" ref="C7" r:id="rId1"/>
    <hyperlink xmlns:r="http://schemas.openxmlformats.org/officeDocument/2006/relationships" ref="C8" r:id="rId2"/>
    <hyperlink xmlns:r="http://schemas.openxmlformats.org/officeDocument/2006/relationships" ref="C10" r:id="rId3"/>
    <hyperlink xmlns:r="http://schemas.openxmlformats.org/officeDocument/2006/relationships" ref="C11" r:id="rId4"/>
    <hyperlink xmlns:r="http://schemas.openxmlformats.org/officeDocument/2006/relationships" ref="C12" r:id="rId5"/>
    <hyperlink xmlns:r="http://schemas.openxmlformats.org/officeDocument/2006/relationships" ref="C13" r:id="rId6"/>
    <hyperlink xmlns:r="http://schemas.openxmlformats.org/officeDocument/2006/relationships" ref="C14" r:id="rId7"/>
    <hyperlink xmlns:r="http://schemas.openxmlformats.org/officeDocument/2006/relationships" ref="C15" r:id="rId8"/>
  </hyperlinks>
  <pageMargins left="0.75" right="0.75" top="1" bottom="1" header="0.5" footer="0.5"/>
  <pageSetup orientation="landscape" fitToHeight="0" fitToWidth="1"/>
  <drawing xmlns:r="http://schemas.openxmlformats.org/officeDocument/2006/relationships" r:id="rId9"/>
</worksheet>
</file>

<file path=xl/worksheets/sheet6.xml><?xml version="1.0" encoding="utf-8"?>
<worksheet xmlns="http://schemas.openxmlformats.org/spreadsheetml/2006/main">
  <sheetPr>
    <tabColor rgb="006DA7EC"/>
    <outlinePr summaryBelow="1" summaryRight="1"/>
    <pageSetUpPr fitToPage="1"/>
  </sheetPr>
  <dimension ref="A1:H19"/>
  <sheetViews>
    <sheetView showGridLines="0"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7.6" customHeight="1">
      <c r="A1" s="1" t="inlineStr">
        <is>
          <t>How well is each land-cover class recognised?</t>
        </is>
      </c>
    </row>
    <row r="2" ht="19.5" customHeight="1">
      <c r="A2" s="2" t="inlineStr">
        <is>
          <t>What this sheet shows: intersection over union (overlap between predicted and true area, 0–100) for every class and every run. Darker blue = better.</t>
        </is>
      </c>
    </row>
    <row r="3" ht="20.85" customHeight="1">
      <c r="A3" s="3" t="inlineStr">
        <is>
          <t>Key takeaway: Rare classes improve the most: water from 0.0 (Model 1) to 23.0, and playground from 9.7 to 32.9 (best run).</t>
        </is>
      </c>
    </row>
    <row r="5" ht="35" customHeight="1">
      <c r="A5" s="7" t="inlineStr">
        <is>
          <t>Model + method</t>
        </is>
      </c>
      <c r="B5" s="7" t="inlineStr">
        <is>
          <t>no change</t>
        </is>
      </c>
      <c r="C5" s="7" t="inlineStr">
        <is>
          <t>non-vegetated ground</t>
        </is>
      </c>
      <c r="D5" s="7" t="inlineStr">
        <is>
          <t>tree</t>
        </is>
      </c>
      <c r="E5" s="7" t="inlineStr">
        <is>
          <t>low vegetation</t>
        </is>
      </c>
      <c r="F5" s="7" t="inlineStr">
        <is>
          <t>water</t>
        </is>
      </c>
      <c r="G5" s="7" t="inlineStr">
        <is>
          <t>building</t>
        </is>
      </c>
      <c r="H5" s="7" t="inlineStr">
        <is>
          <t>playground</t>
        </is>
      </c>
    </row>
    <row r="6" ht="18.5" customHeight="1">
      <c r="A6" s="8" t="inlineStr">
        <is>
          <t>Model 1: Early Fusion network</t>
        </is>
      </c>
      <c r="B6" s="31" t="n">
        <v>84.91</v>
      </c>
      <c r="C6" s="31" t="n">
        <v>28.7</v>
      </c>
      <c r="D6" s="31" t="n">
        <v>27.97</v>
      </c>
      <c r="E6" s="31" t="n">
        <v>9.380000000000001</v>
      </c>
      <c r="F6" s="31" t="n">
        <v>0.04</v>
      </c>
      <c r="G6" s="31" t="n">
        <v>39.87</v>
      </c>
      <c r="H6" s="31" t="n">
        <v>9.66</v>
      </c>
    </row>
    <row r="7" ht="18.5" customHeight="1">
      <c r="A7" s="10" t="inlineStr">
        <is>
          <t>Model 2: Siamese network</t>
        </is>
      </c>
      <c r="B7" s="34" t="n">
        <v>86.75</v>
      </c>
      <c r="C7" s="34" t="n">
        <v>33.16</v>
      </c>
      <c r="D7" s="34" t="n">
        <v>31.71</v>
      </c>
      <c r="E7" s="34" t="n">
        <v>18.76</v>
      </c>
      <c r="F7" s="34" t="n">
        <v>20.92</v>
      </c>
      <c r="G7" s="34" t="n">
        <v>47.84</v>
      </c>
      <c r="H7" s="34" t="n">
        <v>25.86</v>
      </c>
    </row>
    <row r="8" ht="18.5" customHeight="1">
      <c r="A8" s="8" t="inlineStr">
        <is>
          <t>Model 3: Bi-temporal Semantic Reasoning Network</t>
        </is>
      </c>
      <c r="B8" s="31" t="n">
        <v>86.63</v>
      </c>
      <c r="C8" s="31" t="n">
        <v>34</v>
      </c>
      <c r="D8" s="31" t="n">
        <v>32.09</v>
      </c>
      <c r="E8" s="31" t="n">
        <v>19.01</v>
      </c>
      <c r="F8" s="31" t="n">
        <v>19.62</v>
      </c>
      <c r="G8" s="31" t="n">
        <v>49.31</v>
      </c>
      <c r="H8" s="31" t="n">
        <v>29.79</v>
      </c>
    </row>
    <row r="9" ht="32" customHeight="1">
      <c r="A9" s="10" t="inlineStr">
        <is>
          <t>Model 3: Bi-temporal Semantic Reasoning Network + Weighted cross-entropy + Dice loss</t>
        </is>
      </c>
      <c r="B9" s="34" t="n">
        <v>85.28</v>
      </c>
      <c r="C9" s="34" t="n">
        <v>35.16</v>
      </c>
      <c r="D9" s="34" t="n">
        <v>33.05</v>
      </c>
      <c r="E9" s="34" t="n">
        <v>20.66</v>
      </c>
      <c r="F9" s="34" t="n">
        <v>22.99</v>
      </c>
      <c r="G9" s="34" t="n">
        <v>48.93</v>
      </c>
      <c r="H9" s="34" t="n">
        <v>32.86</v>
      </c>
    </row>
    <row r="10" ht="32" customHeight="1">
      <c r="A10" s="8" t="inlineStr">
        <is>
          <t>Model 3: Bi-temporal Semantic Reasoning Network + Cross-entropy + Dice loss</t>
        </is>
      </c>
      <c r="B10" s="31" t="n">
        <v>86</v>
      </c>
      <c r="C10" s="31" t="n">
        <v>34.57</v>
      </c>
      <c r="D10" s="31" t="n">
        <v>32.51</v>
      </c>
      <c r="E10" s="31" t="n">
        <v>19.1</v>
      </c>
      <c r="F10" s="31" t="n">
        <v>22.08</v>
      </c>
      <c r="G10" s="31" t="n">
        <v>49.52</v>
      </c>
      <c r="H10" s="31" t="n">
        <v>33.81</v>
      </c>
    </row>
    <row r="11" ht="32" customHeight="1">
      <c r="A11" s="10" t="inlineStr">
        <is>
          <t>Model 3: Bi-temporal Semantic Reasoning Network + Weighted cross-entropy loss</t>
        </is>
      </c>
      <c r="B11" s="34" t="n">
        <v>85.06</v>
      </c>
      <c r="C11" s="34" t="n">
        <v>34.8</v>
      </c>
      <c r="D11" s="34" t="n">
        <v>32.25</v>
      </c>
      <c r="E11" s="34" t="n">
        <v>19.67</v>
      </c>
      <c r="F11" s="34" t="n">
        <v>20.89</v>
      </c>
      <c r="G11" s="34" t="n">
        <v>47.85</v>
      </c>
      <c r="H11" s="34" t="n">
        <v>29.82</v>
      </c>
    </row>
    <row r="12" ht="45.5" customHeight="1">
      <c r="A12" s="8" t="inlineStr">
        <is>
          <t>Model 3: Bi-temporal Semantic Reasoning Network + Weighted cross-entropy + Dice loss + rare-class oversampling</t>
        </is>
      </c>
      <c r="B12" s="31" t="n">
        <v>85.23999999999999</v>
      </c>
      <c r="C12" s="31" t="n">
        <v>34.42</v>
      </c>
      <c r="D12" s="31" t="n">
        <v>31.57</v>
      </c>
      <c r="E12" s="31" t="n">
        <v>19.39</v>
      </c>
      <c r="F12" s="31" t="n">
        <v>22.91</v>
      </c>
      <c r="G12" s="31" t="n">
        <v>48.8</v>
      </c>
      <c r="H12" s="31" t="n">
        <v>39.16</v>
      </c>
    </row>
    <row r="13" ht="32" customHeight="1">
      <c r="A13" s="10" t="inlineStr">
        <is>
          <t>Model 3: Bi-temporal Semantic Reasoning Network + Median frequency balancing</t>
        </is>
      </c>
      <c r="B13" s="34" t="n">
        <v>84.34999999999999</v>
      </c>
      <c r="C13" s="34" t="n">
        <v>34.45</v>
      </c>
      <c r="D13" s="34" t="n">
        <v>31.48</v>
      </c>
      <c r="E13" s="34" t="n">
        <v>18.67</v>
      </c>
      <c r="F13" s="34" t="n">
        <v>16.36</v>
      </c>
      <c r="G13" s="34" t="n">
        <v>46.76</v>
      </c>
      <c r="H13" s="34" t="n">
        <v>29.15</v>
      </c>
    </row>
    <row r="14" ht="32" customHeight="1">
      <c r="A14" s="8" t="inlineStr">
        <is>
          <t>Model 3: Bi-temporal Semantic Reasoning Network + Class-balanced loss</t>
        </is>
      </c>
      <c r="B14" s="31" t="n">
        <v>84.47</v>
      </c>
      <c r="C14" s="31" t="n">
        <v>34.31</v>
      </c>
      <c r="D14" s="31" t="n">
        <v>31.69</v>
      </c>
      <c r="E14" s="31" t="n">
        <v>19.91</v>
      </c>
      <c r="F14" s="31" t="n">
        <v>18.73</v>
      </c>
      <c r="G14" s="31" t="n">
        <v>47.14</v>
      </c>
      <c r="H14" s="31" t="n">
        <v>31.61</v>
      </c>
    </row>
    <row r="15" ht="32" customHeight="1">
      <c r="A15" s="10" t="inlineStr">
        <is>
          <t>Model 3: Bi-temporal Semantic Reasoning Network + Focal loss</t>
        </is>
      </c>
      <c r="B15" s="34" t="n">
        <v>82.27</v>
      </c>
      <c r="C15" s="34" t="n">
        <v>33.22</v>
      </c>
      <c r="D15" s="34" t="n">
        <v>31.35</v>
      </c>
      <c r="E15" s="34" t="n">
        <v>20.29</v>
      </c>
      <c r="F15" s="34" t="n">
        <v>22.28</v>
      </c>
      <c r="G15" s="34" t="n">
        <v>46.82</v>
      </c>
      <c r="H15" s="34" t="n">
        <v>33.59</v>
      </c>
    </row>
    <row r="16" ht="32" customHeight="1">
      <c r="A16" s="8" t="inlineStr">
        <is>
          <t>Model 3: Bi-temporal Semantic Reasoning Network + Cross-entropy + rare-class oversampling</t>
        </is>
      </c>
      <c r="B16" s="31" t="n">
        <v>85.89</v>
      </c>
      <c r="C16" s="31" t="n">
        <v>34.41</v>
      </c>
      <c r="D16" s="31" t="n">
        <v>31.82</v>
      </c>
      <c r="E16" s="31" t="n">
        <v>19.9</v>
      </c>
      <c r="F16" s="31" t="n">
        <v>22.01</v>
      </c>
      <c r="G16" s="31" t="n">
        <v>48.05</v>
      </c>
      <c r="H16" s="31" t="n">
        <v>32.67</v>
      </c>
    </row>
    <row r="17" ht="32" customHeight="1">
      <c r="A17" s="10" t="inlineStr">
        <is>
          <t>Model 3: Bi-temporal Semantic Reasoning Network + Online hard example mining</t>
        </is>
      </c>
      <c r="B17" s="34" t="n">
        <v>38.62</v>
      </c>
      <c r="C17" s="34" t="n">
        <v>13.67</v>
      </c>
      <c r="D17" s="34" t="n">
        <v>16.12</v>
      </c>
      <c r="E17" s="34" t="n">
        <v>12.36</v>
      </c>
      <c r="F17" s="34" t="n">
        <v>14.56</v>
      </c>
      <c r="G17" s="34" t="n">
        <v>17.93</v>
      </c>
      <c r="H17" s="34" t="n">
        <v>19.03</v>
      </c>
    </row>
    <row r="19" ht="18.15" customHeight="1">
      <c r="A19" s="30" t="inlineStr">
        <is>
          <t>'No change' is always easy (about 85) because it covers 80% of all pixels. Water and playground together are under 3% of changed pixels.</t>
        </is>
      </c>
    </row>
  </sheetData>
  <mergeCells count="4">
    <mergeCell ref="A19:H19"/>
    <mergeCell ref="A3:H3"/>
    <mergeCell ref="A2:H2"/>
    <mergeCell ref="A1:H1"/>
  </mergeCells>
  <conditionalFormatting sqref="B6:H17">
    <cfRule type="colorScale" priority="1">
      <colorScale>
        <cfvo type="num" val="0"/>
        <cfvo type="num" val="40"/>
        <cfvo type="num" val="90"/>
        <color rgb="00FFFFFF"/>
        <color rgb="009EC5F4"/>
        <color rgb="003987E5"/>
      </colorScale>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6DA7EC"/>
    <outlinePr summaryBelow="1" summaryRight="1"/>
    <pageSetUpPr fitToPage="1"/>
  </sheetPr>
  <dimension ref="A1:H19"/>
  <sheetViews>
    <sheetView showGridLines="0" workbookViewId="0">
      <selection activeCell="A1" sqref="A1"/>
    </sheetView>
  </sheetViews>
  <sheetFormatPr baseColWidth="8" defaultRowHeight="15"/>
  <cols>
    <col width="50" customWidth="1" min="1" max="1"/>
    <col width="15" customWidth="1" min="2" max="2"/>
    <col width="14" customWidth="1" min="3" max="3"/>
    <col width="14" customWidth="1" min="4" max="4"/>
    <col width="14" customWidth="1" min="5" max="5"/>
    <col width="12" customWidth="1" min="6" max="6"/>
    <col width="12" customWidth="1" min="7" max="7"/>
    <col width="12" customWidth="1" min="8" max="8"/>
  </cols>
  <sheetData>
    <row r="1" ht="27.6" customHeight="1">
      <c r="A1" s="1" t="inlineStr">
        <is>
          <t>What kind of mistakes do the models make?</t>
        </is>
      </c>
    </row>
    <row r="2" ht="33" customHeight="1">
      <c r="A2" s="2" t="inlineStr">
        <is>
          <t>What this sheet shows: every truly changed pixel is given the correct class, the wrong class, or is missed (the model says 'no change'). Also the confusion matrix of the best model.</t>
        </is>
      </c>
    </row>
    <row r="3" ht="35.7" customHeight="1">
      <c r="A3" s="3" t="inlineStr">
        <is>
          <t>Key takeaway: Missing a change is the biggest mistake in 11 of 12 runs. Getting the class wrong is less common. So the next improvement should help the model find more changes.</t>
        </is>
      </c>
    </row>
    <row r="5" ht="48.5" customHeight="1">
      <c r="A5" s="7" t="inlineStr">
        <is>
          <t>Model + method</t>
        </is>
      </c>
      <c r="B5" s="7" t="inlineStr">
        <is>
          <t>Truly changed pixels</t>
        </is>
      </c>
      <c r="C5" s="7" t="inlineStr">
        <is>
          <t>Correct class</t>
        </is>
      </c>
      <c r="D5" s="7" t="inlineStr">
        <is>
          <t>Wrong class</t>
        </is>
      </c>
      <c r="E5" s="7" t="inlineStr">
        <is>
          <t>Missed (said 'no change')</t>
        </is>
      </c>
      <c r="F5" s="7" t="inlineStr">
        <is>
          <t>Correct %</t>
        </is>
      </c>
      <c r="G5" s="7" t="inlineStr">
        <is>
          <t>Wrong class %</t>
        </is>
      </c>
      <c r="H5" s="7" t="inlineStr">
        <is>
          <t>Missed %</t>
        </is>
      </c>
    </row>
    <row r="6" ht="18.5" customHeight="1">
      <c r="A6" s="8" t="inlineStr">
        <is>
          <t>Model 1: Early Fusion network</t>
        </is>
      </c>
      <c r="B6" s="26" t="n">
        <v>15173982</v>
      </c>
      <c r="C6" s="26" t="n">
        <v>6052960</v>
      </c>
      <c r="D6" s="26" t="n">
        <v>1776978</v>
      </c>
      <c r="E6" s="26" t="n">
        <v>7344044</v>
      </c>
      <c r="F6" s="27">
        <f>C6/B6</f>
        <v>0.3989038605687024</v>
      </c>
      <c r="G6" s="27">
        <f>D6/B6</f>
        <v>0.11710690048268148</v>
      </c>
      <c r="H6" s="27">
        <f>E6/B6</f>
        <v>0.4839892389486161</v>
      </c>
    </row>
    <row r="7" ht="18.5" customHeight="1">
      <c r="A7" s="10" t="inlineStr">
        <is>
          <t>Model 2: Siamese network</t>
        </is>
      </c>
      <c r="B7" s="28" t="n">
        <v>15173982</v>
      </c>
      <c r="C7" s="28" t="n">
        <v>7070016</v>
      </c>
      <c r="D7" s="28" t="n">
        <v>1824662</v>
      </c>
      <c r="E7" s="28" t="n">
        <v>6279304</v>
      </c>
      <c r="F7" s="29">
        <f>C7/B7</f>
        <v>0.4659301691540164</v>
      </c>
      <c r="G7" s="29">
        <f>D7/B7</f>
        <v>0.12024938476927151</v>
      </c>
      <c r="H7" s="29">
        <f>E7/B7</f>
        <v>0.4138204460767121</v>
      </c>
    </row>
    <row r="8" ht="18.5" customHeight="1">
      <c r="A8" s="8" t="inlineStr">
        <is>
          <t>Model 3: Bi-temporal Semantic Reasoning Network</t>
        </is>
      </c>
      <c r="B8" s="26" t="n">
        <v>15173982</v>
      </c>
      <c r="C8" s="26" t="n">
        <v>7469291</v>
      </c>
      <c r="D8" s="26" t="n">
        <v>1945377</v>
      </c>
      <c r="E8" s="26" t="n">
        <v>5759314</v>
      </c>
      <c r="F8" s="27">
        <f>C8/B8</f>
        <v>0.49224330172528213</v>
      </c>
      <c r="G8" s="27">
        <f>D8/B8</f>
        <v>0.12820477841610725</v>
      </c>
      <c r="H8" s="27">
        <f>E8/B8</f>
        <v>0.3795519198586106</v>
      </c>
    </row>
    <row r="9" ht="32" customHeight="1">
      <c r="A9" s="10" t="inlineStr">
        <is>
          <t>Model 3: Bi-temporal Semantic Reasoning Network + Weighted cross-entropy + Dice loss</t>
        </is>
      </c>
      <c r="B9" s="28" t="n">
        <v>15173982</v>
      </c>
      <c r="C9" s="28" t="n">
        <v>8571258</v>
      </c>
      <c r="D9" s="28" t="n">
        <v>2404556</v>
      </c>
      <c r="E9" s="28" t="n">
        <v>4198168</v>
      </c>
      <c r="F9" s="29">
        <f>C9/B9</f>
        <v>0.5648654387490376</v>
      </c>
      <c r="G9" s="29">
        <f>D9/B9</f>
        <v>0.15846572112712404</v>
      </c>
      <c r="H9" s="29">
        <f>E9/B9</f>
        <v>0.2766688401238383</v>
      </c>
    </row>
    <row r="10" ht="32" customHeight="1">
      <c r="A10" s="8" t="inlineStr">
        <is>
          <t>Model 3: Bi-temporal Semantic Reasoning Network + Cross-entropy + Dice loss</t>
        </is>
      </c>
      <c r="B10" s="26" t="n">
        <v>15173982</v>
      </c>
      <c r="C10" s="26" t="n">
        <v>8059927</v>
      </c>
      <c r="D10" s="26" t="n">
        <v>2192779</v>
      </c>
      <c r="E10" s="26" t="n">
        <v>4921276</v>
      </c>
      <c r="F10" s="27">
        <f>C10/B10</f>
        <v>0.5311675603674764</v>
      </c>
      <c r="G10" s="27">
        <f>D10/B10</f>
        <v>0.14450913412181457</v>
      </c>
      <c r="H10" s="27">
        <f>E10/B10</f>
        <v>0.32432330551070904</v>
      </c>
    </row>
    <row r="11" ht="32" customHeight="1">
      <c r="A11" s="10" t="inlineStr">
        <is>
          <t>Model 3: Bi-temporal Semantic Reasoning Network + Weighted cross-entropy loss</t>
        </is>
      </c>
      <c r="B11" s="28" t="n">
        <v>15173982</v>
      </c>
      <c r="C11" s="28" t="n">
        <v>8375467</v>
      </c>
      <c r="D11" s="28" t="n">
        <v>2404759</v>
      </c>
      <c r="E11" s="28" t="n">
        <v>4393756</v>
      </c>
      <c r="F11" s="29">
        <f>C11/B11</f>
        <v>0.5519623655807685</v>
      </c>
      <c r="G11" s="29">
        <f>D11/B11</f>
        <v>0.15847909928982387</v>
      </c>
      <c r="H11" s="29">
        <f>E11/B11</f>
        <v>0.2895585351294077</v>
      </c>
    </row>
    <row r="12" ht="45.5" customHeight="1">
      <c r="A12" s="8" t="inlineStr">
        <is>
          <t>Model 3: Bi-temporal Semantic Reasoning Network + Weighted cross-entropy + Dice loss + rare-class oversampling</t>
        </is>
      </c>
      <c r="B12" s="26" t="n">
        <v>15173982</v>
      </c>
      <c r="C12" s="26" t="n">
        <v>8289262</v>
      </c>
      <c r="D12" s="26" t="n">
        <v>2370342</v>
      </c>
      <c r="E12" s="26" t="n">
        <v>4514378</v>
      </c>
      <c r="F12" s="27">
        <f>C12/B12</f>
        <v>0.5462812595929005</v>
      </c>
      <c r="G12" s="27">
        <f>D12/B12</f>
        <v>0.1562109405428318</v>
      </c>
      <c r="H12" s="27">
        <f>E12/B12</f>
        <v>0.2975077998642677</v>
      </c>
    </row>
    <row r="13" ht="32" customHeight="1">
      <c r="A13" s="10" t="inlineStr">
        <is>
          <t>Model 3: Bi-temporal Semantic Reasoning Network + Median frequency balancing</t>
        </is>
      </c>
      <c r="B13" s="28" t="n">
        <v>15173982</v>
      </c>
      <c r="C13" s="28" t="n">
        <v>8536483</v>
      </c>
      <c r="D13" s="28" t="n">
        <v>2715271</v>
      </c>
      <c r="E13" s="28" t="n">
        <v>3922228</v>
      </c>
      <c r="F13" s="29">
        <f>C13/B13</f>
        <v>0.5625736869860528</v>
      </c>
      <c r="G13" s="29">
        <f>D13/B13</f>
        <v>0.1789425478427482</v>
      </c>
      <c r="H13" s="29">
        <f>E13/B13</f>
        <v>0.258483765171199</v>
      </c>
    </row>
    <row r="14" ht="32" customHeight="1">
      <c r="A14" s="8" t="inlineStr">
        <is>
          <t>Model 3: Bi-temporal Semantic Reasoning Network + Class-balanced loss</t>
        </is>
      </c>
      <c r="B14" s="26" t="n">
        <v>15173982</v>
      </c>
      <c r="C14" s="26" t="n">
        <v>8545751</v>
      </c>
      <c r="D14" s="26" t="n">
        <v>2569539</v>
      </c>
      <c r="E14" s="26" t="n">
        <v>4058692</v>
      </c>
      <c r="F14" s="27">
        <f>C14/B14</f>
        <v>0.5631844693106924</v>
      </c>
      <c r="G14" s="27">
        <f>D14/B14</f>
        <v>0.16933847687442888</v>
      </c>
      <c r="H14" s="27">
        <f>E14/B14</f>
        <v>0.26747705381487863</v>
      </c>
    </row>
    <row r="15" ht="32" customHeight="1">
      <c r="A15" s="10" t="inlineStr">
        <is>
          <t>Model 3: Bi-temporal Semantic Reasoning Network + Focal loss</t>
        </is>
      </c>
      <c r="B15" s="28" t="n">
        <v>15173982</v>
      </c>
      <c r="C15" s="28" t="n">
        <v>9243435</v>
      </c>
      <c r="D15" s="28" t="n">
        <v>2640801</v>
      </c>
      <c r="E15" s="28" t="n">
        <v>3289746</v>
      </c>
      <c r="F15" s="29">
        <f>C15/B15</f>
        <v>0.6091634351484008</v>
      </c>
      <c r="G15" s="29">
        <f>D15/B15</f>
        <v>0.17403480510257624</v>
      </c>
      <c r="H15" s="29">
        <f>E15/B15</f>
        <v>0.21680175974902302</v>
      </c>
    </row>
    <row r="16" ht="32" customHeight="1">
      <c r="A16" s="8" t="inlineStr">
        <is>
          <t>Model 3: Bi-temporal Semantic Reasoning Network + Cross-entropy + rare-class oversampling</t>
        </is>
      </c>
      <c r="B16" s="26" t="n">
        <v>15173982</v>
      </c>
      <c r="C16" s="26" t="n">
        <v>7679227</v>
      </c>
      <c r="D16" s="26" t="n">
        <v>1949605</v>
      </c>
      <c r="E16" s="26" t="n">
        <v>5545150</v>
      </c>
      <c r="F16" s="27">
        <f>C16/B16</f>
        <v>0.506078562634383</v>
      </c>
      <c r="G16" s="27">
        <f>D16/B16</f>
        <v>0.12848341325302745</v>
      </c>
      <c r="H16" s="27">
        <f>E16/B16</f>
        <v>0.3654380241125896</v>
      </c>
    </row>
    <row r="17" ht="32" customHeight="1">
      <c r="A17" s="10" t="inlineStr">
        <is>
          <t>Model 3: Bi-temporal Semantic Reasoning Network + Online hard example mining</t>
        </is>
      </c>
      <c r="B17" s="28" t="n">
        <v>15173982</v>
      </c>
      <c r="C17" s="28" t="n">
        <v>8951836</v>
      </c>
      <c r="D17" s="28" t="n">
        <v>4758860</v>
      </c>
      <c r="E17" s="28" t="n">
        <v>1463286</v>
      </c>
      <c r="F17" s="29">
        <f>C17/B17</f>
        <v>0.5899463964040553</v>
      </c>
      <c r="G17" s="29">
        <f>D17/B17</f>
        <v>0.3136197209143915</v>
      </c>
      <c r="H17" s="29">
        <f>E17/B17</f>
        <v>0.0964338826815532</v>
      </c>
    </row>
    <row r="19" ht="18.15" customHeight="1">
      <c r="A19" s="30" t="inlineStr">
        <is>
          <t>Counts from each run's test confusion matrix. Percentages are formulas. Orange = share of changes missed.</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sheetData>
  <mergeCells count="4">
    <mergeCell ref="A19:H19"/>
    <mergeCell ref="A3:H3"/>
    <mergeCell ref="A2:H2"/>
    <mergeCell ref="A1:H1"/>
  </mergeCells>
  <conditionalFormatting sqref="H6:H17">
    <cfRule type="colorScale" priority="1">
      <colorScale>
        <cfvo type="min"/>
        <cfvo type="max"/>
        <color rgb="00FFFFFF"/>
        <color rgb="00F4B183"/>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6DA7EC"/>
    <outlinePr summaryBelow="1" summaryRight="1"/>
    <pageSetUpPr fitToPage="1"/>
  </sheetPr>
  <dimension ref="A1:L19"/>
  <sheetViews>
    <sheetView showGridLines="0" workbookViewId="0">
      <selection activeCell="A1" sqref="A1"/>
    </sheetView>
  </sheetViews>
  <sheetFormatPr baseColWidth="8" defaultRowHeight="15"/>
  <cols>
    <col width="50" customWidth="1" min="1" max="1"/>
    <col width="9" customWidth="1" min="2" max="2"/>
    <col width="9" customWidth="1" min="3" max="3"/>
    <col width="9" customWidth="1" min="4" max="4"/>
    <col width="9" customWidth="1" min="5" max="5"/>
    <col width="12" customWidth="1" min="6" max="6"/>
    <col width="11" customWidth="1" min="7" max="7"/>
    <col width="12" customWidth="1" min="8" max="8"/>
    <col width="12" customWidth="1" min="9" max="9"/>
    <col width="12" customWidth="1" min="10" max="10"/>
    <col width="16" customWidth="1" min="11" max="11"/>
    <col width="22" customWidth="1" min="12" max="12"/>
  </cols>
  <sheetData>
    <row r="1" ht="27.6" customHeight="1">
      <c r="A1" s="1" t="inlineStr">
        <is>
          <t>Are the results stable? (3-fold cross-validation)</t>
        </is>
      </c>
    </row>
    <row r="2" ht="33" customHeight="1">
      <c r="A2" s="2" t="inlineStr">
        <is>
          <t>What this sheet shows: each configuration trained 3 times, each time on a different part of the training data (1,582 training and 791 validation pairs), and scored on the same 595 test pairs. Finished: 36 of 36 trainings.</t>
        </is>
      </c>
    </row>
    <row r="3" ht="35.7" customHeight="1">
      <c r="A3" s="3" t="inlineStr">
        <is>
          <t>Key takeaway: The order of the three models is the same in every fold. 6 methods beat the standard loss in all 3 folds. The top three (Cross-entropy + Dice loss; Weighted cross-entropy loss; Weighted cross-entropy + Dice loss) are within 0.12 of each other, so they are equally good.</t>
        </is>
      </c>
    </row>
    <row r="5" ht="48.5" customHeight="1">
      <c r="A5" s="7" t="inlineStr">
        <is>
          <t>Configuration</t>
        </is>
      </c>
      <c r="B5" s="7" t="inlineStr">
        <is>
          <t>Fold 1</t>
        </is>
      </c>
      <c r="C5" s="7" t="inlineStr">
        <is>
          <t>Fold 2</t>
        </is>
      </c>
      <c r="D5" s="7" t="inlineStr">
        <is>
          <t>Fold 3</t>
        </is>
      </c>
      <c r="E5" s="7" t="inlineStr">
        <is>
          <t>Folds done</t>
        </is>
      </c>
      <c r="F5" s="7" t="inlineStr">
        <is>
          <t>Average test score</t>
        </is>
      </c>
      <c r="G5" s="7" t="inlineStr">
        <is>
          <t>Standard deviation</t>
        </is>
      </c>
      <c r="H5" s="7" t="inlineStr">
        <is>
          <t>Average validation score</t>
        </is>
      </c>
      <c r="I5" s="7" t="inlineStr">
        <is>
          <t>Average training score</t>
        </is>
      </c>
      <c r="J5" s="7" t="inlineStr">
        <is>
          <t>Gap (training − validation)</t>
        </is>
      </c>
      <c r="K5" s="7" t="inlineStr">
        <is>
          <t>Beats its reference in</t>
        </is>
      </c>
      <c r="L5" s="7" t="inlineStr">
        <is>
          <t>Fit diagnosis</t>
        </is>
      </c>
    </row>
    <row r="6" ht="18.5" customHeight="1">
      <c r="A6" s="8" t="inlineStr">
        <is>
          <t>Model 1</t>
        </is>
      </c>
      <c r="B6" s="21" t="n">
        <v>6.645246316795617</v>
      </c>
      <c r="C6" s="21" t="n">
        <v>6.774199408087096</v>
      </c>
      <c r="D6" s="21" t="n">
        <v>6.815470927609538</v>
      </c>
      <c r="E6" s="33">
        <f>COUNT(B6:D6)</f>
        <v>3.0</v>
      </c>
      <c r="F6" s="21">
        <f>IF(E6&gt;0,AVERAGE(B6:D6),"—")</f>
        <v>6.744972217497417</v>
      </c>
      <c r="G6" s="21">
        <f>IF(E6&gt;1,STDEV(B6:D6),"—")</f>
        <v>0.08879626137406811</v>
      </c>
      <c r="H6" s="21" t="n">
        <v>7.034094336837383</v>
      </c>
      <c r="I6" s="21" t="n">
        <v>11.78133911362493</v>
      </c>
      <c r="J6" s="21">
        <f>IF(AND(ISNUMBER(I6),ISNUMBER(H6)),I6-H6,"—")</f>
        <v>4.747244776787547</v>
      </c>
      <c r="K6" s="41" t="inlineStr">
        <is>
          <t>— (reference)</t>
        </is>
      </c>
      <c r="L6" s="8" t="inlineStr">
        <is>
          <t>Mild overfitting</t>
        </is>
      </c>
    </row>
    <row r="7" ht="18.5" customHeight="1">
      <c r="A7" s="10" t="inlineStr">
        <is>
          <t>Model 2</t>
        </is>
      </c>
      <c r="B7" s="22" t="n">
        <v>13.38600274344059</v>
      </c>
      <c r="C7" s="22" t="n">
        <v>12.91766336066057</v>
      </c>
      <c r="D7" s="22" t="n">
        <v>12.61108932305377</v>
      </c>
      <c r="E7" s="36">
        <f>COUNT(B7:D7)</f>
        <v>3.0</v>
      </c>
      <c r="F7" s="22">
        <f>IF(E7&gt;0,AVERAGE(B7:D7),"—")</f>
        <v>12.971585142384976</v>
      </c>
      <c r="G7" s="22">
        <f>IF(E7&gt;1,STDEV(B7:D7),"—")</f>
        <v>0.39026064518748377</v>
      </c>
      <c r="H7" s="22" t="n">
        <v>13.37635003135219</v>
      </c>
      <c r="I7" s="22" t="n">
        <v>25.17345260353249</v>
      </c>
      <c r="J7" s="22">
        <f>IF(AND(ISNUMBER(I7),ISNUMBER(H7)),I7-H7,"—")</f>
        <v>11.797102572180298</v>
      </c>
      <c r="K7" s="47" t="str">
        <f>IF(AND(E7=3,E6=3),((B7&gt;B6)+(C7&gt;C6)+(D7&gt;D6))&amp;" of 3","—")</f>
        <v>3 of 3</v>
      </c>
      <c r="L7" s="10" t="inlineStr">
        <is>
          <t>Mild overfitting</t>
        </is>
      </c>
    </row>
    <row r="8" ht="18.5" customHeight="1">
      <c r="A8" s="8" t="inlineStr">
        <is>
          <t>Model 3</t>
        </is>
      </c>
      <c r="B8" s="21" t="n">
        <v>14.003732339286</v>
      </c>
      <c r="C8" s="21" t="n">
        <v>13.49485020581882</v>
      </c>
      <c r="D8" s="21" t="n">
        <v>13.16045465382735</v>
      </c>
      <c r="E8" s="33">
        <f>COUNT(B8:D8)</f>
        <v>3.0</v>
      </c>
      <c r="F8" s="21">
        <f>IF(E8&gt;0,AVERAGE(B8:D8),"—")</f>
        <v>13.553012399644055</v>
      </c>
      <c r="G8" s="21">
        <f>IF(E8&gt;1,STDEV(B8:D8),"—")</f>
        <v>0.42463683812293995</v>
      </c>
      <c r="H8" s="21" t="n">
        <v>14.39115367635995</v>
      </c>
      <c r="I8" s="21" t="n">
        <v>23.16037578930702</v>
      </c>
      <c r="J8" s="21">
        <f>IF(AND(ISNUMBER(I8),ISNUMBER(H8)),I8-H8,"—")</f>
        <v>8.769222112947071</v>
      </c>
      <c r="K8" s="41" t="str">
        <f>IF(AND(E8=3,E6=3),((B8&gt;B6)+(C8&gt;C6)+(D8&gt;D6))&amp;" of 3","—")</f>
        <v>3 of 3</v>
      </c>
      <c r="L8" s="8" t="inlineStr">
        <is>
          <t>Mild overfitting</t>
        </is>
      </c>
    </row>
    <row r="9" ht="18.5" customHeight="1">
      <c r="A9" s="10" t="inlineStr">
        <is>
          <t>Model 3 + Weighted cross-entropy + Dice loss</t>
        </is>
      </c>
      <c r="B9" s="22" t="n">
        <v>14.46719244575141</v>
      </c>
      <c r="C9" s="22" t="n">
        <v>14.10384023694363</v>
      </c>
      <c r="D9" s="22" t="n">
        <v>14.19617163288387</v>
      </c>
      <c r="E9" s="36">
        <f>COUNT(B9:D9)</f>
        <v>3.0</v>
      </c>
      <c r="F9" s="22">
        <f>IF(E9&gt;0,AVERAGE(B9:D9),"—")</f>
        <v>14.255734771859636</v>
      </c>
      <c r="G9" s="22">
        <f>IF(E9&gt;1,STDEV(B9:D9),"—")</f>
        <v>0.18885717501556007</v>
      </c>
      <c r="H9" s="22" t="n">
        <v>14.96028532538482</v>
      </c>
      <c r="I9" s="22" t="n">
        <v>24.17808655746551</v>
      </c>
      <c r="J9" s="22">
        <f>IF(AND(ISNUMBER(I9),ISNUMBER(H9)),I9-H9,"—")</f>
        <v>9.217801232080689</v>
      </c>
      <c r="K9" s="47" t="str">
        <f>IF(AND(E9=3,E8=3),((B9&gt;B8)+(C9&gt;C8)+(D9&gt;D8))&amp;" of 3","—")</f>
        <v>3 of 3</v>
      </c>
      <c r="L9" s="10" t="inlineStr">
        <is>
          <t>Mild overfitting</t>
        </is>
      </c>
    </row>
    <row r="10" ht="18.5" customHeight="1">
      <c r="A10" s="8" t="inlineStr">
        <is>
          <t>Model 3 + Cross-entropy + Dice loss</t>
        </is>
      </c>
      <c r="B10" s="21" t="n">
        <v>14.73100366812015</v>
      </c>
      <c r="C10" s="21" t="n">
        <v>14.17122852987455</v>
      </c>
      <c r="D10" s="21" t="n">
        <v>14.23387451645121</v>
      </c>
      <c r="E10" s="33">
        <f>COUNT(B10:D10)</f>
        <v>3.0</v>
      </c>
      <c r="F10" s="21">
        <f>IF(E10&gt;0,AVERAGE(B10:D10),"—")</f>
        <v>14.378702238148636</v>
      </c>
      <c r="G10" s="21">
        <f>IF(E10&gt;1,STDEV(B10:D10),"—")</f>
        <v>0.30670564565804875</v>
      </c>
      <c r="H10" s="21" t="n">
        <v>14.97365913393347</v>
      </c>
      <c r="I10" s="21" t="n">
        <v>24.50974142979358</v>
      </c>
      <c r="J10" s="21">
        <f>IF(AND(ISNUMBER(I10),ISNUMBER(H10)),I10-H10,"—")</f>
        <v>9.536082295860108</v>
      </c>
      <c r="K10" s="41" t="str">
        <f>IF(AND(E10=3,E8=3),((B10&gt;B8)+(C10&gt;C8)+(D10&gt;D8))&amp;" of 3","—")</f>
        <v>3 of 3</v>
      </c>
      <c r="L10" s="8" t="inlineStr">
        <is>
          <t>Mild overfitting</t>
        </is>
      </c>
    </row>
    <row r="11" ht="18.5" customHeight="1">
      <c r="A11" s="10" t="inlineStr">
        <is>
          <t>Model 3 + Weighted cross-entropy loss</t>
        </is>
      </c>
      <c r="B11" s="22" t="n">
        <v>14.64664541715592</v>
      </c>
      <c r="C11" s="22" t="n">
        <v>14.26148333562495</v>
      </c>
      <c r="D11" s="22" t="n">
        <v>14.14211735890099</v>
      </c>
      <c r="E11" s="36">
        <f>COUNT(B11:D11)</f>
        <v>3.0</v>
      </c>
      <c r="F11" s="22">
        <f>IF(E11&gt;0,AVERAGE(B11:D11),"—")</f>
        <v>14.350082037227287</v>
      </c>
      <c r="G11" s="22">
        <f>IF(E11&gt;1,STDEV(B11:D11),"—")</f>
        <v>0.2636748714531543</v>
      </c>
      <c r="H11" s="22" t="n">
        <v>14.88744218154656</v>
      </c>
      <c r="I11" s="22" t="n">
        <v>22.94750718149162</v>
      </c>
      <c r="J11" s="22">
        <f>IF(AND(ISNUMBER(I11),ISNUMBER(H11)),I11-H11,"—")</f>
        <v>8.06006499994506</v>
      </c>
      <c r="K11" s="47" t="str">
        <f>IF(AND(E11=3,E8=3),((B11&gt;B8)+(C11&gt;C8)+(D11&gt;D8))&amp;" of 3","—")</f>
        <v>3 of 3</v>
      </c>
      <c r="L11" s="10" t="inlineStr">
        <is>
          <t>Mild overfitting</t>
        </is>
      </c>
    </row>
    <row r="12" ht="18.5" customHeight="1">
      <c r="A12" s="8" t="inlineStr">
        <is>
          <t>Model 3 + Median frequency balancing</t>
        </is>
      </c>
      <c r="B12" s="21" t="n">
        <v>14.20669732292025</v>
      </c>
      <c r="C12" s="21" t="n">
        <v>13.56942910926994</v>
      </c>
      <c r="D12" s="21" t="n">
        <v>13.4191390301541</v>
      </c>
      <c r="E12" s="33">
        <f>COUNT(B12:D12)</f>
        <v>3.0</v>
      </c>
      <c r="F12" s="21">
        <f>IF(E12&gt;0,AVERAGE(B12:D12),"—")</f>
        <v>13.731755154114763</v>
      </c>
      <c r="G12" s="21">
        <f>IF(E12&gt;1,STDEV(B12:D12),"—")</f>
        <v>0.4181199884631282</v>
      </c>
      <c r="H12" s="21" t="n">
        <v>14.3952469595525</v>
      </c>
      <c r="I12" s="21" t="n">
        <v>20.99979076533944</v>
      </c>
      <c r="J12" s="21">
        <f>IF(AND(ISNUMBER(I12),ISNUMBER(H12)),I12-H12,"—")</f>
        <v>6.604543805786941</v>
      </c>
      <c r="K12" s="41" t="str">
        <f>IF(AND(E12=3,E8=3),((B12&gt;B8)+(C12&gt;C8)+(D12&gt;D8))&amp;" of 3","—")</f>
        <v>3 of 3</v>
      </c>
      <c r="L12" s="8" t="inlineStr">
        <is>
          <t>Mild overfitting</t>
        </is>
      </c>
    </row>
    <row r="13" ht="18.5" customHeight="1">
      <c r="A13" s="10" t="inlineStr">
        <is>
          <t>Model 3 + Class-balanced loss</t>
        </is>
      </c>
      <c r="B13" s="22" t="n">
        <v>14.37406026945466</v>
      </c>
      <c r="C13" s="22" t="n">
        <v>14.38428715583249</v>
      </c>
      <c r="D13" s="22" t="n">
        <v>13.68703818601729</v>
      </c>
      <c r="E13" s="36">
        <f>COUNT(B13:D13)</f>
        <v>3.0</v>
      </c>
      <c r="F13" s="22">
        <f>IF(E13&gt;0,AVERAGE(B13:D13),"—")</f>
        <v>14.148461870434813</v>
      </c>
      <c r="G13" s="22">
        <f>IF(E13&gt;1,STDEV(B13:D13),"—")</f>
        <v>0.39963734773833137</v>
      </c>
      <c r="H13" s="22" t="n">
        <v>14.74727229161141</v>
      </c>
      <c r="I13" s="22" t="n">
        <v>22.09379203256542</v>
      </c>
      <c r="J13" s="22">
        <f>IF(AND(ISNUMBER(I13),ISNUMBER(H13)),I13-H13,"—")</f>
        <v>7.346519740954012</v>
      </c>
      <c r="K13" s="47" t="str">
        <f>IF(AND(E13=3,E8=3),((B13&gt;B8)+(C13&gt;C8)+(D13&gt;D8))&amp;" of 3","—")</f>
        <v>3 of 3</v>
      </c>
      <c r="L13" s="10" t="inlineStr">
        <is>
          <t>Mild overfitting</t>
        </is>
      </c>
    </row>
    <row r="14" ht="18.5" customHeight="1">
      <c r="A14" s="8" t="inlineStr">
        <is>
          <t>Model 3 + Focal loss</t>
        </is>
      </c>
      <c r="B14" s="21" t="n">
        <v>13.34032062207497</v>
      </c>
      <c r="C14" s="21" t="n">
        <v>13.43639077930197</v>
      </c>
      <c r="D14" s="21" t="n">
        <v>13.27131493006328</v>
      </c>
      <c r="E14" s="33">
        <f>COUNT(B14:D14)</f>
        <v>3.0</v>
      </c>
      <c r="F14" s="21">
        <f>IF(E14&gt;0,AVERAGE(B14:D14),"—")</f>
        <v>13.349342110480073</v>
      </c>
      <c r="G14" s="21">
        <f>IF(E14&gt;1,STDEV(B14:D14),"—")</f>
        <v>0.08290687209303722</v>
      </c>
      <c r="H14" s="21" t="n">
        <v>13.98577139571209</v>
      </c>
      <c r="I14" s="21" t="n">
        <v>20.73290581831791</v>
      </c>
      <c r="J14" s="21">
        <f>IF(AND(ISNUMBER(I14),ISNUMBER(H14)),I14-H14,"—")</f>
        <v>6.74713442260582</v>
      </c>
      <c r="K14" s="41" t="str">
        <f>IF(AND(E14=3,E8=3),((B14&gt;B8)+(C14&gt;C8)+(D14&gt;D8))&amp;" of 3","—")</f>
        <v>1 of 3</v>
      </c>
      <c r="L14" s="8" t="inlineStr">
        <is>
          <t>Mild overfitting</t>
        </is>
      </c>
    </row>
    <row r="15" ht="18.5" customHeight="1">
      <c r="A15" s="10" t="inlineStr">
        <is>
          <t>Model 3 + Cross-entropy + rare-class oversampling</t>
        </is>
      </c>
      <c r="B15" s="22" t="n">
        <v>13.33517132705466</v>
      </c>
      <c r="C15" s="22" t="n">
        <v>13.2004769977504</v>
      </c>
      <c r="D15" s="22" t="n">
        <v>13.36732759110079</v>
      </c>
      <c r="E15" s="36">
        <f>COUNT(B15:D15)</f>
        <v>3.0</v>
      </c>
      <c r="F15" s="22">
        <f>IF(E15&gt;0,AVERAGE(B15:D15),"—")</f>
        <v>13.300991971968616</v>
      </c>
      <c r="G15" s="22">
        <f>IF(E15&gt;1,STDEV(B15:D15),"—")</f>
        <v>0.08852090917358249</v>
      </c>
      <c r="H15" s="22" t="n">
        <v>13.88117494984814</v>
      </c>
      <c r="I15" s="22" t="n">
        <v>22.37756728014341</v>
      </c>
      <c r="J15" s="22">
        <f>IF(AND(ISNUMBER(I15),ISNUMBER(H15)),I15-H15,"—")</f>
        <v>8.49639233029527</v>
      </c>
      <c r="K15" s="47" t="str">
        <f>IF(AND(E15=3,E8=3),((B15&gt;B8)+(C15&gt;C8)+(D15&gt;D8))&amp;" of 3","—")</f>
        <v>1 of 3</v>
      </c>
      <c r="L15" s="10" t="inlineStr">
        <is>
          <t>Mild overfitting</t>
        </is>
      </c>
    </row>
    <row r="16" ht="32" customHeight="1">
      <c r="A16" s="8" t="inlineStr">
        <is>
          <t>Model 3 + Weighted cross-entropy + Dice loss + rare-class oversampling</t>
        </is>
      </c>
      <c r="B16" s="21" t="n">
        <v>14.11677552568725</v>
      </c>
      <c r="C16" s="21" t="n">
        <v>13.71763206610269</v>
      </c>
      <c r="D16" s="21" t="n">
        <v>13.43770089023743</v>
      </c>
      <c r="E16" s="33">
        <f>COUNT(B16:D16)</f>
        <v>3.0</v>
      </c>
      <c r="F16" s="21">
        <f>IF(E16&gt;0,AVERAGE(B16:D16),"—")</f>
        <v>13.757369494009124</v>
      </c>
      <c r="G16" s="21">
        <f>IF(E16&gt;1,STDEV(B16:D16),"—")</f>
        <v>0.34127684877572784</v>
      </c>
      <c r="H16" s="21" t="n">
        <v>14.52804886159683</v>
      </c>
      <c r="I16" s="21" t="n">
        <v>23.0165563254746</v>
      </c>
      <c r="J16" s="21">
        <f>IF(AND(ISNUMBER(I16),ISNUMBER(H16)),I16-H16,"—")</f>
        <v>8.48850746387777</v>
      </c>
      <c r="K16" s="41" t="str">
        <f>IF(AND(E16=3,E8=3),((B16&gt;B8)+(C16&gt;C8)+(D16&gt;D8))&amp;" of 3","—")</f>
        <v>3 of 3</v>
      </c>
      <c r="L16" s="8" t="inlineStr">
        <is>
          <t>Mild overfitting</t>
        </is>
      </c>
    </row>
    <row r="17" ht="18.5" customHeight="1">
      <c r="A17" s="10" t="inlineStr">
        <is>
          <t>Model 3 + Online hard example mining</t>
        </is>
      </c>
      <c r="B17" s="22" t="n">
        <v>3.016396692090735</v>
      </c>
      <c r="C17" s="22" t="n">
        <v>3.482449335833063</v>
      </c>
      <c r="D17" s="22" t="n">
        <v>3.523132357287033</v>
      </c>
      <c r="E17" s="36">
        <f>COUNT(B17:D17)</f>
        <v>3.0</v>
      </c>
      <c r="F17" s="22">
        <f>IF(E17&gt;0,AVERAGE(B17:D17),"—")</f>
        <v>3.340659461736944</v>
      </c>
      <c r="G17" s="22">
        <f>IF(E17&gt;1,STDEV(B17:D17),"—")</f>
        <v>0.28155556270943877</v>
      </c>
      <c r="H17" s="22" t="n">
        <v>3.327882838069222</v>
      </c>
      <c r="I17" s="22" t="n">
        <v>4.525588847560931</v>
      </c>
      <c r="J17" s="22">
        <f>IF(AND(ISNUMBER(I17),ISNUMBER(H17)),I17-H17,"—")</f>
        <v>1.197706009491709</v>
      </c>
      <c r="K17" s="47" t="str">
        <f>IF(AND(E17=3,E8=3),((B17&gt;B8)+(C17&gt;C8)+(D17&gt;D8))&amp;" of 3","—")</f>
        <v>0 of 3</v>
      </c>
      <c r="L17" s="10" t="inlineStr">
        <is>
          <t>Failed to learn</t>
        </is>
      </c>
    </row>
    <row r="19" ht="54.6" customHeight="1">
      <c r="A19" s="30" t="inlineStr">
        <is>
          <t>All scores are Separated Kappa. Reference: Models 2 and 3 are compared with Model 1; methods with Model 3 + standard loss. Fit diagnosis (averaged over folds): Overfitting = validation loss ends more than 10% above its lowest value AND training score is more than 3 points above validation score; Mild overfitting = only one of the two; Underfitting = validation score still rising by more than 0.15 per epoch with a gap below 2; Failed = best validation score below 5. These thresholds were chosen for this project. Cross-validation models train on fewer images (1,582) than the main runs (2,077), so their scores are slightly lower; this sheet is for stability and ranking.</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3:L3"/>
    <mergeCell ref="A2:L2"/>
    <mergeCell ref="A19:L19"/>
    <mergeCell ref="A1:L1"/>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6DA7EC"/>
    <outlinePr summaryBelow="1" summaryRight="1"/>
    <pageSetUpPr fitToPage="1"/>
  </sheetPr>
  <dimension ref="A1:J56"/>
  <sheetViews>
    <sheetView showGridLines="0"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7.6" customHeight="1">
      <c r="A1" s="1" t="inlineStr">
        <is>
          <t>Overfitting or underfitting? Training vs validation curves</t>
        </is>
      </c>
    </row>
    <row r="2" ht="33" customHeight="1">
      <c r="A2" s="2" t="inlineStr">
        <is>
          <t>What this sheet shows: the score on the model's own training data (orange) and on unseen validation data (blue) after every epoch (one pass over the training data), averaged over the 3 folds.</t>
        </is>
      </c>
    </row>
    <row r="3" ht="35.7" customHeight="1">
      <c r="A3" s="3" t="inlineStr">
        <is>
          <t>Key takeaway: Diagnosis: 11 × mild overfitting, 1 × failed to learn. The training score keeps rising while the validation score grows only slowly after about 12–15 epochs. More data or regularisation should help more than simply training longer.</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3" ht="20" customHeight="1">
      <c r="A43" s="6" t="inlineStr">
        <is>
          <t>Loss values (cross-entropy based) on training and validation data — average of 3 folds</t>
        </is>
      </c>
    </row>
    <row r="44" ht="48.5" customHeight="1">
      <c r="A44" s="7" t="inlineStr">
        <is>
          <t>Configuration</t>
        </is>
      </c>
      <c r="B44" s="7" t="inlineStr">
        <is>
          <t>Training loss, epoch 1</t>
        </is>
      </c>
      <c r="C44" s="7" t="inlineStr">
        <is>
          <t>Training loss, epoch 20</t>
        </is>
      </c>
      <c r="D44" s="7" t="inlineStr">
        <is>
          <t>Validation loss, epoch 1</t>
        </is>
      </c>
      <c r="E44" s="7" t="inlineStr">
        <is>
          <t>Validation loss, epoch 20</t>
        </is>
      </c>
      <c r="F44" s="7" t="inlineStr">
        <is>
          <t>Lowest validation loss</t>
        </is>
      </c>
      <c r="G44" s="7" t="inlineStr">
        <is>
          <t>Fit diagnosis</t>
        </is>
      </c>
    </row>
    <row r="45" ht="32" customHeight="1">
      <c r="A45" s="8" t="inlineStr">
        <is>
          <t>Model 1</t>
        </is>
      </c>
      <c r="B45" s="49" t="n">
        <v>1.834987496470546</v>
      </c>
      <c r="C45" s="49" t="n">
        <v>0.9137297648567336</v>
      </c>
      <c r="D45" s="49" t="n">
        <v>1.858815648060432</v>
      </c>
      <c r="E45" s="49" t="n">
        <v>1.082887007373323</v>
      </c>
      <c r="F45" s="49" t="n">
        <v>1.078745565784163</v>
      </c>
      <c r="G45" s="8" t="inlineStr">
        <is>
          <t>Mild overfitting</t>
        </is>
      </c>
    </row>
    <row r="46" ht="32" customHeight="1">
      <c r="A46" s="10" t="inlineStr">
        <is>
          <t>Model 2</t>
        </is>
      </c>
      <c r="B46" s="50" t="n">
        <v>1.463615623680321</v>
      </c>
      <c r="C46" s="50" t="n">
        <v>0.659178314445255</v>
      </c>
      <c r="D46" s="50" t="n">
        <v>1.493131435726245</v>
      </c>
      <c r="E46" s="50" t="n">
        <v>1.001522037985955</v>
      </c>
      <c r="F46" s="50" t="n">
        <v>0.9756187903845909</v>
      </c>
      <c r="G46" s="10" t="inlineStr">
        <is>
          <t>Mild overfitting</t>
        </is>
      </c>
    </row>
    <row r="47" ht="32" customHeight="1">
      <c r="A47" s="8" t="inlineStr">
        <is>
          <t>Model 3</t>
        </is>
      </c>
      <c r="B47" s="49" t="n">
        <v>1.670456269839862</v>
      </c>
      <c r="C47" s="49" t="n">
        <v>0.9007911075342881</v>
      </c>
      <c r="D47" s="49" t="n">
        <v>1.699303069046365</v>
      </c>
      <c r="E47" s="49" t="n">
        <v>1.150983719146558</v>
      </c>
      <c r="F47" s="49" t="n">
        <v>1.14181980042331</v>
      </c>
      <c r="G47" s="8" t="inlineStr">
        <is>
          <t>Mild overfitting</t>
        </is>
      </c>
    </row>
    <row r="48" ht="32" customHeight="1">
      <c r="A48" s="10" t="inlineStr">
        <is>
          <t>Model 3 + Weighted cross-entropy + Dice loss</t>
        </is>
      </c>
      <c r="B48" s="50" t="n">
        <v>3.24390875111829</v>
      </c>
      <c r="C48" s="50" t="n">
        <v>1.826789611094707</v>
      </c>
      <c r="D48" s="50" t="n">
        <v>3.31548220650134</v>
      </c>
      <c r="E48" s="50" t="n">
        <v>2.328281922125384</v>
      </c>
      <c r="F48" s="50" t="n">
        <v>2.328049026457911</v>
      </c>
      <c r="G48" s="10" t="inlineStr">
        <is>
          <t>Mild overfitting</t>
        </is>
      </c>
    </row>
    <row r="49" ht="32" customHeight="1">
      <c r="A49" s="8" t="inlineStr">
        <is>
          <t>Model 3 + Cross-entropy + Dice loss</t>
        </is>
      </c>
      <c r="B49" s="49" t="n">
        <v>2.994183815277375</v>
      </c>
      <c r="C49" s="49" t="n">
        <v>1.675830313751289</v>
      </c>
      <c r="D49" s="49" t="n">
        <v>3.05701515446521</v>
      </c>
      <c r="E49" s="49" t="n">
        <v>2.084036941273123</v>
      </c>
      <c r="F49" s="49" t="n">
        <v>2.083208125450417</v>
      </c>
      <c r="G49" s="8" t="inlineStr">
        <is>
          <t>Mild overfitting</t>
        </is>
      </c>
    </row>
    <row r="50" ht="32" customHeight="1">
      <c r="A50" s="10" t="inlineStr">
        <is>
          <t>Model 3 + Weighted cross-entropy loss</t>
        </is>
      </c>
      <c r="B50" s="50" t="n">
        <v>1.929719211818935</v>
      </c>
      <c r="C50" s="50" t="n">
        <v>1.071697610992569</v>
      </c>
      <c r="D50" s="50" t="n">
        <v>1.967566393469639</v>
      </c>
      <c r="E50" s="50" t="n">
        <v>1.375664048590743</v>
      </c>
      <c r="F50" s="50" t="n">
        <v>1.370235072174908</v>
      </c>
      <c r="G50" s="10" t="inlineStr">
        <is>
          <t>Mild overfitting</t>
        </is>
      </c>
    </row>
    <row r="51" ht="32" customHeight="1">
      <c r="A51" s="8" t="inlineStr">
        <is>
          <t>Model 3 + Median frequency balancing</t>
        </is>
      </c>
      <c r="B51" s="49" t="n">
        <v>1.97989171260112</v>
      </c>
      <c r="C51" s="49" t="n">
        <v>1.065562333072628</v>
      </c>
      <c r="D51" s="49" t="n">
        <v>2.035074196432494</v>
      </c>
      <c r="E51" s="49" t="n">
        <v>1.452459973672046</v>
      </c>
      <c r="F51" s="49" t="n">
        <v>1.442916726292411</v>
      </c>
      <c r="G51" s="8" t="inlineStr">
        <is>
          <t>Mild overfitting</t>
        </is>
      </c>
    </row>
    <row r="52" ht="32" customHeight="1">
      <c r="A52" s="10" t="inlineStr">
        <is>
          <t>Model 3 + Class-balanced loss</t>
        </is>
      </c>
      <c r="B52" s="50" t="n">
        <v>1.951301476976893</v>
      </c>
      <c r="C52" s="50" t="n">
        <v>1.067775449774287</v>
      </c>
      <c r="D52" s="50" t="n">
        <v>2.008704991668174</v>
      </c>
      <c r="E52" s="50" t="n">
        <v>1.4249395057716</v>
      </c>
      <c r="F52" s="50" t="n">
        <v>1.416179484674009</v>
      </c>
      <c r="G52" s="10" t="inlineStr">
        <is>
          <t>Mild overfitting</t>
        </is>
      </c>
    </row>
    <row r="53" ht="32" customHeight="1">
      <c r="A53" s="8" t="inlineStr">
        <is>
          <t>Model 3 + Focal loss</t>
        </is>
      </c>
      <c r="B53" s="49" t="n">
        <v>0.7775836254025364</v>
      </c>
      <c r="C53" s="49" t="n">
        <v>0.4025488737467173</v>
      </c>
      <c r="D53" s="49" t="n">
        <v>0.7932800838729274</v>
      </c>
      <c r="E53" s="49" t="n">
        <v>0.511963281609366</v>
      </c>
      <c r="F53" s="49" t="n">
        <v>0.5093203837289823</v>
      </c>
      <c r="G53" s="8" t="inlineStr">
        <is>
          <t>Mild overfitting</t>
        </is>
      </c>
    </row>
    <row r="54" ht="32" customHeight="1">
      <c r="A54" s="10" t="inlineStr">
        <is>
          <t>Model 3 + Cross-entropy + rare-class oversampling</t>
        </is>
      </c>
      <c r="B54" s="50" t="n">
        <v>1.653182526966473</v>
      </c>
      <c r="C54" s="50" t="n">
        <v>0.9371089559417588</v>
      </c>
      <c r="D54" s="50" t="n">
        <v>1.688512154686466</v>
      </c>
      <c r="E54" s="50" t="n">
        <v>1.175044068946549</v>
      </c>
      <c r="F54" s="50" t="n">
        <v>1.161789187915809</v>
      </c>
      <c r="G54" s="10" t="inlineStr">
        <is>
          <t>Mild overfitting</t>
        </is>
      </c>
    </row>
    <row r="55" ht="32" customHeight="1">
      <c r="A55" s="8" t="inlineStr">
        <is>
          <t>Model 3 + Weighted cross-entropy + Dice loss + rare-class oversampling</t>
        </is>
      </c>
      <c r="B55" s="49" t="n">
        <v>3.215651991131069</v>
      </c>
      <c r="C55" s="49" t="n">
        <v>1.864355706953787</v>
      </c>
      <c r="D55" s="49" t="n">
        <v>3.304689443116443</v>
      </c>
      <c r="E55" s="49" t="n">
        <v>2.391600077834453</v>
      </c>
      <c r="F55" s="49" t="n">
        <v>2.364779278340844</v>
      </c>
      <c r="G55" s="8" t="inlineStr">
        <is>
          <t>Mild overfitting</t>
        </is>
      </c>
    </row>
    <row r="56" ht="32" customHeight="1">
      <c r="A56" s="10" t="inlineStr">
        <is>
          <t>Model 3 + Online hard example mining</t>
        </is>
      </c>
      <c r="B56" s="50" t="n">
        <v>2.611538818290642</v>
      </c>
      <c r="C56" s="50" t="n">
        <v>2.023886907208074</v>
      </c>
      <c r="D56" s="50" t="n">
        <v>2.616884940091538</v>
      </c>
      <c r="E56" s="50" t="n">
        <v>2.180353063498174</v>
      </c>
      <c r="F56" s="50" t="n">
        <v>2.176359712801249</v>
      </c>
      <c r="G56" s="10" t="inlineStr">
        <is>
          <t>Failed to learn</t>
        </is>
      </c>
    </row>
  </sheetData>
  <mergeCells count="3">
    <mergeCell ref="A1:J1"/>
    <mergeCell ref="A3:J3"/>
    <mergeCell ref="A2:J2"/>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6DA7EC"/>
    <outlinePr summaryBelow="1" summaryRight="1"/>
    <pageSetUpPr fitToPage="1"/>
  </sheetPr>
  <dimension ref="A1:M25"/>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27.6" customHeight="1">
      <c r="A1" s="1" t="inlineStr">
        <is>
          <t>Validation score after every epoch (main runs)</t>
        </is>
      </c>
    </row>
    <row r="2" ht="33" customHeight="1">
      <c r="A2" s="2" t="inlineStr">
        <is>
          <t>What this sheet shows: the validation Separated Kappa after each of the 20 epochs for the 12 main runs. The epoch with the best validation score was kept and scored once on the test set.</t>
        </is>
      </c>
    </row>
    <row r="3" ht="20.85" customHeight="1">
      <c r="A3" s="3" t="inlineStr">
        <is>
          <t>Key takeaway: Models 2 and 3 learn much faster and reach higher scores than Model 1; all runs level off in the last epochs.</t>
        </is>
      </c>
    </row>
    <row r="4" ht="80" customHeight="1"/>
    <row r="5" ht="89" customHeight="1">
      <c r="A5" s="7" t="inlineStr">
        <is>
          <t>Epoch</t>
        </is>
      </c>
      <c r="B5" s="7" t="inlineStr">
        <is>
          <t>Model 1</t>
        </is>
      </c>
      <c r="C5" s="7" t="inlineStr">
        <is>
          <t>Model 2</t>
        </is>
      </c>
      <c r="D5" s="7" t="inlineStr">
        <is>
          <t>Model 3</t>
        </is>
      </c>
      <c r="E5" s="7" t="inlineStr">
        <is>
          <t>Model 3 + Weighted cross-entropy + Dice loss</t>
        </is>
      </c>
      <c r="F5" s="7" t="inlineStr">
        <is>
          <t>Model 3 + Cross-entropy + Dice loss</t>
        </is>
      </c>
      <c r="G5" s="7" t="inlineStr">
        <is>
          <t>Model 3 + Weighted cross-entropy loss</t>
        </is>
      </c>
      <c r="H5" s="7" t="inlineStr">
        <is>
          <t>Model 3 + Weighted cross-entropy + Dice loss + rare-class oversampling</t>
        </is>
      </c>
      <c r="I5" s="7" t="inlineStr">
        <is>
          <t>Model 3 + Median frequency balancing</t>
        </is>
      </c>
      <c r="J5" s="7" t="inlineStr">
        <is>
          <t>Model 3 + Class-balanced loss</t>
        </is>
      </c>
      <c r="K5" s="7" t="inlineStr">
        <is>
          <t>Model 3 + Focal loss</t>
        </is>
      </c>
      <c r="L5" s="7" t="inlineStr">
        <is>
          <t>Model 3 + Cross-entropy + rare-class oversampling</t>
        </is>
      </c>
      <c r="M5" s="7" t="inlineStr">
        <is>
          <t>Model 3 + Online hard example mining</t>
        </is>
      </c>
    </row>
    <row r="6" ht="18.5" customHeight="1">
      <c r="A6" s="51" t="n">
        <v>1</v>
      </c>
      <c r="B6" s="21" t="n">
        <v>-7.792745792825023</v>
      </c>
      <c r="C6" s="21" t="n">
        <v>0.8074555269565227</v>
      </c>
      <c r="D6" s="21" t="n">
        <v>1.296859301020839</v>
      </c>
      <c r="E6" s="21" t="n">
        <v>2.697337332275714</v>
      </c>
      <c r="F6" s="21" t="n">
        <v>1.288129195630189</v>
      </c>
      <c r="G6" s="21" t="n">
        <v>1.475284746293499</v>
      </c>
      <c r="H6" s="21" t="n">
        <v>2.150501976590777</v>
      </c>
      <c r="I6" s="21" t="n">
        <v>0.8285678318020058</v>
      </c>
      <c r="J6" s="21" t="n">
        <v>1.370113927069543</v>
      </c>
      <c r="K6" s="21" t="n">
        <v>2.169684096828431</v>
      </c>
      <c r="L6" s="21" t="n">
        <v>1.866080780715927</v>
      </c>
      <c r="M6" s="21" t="n">
        <v>-6.627946279836131</v>
      </c>
    </row>
    <row r="7" ht="18.5" customHeight="1">
      <c r="A7" s="52" t="n">
        <v>2</v>
      </c>
      <c r="B7" s="22" t="n">
        <v>-0.9475723934815353</v>
      </c>
      <c r="C7" s="22" t="n">
        <v>7.13824829500726</v>
      </c>
      <c r="D7" s="22" t="n">
        <v>7.352859241667871</v>
      </c>
      <c r="E7" s="22" t="n">
        <v>7.70813381177577</v>
      </c>
      <c r="F7" s="22" t="n">
        <v>7.844010544264202</v>
      </c>
      <c r="G7" s="22" t="n">
        <v>8.25373182208479</v>
      </c>
      <c r="H7" s="22" t="n">
        <v>9.368050916832173</v>
      </c>
      <c r="I7" s="22" t="n">
        <v>6.496723367078112</v>
      </c>
      <c r="J7" s="22" t="n">
        <v>7.229608827390878</v>
      </c>
      <c r="K7" s="22" t="n">
        <v>7.375956387181224</v>
      </c>
      <c r="L7" s="22" t="n">
        <v>8.723956710380163</v>
      </c>
      <c r="M7" s="22" t="n">
        <v>-1.864872941662316</v>
      </c>
    </row>
    <row r="8" ht="18.5" customHeight="1">
      <c r="A8" s="51" t="n">
        <v>3</v>
      </c>
      <c r="B8" s="21" t="n">
        <v>0.3515784514882235</v>
      </c>
      <c r="C8" s="21" t="n">
        <v>8.433327856063714</v>
      </c>
      <c r="D8" s="21" t="n">
        <v>8.332656419438504</v>
      </c>
      <c r="E8" s="21" t="n">
        <v>9.678218772263323</v>
      </c>
      <c r="F8" s="21" t="n">
        <v>9.141306202265662</v>
      </c>
      <c r="G8" s="21" t="n">
        <v>9.841864942019523</v>
      </c>
      <c r="H8" s="21" t="n">
        <v>11.09938630602437</v>
      </c>
      <c r="I8" s="21" t="n">
        <v>6.744316490017463</v>
      </c>
      <c r="J8" s="21" t="n">
        <v>8.483667386365704</v>
      </c>
      <c r="K8" s="21" t="n">
        <v>8.296849510021261</v>
      </c>
      <c r="L8" s="21" t="n">
        <v>10.12246027290772</v>
      </c>
      <c r="M8" s="21" t="n">
        <v>-6.565457984113945</v>
      </c>
    </row>
    <row r="9" ht="18.5" customHeight="1">
      <c r="A9" s="52" t="n">
        <v>4</v>
      </c>
      <c r="B9" s="22" t="n">
        <v>1.706507030809493</v>
      </c>
      <c r="C9" s="22" t="n">
        <v>10.63060516118828</v>
      </c>
      <c r="D9" s="22" t="n">
        <v>10.99711583299639</v>
      </c>
      <c r="E9" s="22" t="n">
        <v>12.29527151104912</v>
      </c>
      <c r="F9" s="22" t="n">
        <v>11.47684807721024</v>
      </c>
      <c r="G9" s="22" t="n">
        <v>12.0928804543234</v>
      </c>
      <c r="H9" s="22" t="n">
        <v>11.59674290405802</v>
      </c>
      <c r="I9" s="22" t="n">
        <v>10.59074452591976</v>
      </c>
      <c r="J9" s="22" t="n">
        <v>11.54744951055877</v>
      </c>
      <c r="K9" s="22" t="n">
        <v>10.58785845549829</v>
      </c>
      <c r="L9" s="22" t="n">
        <v>10.34108483456285</v>
      </c>
      <c r="M9" s="22" t="n">
        <v>-2.426376771162463</v>
      </c>
    </row>
    <row r="10" ht="18.5" customHeight="1">
      <c r="A10" s="51" t="n">
        <v>5</v>
      </c>
      <c r="B10" s="21" t="n">
        <v>4.2681954233451</v>
      </c>
      <c r="C10" s="21" t="n">
        <v>11.38579014611205</v>
      </c>
      <c r="D10" s="21" t="n">
        <v>12.025332352107</v>
      </c>
      <c r="E10" s="21" t="n">
        <v>12.68183190040608</v>
      </c>
      <c r="F10" s="21" t="n">
        <v>13.11826596426813</v>
      </c>
      <c r="G10" s="21" t="n">
        <v>12.99564166429012</v>
      </c>
      <c r="H10" s="21" t="n">
        <v>12.01433864806979</v>
      </c>
      <c r="I10" s="21" t="n">
        <v>11.3770674129093</v>
      </c>
      <c r="J10" s="21" t="n">
        <v>11.3854009922499</v>
      </c>
      <c r="K10" s="21" t="n">
        <v>12.17920944238016</v>
      </c>
      <c r="L10" s="21" t="n">
        <v>11.58660646867321</v>
      </c>
      <c r="M10" s="21" t="n">
        <v>-5.02825242504132</v>
      </c>
    </row>
    <row r="11" ht="18.5" customHeight="1">
      <c r="A11" s="52" t="n">
        <v>6</v>
      </c>
      <c r="B11" s="22" t="n">
        <v>4.526990053558966</v>
      </c>
      <c r="C11" s="22" t="n">
        <v>11.98820434313278</v>
      </c>
      <c r="D11" s="22" t="n">
        <v>12.21385202746814</v>
      </c>
      <c r="E11" s="22" t="n">
        <v>13.03105476751453</v>
      </c>
      <c r="F11" s="22" t="n">
        <v>14.10478002140517</v>
      </c>
      <c r="G11" s="22" t="n">
        <v>13.45613488764882</v>
      </c>
      <c r="H11" s="22" t="n">
        <v>12.60128447036786</v>
      </c>
      <c r="I11" s="22" t="n">
        <v>12.38185328344221</v>
      </c>
      <c r="J11" s="22" t="n">
        <v>12.98150340589827</v>
      </c>
      <c r="K11" s="22" t="n">
        <v>12.20476941465244</v>
      </c>
      <c r="L11" s="22" t="n">
        <v>11.36835336924279</v>
      </c>
      <c r="M11" s="22" t="n">
        <v>1.581452936642935</v>
      </c>
    </row>
    <row r="12" ht="18.5" customHeight="1">
      <c r="A12" s="51" t="n">
        <v>7</v>
      </c>
      <c r="B12" s="21" t="n">
        <v>4.520316019566923</v>
      </c>
      <c r="C12" s="21" t="n">
        <v>11.85766969931143</v>
      </c>
      <c r="D12" s="21" t="n">
        <v>12.00263553234273</v>
      </c>
      <c r="E12" s="21" t="n">
        <v>13.2643193495552</v>
      </c>
      <c r="F12" s="21" t="n">
        <v>13.07486781525016</v>
      </c>
      <c r="G12" s="21" t="n">
        <v>13.24762294659518</v>
      </c>
      <c r="H12" s="21" t="n">
        <v>12.84692230042826</v>
      </c>
      <c r="I12" s="21" t="n">
        <v>12.67667514154531</v>
      </c>
      <c r="J12" s="21" t="n">
        <v>12.88877583692161</v>
      </c>
      <c r="K12" s="21" t="n">
        <v>12.51415893875651</v>
      </c>
      <c r="L12" s="21" t="n">
        <v>12.46314453908907</v>
      </c>
      <c r="M12" s="21" t="n">
        <v>2.852774363330964</v>
      </c>
    </row>
    <row r="13" ht="18.5" customHeight="1">
      <c r="A13" s="52" t="n">
        <v>8</v>
      </c>
      <c r="B13" s="22" t="n">
        <v>5.211515338523686</v>
      </c>
      <c r="C13" s="22" t="n">
        <v>12.30468322883732</v>
      </c>
      <c r="D13" s="22" t="n">
        <v>11.97250471389877</v>
      </c>
      <c r="E13" s="22" t="n">
        <v>12.35519582334006</v>
      </c>
      <c r="F13" s="22" t="n">
        <v>13.26870157554644</v>
      </c>
      <c r="G13" s="22" t="n">
        <v>11.54256927423449</v>
      </c>
      <c r="H13" s="22" t="n">
        <v>13.5585836597755</v>
      </c>
      <c r="I13" s="22" t="n">
        <v>10.99010406583524</v>
      </c>
      <c r="J13" s="22" t="n">
        <v>10.67765431261635</v>
      </c>
      <c r="K13" s="22" t="n">
        <v>9.708013724145873</v>
      </c>
      <c r="L13" s="22" t="n">
        <v>12.10200201253248</v>
      </c>
      <c r="M13" s="22" t="n">
        <v>-1.254756164213546</v>
      </c>
    </row>
    <row r="14" ht="18.5" customHeight="1">
      <c r="A14" s="51" t="n">
        <v>9</v>
      </c>
      <c r="B14" s="21" t="n">
        <v>5.885127478268641</v>
      </c>
      <c r="C14" s="21" t="n">
        <v>13.38340577475886</v>
      </c>
      <c r="D14" s="21" t="n">
        <v>13.46686789550012</v>
      </c>
      <c r="E14" s="21" t="n">
        <v>14.39432375681334</v>
      </c>
      <c r="F14" s="21" t="n">
        <v>14.41657231867997</v>
      </c>
      <c r="G14" s="21" t="n">
        <v>14.05365122612005</v>
      </c>
      <c r="H14" s="21" t="n">
        <v>13.74107254451504</v>
      </c>
      <c r="I14" s="21" t="n">
        <v>13.53847050756523</v>
      </c>
      <c r="J14" s="21" t="n">
        <v>13.81246527606926</v>
      </c>
      <c r="K14" s="21" t="n">
        <v>13.27080996290598</v>
      </c>
      <c r="L14" s="21" t="n">
        <v>12.92731208573477</v>
      </c>
      <c r="M14" s="21" t="n">
        <v>2.738143278327972</v>
      </c>
    </row>
    <row r="15" ht="18.5" customHeight="1">
      <c r="A15" s="52" t="n">
        <v>10</v>
      </c>
      <c r="B15" s="22" t="n">
        <v>6.300021771738662</v>
      </c>
      <c r="C15" s="22" t="n">
        <v>13.01316305172021</v>
      </c>
      <c r="D15" s="22" t="n">
        <v>12.8506029074756</v>
      </c>
      <c r="E15" s="22" t="n">
        <v>14.3256251496656</v>
      </c>
      <c r="F15" s="22" t="n">
        <v>13.77058271560737</v>
      </c>
      <c r="G15" s="22" t="n">
        <v>13.97516355601225</v>
      </c>
      <c r="H15" s="22" t="n">
        <v>13.61803532038706</v>
      </c>
      <c r="I15" s="22" t="n">
        <v>13.20550298924229</v>
      </c>
      <c r="J15" s="22" t="n">
        <v>13.79087543487394</v>
      </c>
      <c r="K15" s="22" t="n">
        <v>12.6314002796998</v>
      </c>
      <c r="L15" s="22" t="n">
        <v>13.06190979888822</v>
      </c>
      <c r="M15" s="22" t="n">
        <v>3.850781401727866</v>
      </c>
    </row>
    <row r="16" ht="18.5" customHeight="1">
      <c r="A16" s="51" t="n">
        <v>11</v>
      </c>
      <c r="B16" s="21" t="n">
        <v>7.084548362084729</v>
      </c>
      <c r="C16" s="21" t="n">
        <v>13.43010023364958</v>
      </c>
      <c r="D16" s="21" t="n">
        <v>13.52604499389304</v>
      </c>
      <c r="E16" s="21" t="n">
        <v>15.10547187030781</v>
      </c>
      <c r="F16" s="21" t="n">
        <v>14.96847457594398</v>
      </c>
      <c r="G16" s="21" t="n">
        <v>15.21226838054111</v>
      </c>
      <c r="H16" s="21" t="n">
        <v>14.27915584853534</v>
      </c>
      <c r="I16" s="21" t="n">
        <v>14.30058328778933</v>
      </c>
      <c r="J16" s="21" t="n">
        <v>14.07330661832683</v>
      </c>
      <c r="K16" s="21" t="n">
        <v>14.02556226267818</v>
      </c>
      <c r="L16" s="21" t="n">
        <v>13.29427520995364</v>
      </c>
      <c r="M16" s="21" t="n">
        <v>3.216412496049661</v>
      </c>
    </row>
    <row r="17" ht="18.5" customHeight="1">
      <c r="A17" s="52" t="n">
        <v>12</v>
      </c>
      <c r="B17" s="22" t="n">
        <v>6.023408561648097</v>
      </c>
      <c r="C17" s="22" t="n">
        <v>12.19084518214705</v>
      </c>
      <c r="D17" s="22" t="n">
        <v>12.28481239730363</v>
      </c>
      <c r="E17" s="22" t="n">
        <v>14.4842067340753</v>
      </c>
      <c r="F17" s="22" t="n">
        <v>13.94006688115504</v>
      </c>
      <c r="G17" s="22" t="n">
        <v>13.99985657527172</v>
      </c>
      <c r="H17" s="22" t="n">
        <v>14.54002837041394</v>
      </c>
      <c r="I17" s="22" t="n">
        <v>13.44926320626541</v>
      </c>
      <c r="J17" s="22" t="n">
        <v>13.92081060750802</v>
      </c>
      <c r="K17" s="22" t="n">
        <v>13.35228134646205</v>
      </c>
      <c r="L17" s="22" t="n">
        <v>13.48920887836801</v>
      </c>
      <c r="M17" s="22" t="n">
        <v>1.247898822058116</v>
      </c>
    </row>
    <row r="18" ht="18.5" customHeight="1">
      <c r="A18" s="51" t="n">
        <v>13</v>
      </c>
      <c r="B18" s="21" t="n">
        <v>6.730904363315974</v>
      </c>
      <c r="C18" s="21" t="n">
        <v>12.87124420765563</v>
      </c>
      <c r="D18" s="21" t="n">
        <v>13.10768854554432</v>
      </c>
      <c r="E18" s="21" t="n">
        <v>14.99807847180457</v>
      </c>
      <c r="F18" s="21" t="n">
        <v>14.35096126425125</v>
      </c>
      <c r="G18" s="21" t="n">
        <v>14.72920778068503</v>
      </c>
      <c r="H18" s="21" t="n">
        <v>14.40866700369308</v>
      </c>
      <c r="I18" s="21" t="n">
        <v>13.93676664203885</v>
      </c>
      <c r="J18" s="21" t="n">
        <v>14.18610703730569</v>
      </c>
      <c r="K18" s="21" t="n">
        <v>14.131257288335</v>
      </c>
      <c r="L18" s="21" t="n">
        <v>13.98175113261132</v>
      </c>
      <c r="M18" s="21" t="n">
        <v>0.9814328397710802</v>
      </c>
    </row>
    <row r="19" ht="18.5" customHeight="1">
      <c r="A19" s="52" t="n">
        <v>14</v>
      </c>
      <c r="B19" s="22" t="n">
        <v>7.459314656390255</v>
      </c>
      <c r="C19" s="22" t="n">
        <v>13.26580289358103</v>
      </c>
      <c r="D19" s="22" t="n">
        <v>13.72279307007516</v>
      </c>
      <c r="E19" s="22" t="n">
        <v>15.24246396118801</v>
      </c>
      <c r="F19" s="22" t="n">
        <v>14.90990372640243</v>
      </c>
      <c r="G19" s="22" t="n">
        <v>14.76039173916151</v>
      </c>
      <c r="H19" s="22" t="n">
        <v>14.23462492503699</v>
      </c>
      <c r="I19" s="22" t="n">
        <v>14.26631470141319</v>
      </c>
      <c r="J19" s="22" t="n">
        <v>14.61480422778733</v>
      </c>
      <c r="K19" s="22" t="n">
        <v>13.97605427256511</v>
      </c>
      <c r="L19" s="22" t="n">
        <v>14.30779139282215</v>
      </c>
      <c r="M19" s="22" t="n">
        <v>1.50441554799319</v>
      </c>
    </row>
    <row r="20" ht="18.5" customHeight="1">
      <c r="A20" s="51" t="n">
        <v>15</v>
      </c>
      <c r="B20" s="21" t="n">
        <v>7.453362932550547</v>
      </c>
      <c r="C20" s="21" t="n">
        <v>13.67013224566005</v>
      </c>
      <c r="D20" s="21" t="n">
        <v>13.83832458041844</v>
      </c>
      <c r="E20" s="21" t="n">
        <v>15.47844750231637</v>
      </c>
      <c r="F20" s="21" t="n">
        <v>15.00778956778983</v>
      </c>
      <c r="G20" s="21" t="n">
        <v>15.39497012431456</v>
      </c>
      <c r="H20" s="21" t="n">
        <v>14.31059851141183</v>
      </c>
      <c r="I20" s="21" t="n">
        <v>14.37068387004245</v>
      </c>
      <c r="J20" s="21" t="n">
        <v>15.23130513940228</v>
      </c>
      <c r="K20" s="21" t="n">
        <v>14.31039383628209</v>
      </c>
      <c r="L20" s="21" t="n">
        <v>13.61112652652669</v>
      </c>
      <c r="M20" s="21" t="n">
        <v>0.04670697785725998</v>
      </c>
    </row>
    <row r="21" ht="18.5" customHeight="1">
      <c r="A21" s="52" t="n">
        <v>16</v>
      </c>
      <c r="B21" s="22" t="n">
        <v>7.891679097220796</v>
      </c>
      <c r="C21" s="22" t="n">
        <v>13.47512433461569</v>
      </c>
      <c r="D21" s="22" t="n">
        <v>14.47968142649093</v>
      </c>
      <c r="E21" s="22" t="n">
        <v>15.12672480470099</v>
      </c>
      <c r="F21" s="22" t="n">
        <v>14.95437682512127</v>
      </c>
      <c r="G21" s="22" t="n">
        <v>15.04110702997339</v>
      </c>
      <c r="H21" s="22" t="n">
        <v>14.91064278222235</v>
      </c>
      <c r="I21" s="22" t="n">
        <v>14.11166381061199</v>
      </c>
      <c r="J21" s="22" t="n">
        <v>14.74073234357638</v>
      </c>
      <c r="K21" s="22" t="n">
        <v>14.26142184420757</v>
      </c>
      <c r="L21" s="22" t="n">
        <v>13.6275017948389</v>
      </c>
      <c r="M21" s="22" t="n">
        <v>1.584599628902409</v>
      </c>
    </row>
    <row r="22" ht="18.5" customHeight="1">
      <c r="A22" s="51" t="n">
        <v>17</v>
      </c>
      <c r="B22" s="21" t="n">
        <v>8.172203401629886</v>
      </c>
      <c r="C22" s="21" t="n">
        <v>13.06208672578893</v>
      </c>
      <c r="D22" s="21" t="n">
        <v>13.76125361639854</v>
      </c>
      <c r="E22" s="21" t="n">
        <v>15.08443952727712</v>
      </c>
      <c r="F22" s="21" t="n">
        <v>14.55118833204852</v>
      </c>
      <c r="G22" s="21" t="n">
        <v>15.21500058694031</v>
      </c>
      <c r="H22" s="21" t="n">
        <v>14.59602591261692</v>
      </c>
      <c r="I22" s="21" t="n">
        <v>14.6080160893049</v>
      </c>
      <c r="J22" s="21" t="n">
        <v>14.89183209888022</v>
      </c>
      <c r="K22" s="21" t="n">
        <v>14.15630086021515</v>
      </c>
      <c r="L22" s="21" t="n">
        <v>13.54492249566032</v>
      </c>
      <c r="M22" s="21" t="n">
        <v>-0.07563193956531494</v>
      </c>
    </row>
    <row r="23" ht="18.5" customHeight="1">
      <c r="A23" s="52" t="n">
        <v>18</v>
      </c>
      <c r="B23" s="22" t="n">
        <v>7.681076952507722</v>
      </c>
      <c r="C23" s="22" t="n">
        <v>13.41677270895459</v>
      </c>
      <c r="D23" s="22" t="n">
        <v>14.03437891382227</v>
      </c>
      <c r="E23" s="22" t="n">
        <v>15.24190453881358</v>
      </c>
      <c r="F23" s="22" t="n">
        <v>15.03167410708952</v>
      </c>
      <c r="G23" s="22" t="n">
        <v>15.39242932375635</v>
      </c>
      <c r="H23" s="22" t="n">
        <v>14.94493940137203</v>
      </c>
      <c r="I23" s="22" t="n">
        <v>14.75750742939361</v>
      </c>
      <c r="J23" s="22" t="n">
        <v>15.29329399523799</v>
      </c>
      <c r="K23" s="22" t="n">
        <v>14.41786198375445</v>
      </c>
      <c r="L23" s="22" t="n">
        <v>13.84633164228435</v>
      </c>
      <c r="M23" s="22" t="n">
        <v>-0.6648294473319677</v>
      </c>
    </row>
    <row r="24" ht="18.5" customHeight="1">
      <c r="A24" s="51" t="n">
        <v>19</v>
      </c>
      <c r="B24" s="21" t="n">
        <v>8.060890989595288</v>
      </c>
      <c r="C24" s="21" t="n">
        <v>13.22618194898598</v>
      </c>
      <c r="D24" s="21" t="n">
        <v>14.01200752269478</v>
      </c>
      <c r="E24" s="21" t="n">
        <v>15.5413093929321</v>
      </c>
      <c r="F24" s="21" t="n">
        <v>14.81118599804356</v>
      </c>
      <c r="G24" s="21" t="n">
        <v>15.62153425793892</v>
      </c>
      <c r="H24" s="21" t="n">
        <v>14.98599324015332</v>
      </c>
      <c r="I24" s="21" t="n">
        <v>14.63005836150086</v>
      </c>
      <c r="J24" s="21" t="n">
        <v>15.21675462344787</v>
      </c>
      <c r="K24" s="21" t="n">
        <v>14.68652133134965</v>
      </c>
      <c r="L24" s="21" t="n">
        <v>13.70678861793577</v>
      </c>
      <c r="M24" s="21" t="n">
        <v>0.596554085119833</v>
      </c>
    </row>
    <row r="25" ht="18.5" customHeight="1">
      <c r="A25" s="52" t="n">
        <v>20</v>
      </c>
      <c r="B25" s="22" t="n">
        <v>8.293377842773912</v>
      </c>
      <c r="C25" s="22" t="n">
        <v>13.59336412908854</v>
      </c>
      <c r="D25" s="22" t="n">
        <v>14.34562664843662</v>
      </c>
      <c r="E25" s="22" t="n">
        <v>15.48671606414615</v>
      </c>
      <c r="F25" s="22" t="n">
        <v>15.0083843830177</v>
      </c>
      <c r="G25" s="22" t="n">
        <v>15.53727798564738</v>
      </c>
      <c r="H25" s="22" t="n">
        <v>14.96814236956937</v>
      </c>
      <c r="I25" s="22" t="n">
        <v>14.59081651783018</v>
      </c>
      <c r="J25" s="22" t="n">
        <v>15.17027011661598</v>
      </c>
      <c r="K25" s="22" t="n">
        <v>14.50758738508593</v>
      </c>
      <c r="L25" s="22" t="n">
        <v>14.07179172315904</v>
      </c>
      <c r="M25" s="22" t="n">
        <v>2.387559777421347</v>
      </c>
    </row>
  </sheetData>
  <mergeCells count="3">
    <mergeCell ref="A3:M3"/>
    <mergeCell ref="A2:M2"/>
    <mergeCell ref="A1:M1"/>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6DA7EC"/>
    <outlinePr summaryBelow="1" summaryRight="1"/>
    <pageSetUpPr fitToPage="1"/>
  </sheetPr>
  <dimension ref="A1:G17"/>
  <sheetViews>
    <sheetView showGridLines="0" workbookViewId="0">
      <selection activeCell="A1" sqref="A1"/>
    </sheetView>
  </sheetViews>
  <sheetFormatPr baseColWidth="8" defaultRowHeight="15"/>
  <cols>
    <col width="56" customWidth="1" min="1" max="1"/>
    <col width="34" customWidth="1" min="2" max="2"/>
    <col width="13" customWidth="1" min="3" max="3"/>
    <col width="13" customWidth="1" min="4" max="4"/>
    <col width="13" customWidth="1" min="5" max="5"/>
    <col width="13" customWidth="1" min="6" max="6"/>
    <col width="16" customWidth="1" min="7" max="7"/>
  </cols>
  <sheetData>
    <row r="1" ht="27.6" customHeight="1">
      <c r="A1" s="1" t="inlineStr">
        <is>
          <t>How do our scores compare with published papers?</t>
        </is>
      </c>
    </row>
    <row r="2" ht="33" customHeight="1">
      <c r="A2" s="2" t="inlineStr">
        <is>
          <t>What this sheet shows: our results next to results reported in papers on the same dataset. The papers use 512 × 512 images, bigger networks and longer training, so this is a reference, not a like-for-like contest.</t>
        </is>
      </c>
    </row>
    <row r="3" ht="35.7" customHeight="1">
      <c r="A3" s="3" t="inlineStr">
        <is>
          <t>Key takeaway: Our models reach 61%–75% of the published score of the same design, with a quarter of the pixels, a small encoder and 20 epochs on a laptop. The order of the designs matches the papers.</t>
        </is>
      </c>
    </row>
    <row r="5" ht="62" customHeight="1">
      <c r="A5" s="7" t="inlineStr">
        <is>
          <t>Method</t>
        </is>
      </c>
      <c r="B5" s="7" t="inlineStr">
        <is>
          <t>Setting</t>
        </is>
      </c>
      <c r="C5" s="7" t="inlineStr">
        <is>
          <t>Overall accuracy (%)</t>
        </is>
      </c>
      <c r="D5" s="7" t="inlineStr">
        <is>
          <t>Mean intersection over union (%)</t>
        </is>
      </c>
      <c r="E5" s="7" t="inlineStr">
        <is>
          <t>Separated Kappa (main score) (%)</t>
        </is>
      </c>
      <c r="F5" s="7" t="inlineStr">
        <is>
          <t>F-score for semantic change detection (%)</t>
        </is>
      </c>
      <c r="G5" s="7" t="inlineStr">
        <is>
          <t>Share of the published main score</t>
        </is>
      </c>
    </row>
    <row r="6" ht="18.5" customHeight="1">
      <c r="A6" s="8" t="inlineStr">
        <is>
          <t>High Resolution Semantic Change Detection, strategy 2</t>
        </is>
      </c>
      <c r="B6" s="8" t="inlineStr">
        <is>
          <t>Published (512 × 512 images)</t>
        </is>
      </c>
      <c r="C6" s="21" t="n">
        <v>85.48999999999999</v>
      </c>
      <c r="D6" s="21" t="n">
        <v>64.43000000000001</v>
      </c>
      <c r="E6" s="21" t="n">
        <v>10.69</v>
      </c>
      <c r="F6" s="21" t="n">
        <v>49.22</v>
      </c>
      <c r="G6" s="53" t="inlineStr">
        <is>
          <t>—</t>
        </is>
      </c>
    </row>
    <row r="7" ht="18.5" customHeight="1">
      <c r="A7" s="10" t="inlineStr">
        <is>
          <t>High Resolution Semantic Change Detection, strategy 4</t>
        </is>
      </c>
      <c r="B7" s="10" t="inlineStr">
        <is>
          <t>Published (512 × 512 images)</t>
        </is>
      </c>
      <c r="C7" s="22" t="n">
        <v>86.62</v>
      </c>
      <c r="D7" s="22" t="n">
        <v>71.15000000000001</v>
      </c>
      <c r="E7" s="22" t="n">
        <v>18.8</v>
      </c>
      <c r="F7" s="22" t="n">
        <v>58.21</v>
      </c>
      <c r="G7" s="54" t="inlineStr">
        <is>
          <t>—</t>
        </is>
      </c>
    </row>
    <row r="8" ht="32" customHeight="1">
      <c r="A8" s="8" t="inlineStr">
        <is>
          <t>Separated Semantic Segmentation and Change Detection (late fusion)</t>
        </is>
      </c>
      <c r="B8" s="8" t="inlineStr">
        <is>
          <t>Published (512 × 512 images)</t>
        </is>
      </c>
      <c r="C8" s="21" t="n">
        <v>87.19</v>
      </c>
      <c r="D8" s="21" t="n">
        <v>72.59999999999999</v>
      </c>
      <c r="E8" s="21" t="n">
        <v>21.86</v>
      </c>
      <c r="F8" s="21" t="n">
        <v>61.22</v>
      </c>
      <c r="G8" s="53" t="inlineStr">
        <is>
          <t>—</t>
        </is>
      </c>
    </row>
    <row r="9" ht="18.5" customHeight="1">
      <c r="A9" s="10" t="inlineStr">
        <is>
          <t>Bi-temporal Semantic Reasoning Network</t>
        </is>
      </c>
      <c r="B9" s="10" t="inlineStr">
        <is>
          <t>Published (512 × 512 images)</t>
        </is>
      </c>
      <c r="C9" s="22" t="n">
        <v>87.84</v>
      </c>
      <c r="D9" s="22" t="n">
        <v>73.41</v>
      </c>
      <c r="E9" s="22" t="n">
        <v>23.22</v>
      </c>
      <c r="F9" s="22" t="n">
        <v>62.61</v>
      </c>
      <c r="G9" s="54" t="inlineStr">
        <is>
          <t>—</t>
        </is>
      </c>
    </row>
    <row r="10" ht="18.5" customHeight="1">
      <c r="A10" s="8" t="inlineStr">
        <is>
          <t>Semantic Change Network (SCanNet)</t>
        </is>
      </c>
      <c r="B10" s="8" t="inlineStr">
        <is>
          <t>Published (512 × 512 images)</t>
        </is>
      </c>
      <c r="C10" s="21" t="n">
        <v>87.86</v>
      </c>
      <c r="D10" s="21" t="n">
        <v>73.42</v>
      </c>
      <c r="E10" s="21" t="n">
        <v>23.94</v>
      </c>
      <c r="F10" s="21" t="n">
        <v>63.66</v>
      </c>
      <c r="G10" s="53" t="inlineStr">
        <is>
          <t>—</t>
        </is>
      </c>
    </row>
    <row r="11" ht="18.5" customHeight="1">
      <c r="A11" s="10" t="inlineStr">
        <is>
          <t>ChangeMamba (state-space model)</t>
        </is>
      </c>
      <c r="B11" s="10" t="inlineStr">
        <is>
          <t>Published (512 × 512 images)</t>
        </is>
      </c>
      <c r="C11" s="22" t="n">
        <v>88.12</v>
      </c>
      <c r="D11" s="22" t="n">
        <v>73.68000000000001</v>
      </c>
      <c r="E11" s="22" t="n">
        <v>24.11</v>
      </c>
      <c r="F11" s="22" t="n">
        <v>64.03</v>
      </c>
      <c r="G11" s="54" t="inlineStr">
        <is>
          <t>—</t>
        </is>
      </c>
    </row>
    <row r="12" ht="32" customHeight="1">
      <c r="A12" s="8" t="inlineStr">
        <is>
          <t>Ours: Model 1: Early Fusion network</t>
        </is>
      </c>
      <c r="B12" s="8" t="inlineStr">
        <is>
          <t>Ours (256 × 256 images, 18-layer encoder, 20 epochs)</t>
        </is>
      </c>
      <c r="C12" s="21" t="n">
        <v>84.14598737444197</v>
      </c>
      <c r="D12" s="21" t="n">
        <v>63.71189585498735</v>
      </c>
      <c r="E12" s="21" t="n">
        <v>7.974001851557457</v>
      </c>
      <c r="F12" s="21" t="n">
        <v>46.12288595692476</v>
      </c>
      <c r="G12" s="53">
        <f>E12/E6</f>
        <v>0.7459309496311933</v>
      </c>
    </row>
    <row r="13" ht="32" customHeight="1">
      <c r="A13" s="10" t="inlineStr">
        <is>
          <t>Ours: Model 2: Siamese network</t>
        </is>
      </c>
      <c r="B13" s="10" t="inlineStr">
        <is>
          <t>Ours (256 × 256 images, 18-layer encoder, 20 epochs)</t>
        </is>
      </c>
      <c r="C13" s="22" t="n">
        <v>85.92198988970588</v>
      </c>
      <c r="D13" s="22" t="n">
        <v>68.01542256850628</v>
      </c>
      <c r="E13" s="22" t="n">
        <v>13.59108488704975</v>
      </c>
      <c r="F13" s="22" t="n">
        <v>52.47966603114702</v>
      </c>
      <c r="G13" s="54">
        <f>E13/E8</f>
        <v>0.6217330689409767</v>
      </c>
    </row>
    <row r="14" ht="32" customHeight="1">
      <c r="A14" s="8" t="inlineStr">
        <is>
          <t>Ours: Model 3: Bi-temporal Semantic Reasoning Network</t>
        </is>
      </c>
      <c r="B14" s="8" t="inlineStr">
        <is>
          <t>Ours (256 × 256 images, 18-layer encoder, 20 epochs)</t>
        </is>
      </c>
      <c r="C14" s="21" t="n">
        <v>85.75208776137409</v>
      </c>
      <c r="D14" s="21" t="n">
        <v>68.65065892059474</v>
      </c>
      <c r="E14" s="21" t="n">
        <v>14.24483239371389</v>
      </c>
      <c r="F14" s="21" t="n">
        <v>53.36046759922757</v>
      </c>
      <c r="G14" s="53">
        <f>E14/E9</f>
        <v>0.6134725406422864</v>
      </c>
    </row>
    <row r="15" ht="32" customHeight="1">
      <c r="A15" s="10" t="inlineStr">
        <is>
          <t>Ours: Model 3: Bi-temporal Semantic Reasoning Network + Weighted cross-entropy + Dice loss</t>
        </is>
      </c>
      <c r="B15" s="10" t="inlineStr">
        <is>
          <t>Ours (256 × 256 images, 18-layer encoder, 20 epochs)</t>
        </is>
      </c>
      <c r="C15" s="22" t="n">
        <v>84.26545728154544</v>
      </c>
      <c r="D15" s="22" t="n">
        <v>68.96891713578721</v>
      </c>
      <c r="E15" s="22" t="n">
        <v>15.38185921301693</v>
      </c>
      <c r="F15" s="22" t="n">
        <v>53.87661401047743</v>
      </c>
      <c r="G15" s="54">
        <f>E15/E9</f>
        <v>0.6624401039197645</v>
      </c>
    </row>
    <row r="17" ht="30.3" customHeight="1">
      <c r="A17" s="30" t="inlineStr">
        <is>
          <t>Published values as listed in Mamba-FCS (arXiv 2508.08232), Table II. 'Share' compares each of our models with the paper version of the same design (Model 1 ↔ strategy 2, Model 2 ↔ Separated Semantic Segmentation and Change Detection, Model 3 ↔ Bi-temporal Semantic Reasoning Network).</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sheetData>
  <mergeCells count="4">
    <mergeCell ref="A3:G3"/>
    <mergeCell ref="A2:G2"/>
    <mergeCell ref="A1:G1"/>
    <mergeCell ref="A17:G17"/>
  </mergeCells>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tabColor rgb="006DA7EC"/>
    <outlinePr summaryBelow="1" summaryRight="1"/>
    <pageSetUpPr fitToPage="1"/>
  </sheetPr>
  <dimension ref="A1:L3"/>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6" customHeight="1">
      <c r="A1" s="1" t="inlineStr">
        <is>
          <t>What the best model actually predicts</t>
        </is>
      </c>
    </row>
    <row r="2" ht="33" customHeight="1">
      <c r="A2" s="2" t="inlineStr">
        <is>
          <t>What this sheet shows: four test image pairs: the two photos, the true labels, and the best model's prediction. White = no change; colours = land-cover class (legend under the picture).</t>
        </is>
      </c>
    </row>
    <row r="3" ht="35.7" customHeight="1">
      <c r="A3" s="3" t="inlineStr">
        <is>
          <t>Key takeaway: Large changes such as new buildings are found well; thin or small changed areas are often missed, as the 'Errors' sheet shows.</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sheetData>
  <mergeCells count="3">
    <mergeCell ref="A3:L3"/>
    <mergeCell ref="A2:L2"/>
    <mergeCell ref="A1:L1"/>
  </mergeCells>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tabColor rgb="001BAF7A"/>
    <outlinePr summaryBelow="1" summaryRight="1"/>
    <pageSetUpPr fitToPage="1"/>
  </sheetPr>
  <dimension ref="A1:C32"/>
  <sheetViews>
    <sheetView showGridLines="0" workbookViewId="0">
      <selection activeCell="A1" sqref="A1"/>
    </sheetView>
  </sheetViews>
  <sheetFormatPr baseColWidth="8" defaultRowHeight="15"/>
  <cols>
    <col width="34" customWidth="1" min="1" max="1"/>
    <col width="16" customWidth="1" min="2" max="2"/>
    <col width="72" customWidth="1" min="3" max="3"/>
  </cols>
  <sheetData>
    <row r="1" ht="27.6" customHeight="1">
      <c r="A1" s="1" t="inlineStr">
        <is>
          <t>Glossary: every term and short form</t>
        </is>
      </c>
    </row>
    <row r="2" ht="19.5" customHeight="1">
      <c r="A2" s="2" t="inlineStr">
        <is>
          <t>What this sheet shows: plain-language meaning of each term, and the short form used for it in research papers.</t>
        </is>
      </c>
    </row>
    <row r="3" ht="35.7" customHeight="1">
      <c r="A3" s="3" t="inlineStr">
        <is>
          <t>Key takeaway: Separated Kappa is the main score. For every score in this workbook, higher is better (except error rates).</t>
        </is>
      </c>
    </row>
    <row r="5" ht="35" customHeight="1">
      <c r="A5" s="7" t="inlineStr">
        <is>
          <t>Full term</t>
        </is>
      </c>
      <c r="B5" s="7" t="inlineStr">
        <is>
          <t>Short form in papers</t>
        </is>
      </c>
      <c r="C5" s="7" t="inlineStr">
        <is>
          <t>Meaning</t>
        </is>
      </c>
    </row>
    <row r="6" ht="32" customHeight="1">
      <c r="A6" s="8" t="inlineStr">
        <is>
          <t>Semantic change detection</t>
        </is>
      </c>
      <c r="B6" s="18" t="inlineStr">
        <is>
          <t>SCD</t>
        </is>
      </c>
      <c r="C6" s="8" t="inlineStr">
        <is>
          <t>Compare two aerial photos of the same place taken at different times; for every pixel, decide whether it changed and what it was before and after.</t>
        </is>
      </c>
    </row>
    <row r="7" ht="18.5" customHeight="1">
      <c r="A7" s="10" t="inlineStr">
        <is>
          <t>SEmantic Change detectiON Dataset</t>
        </is>
      </c>
      <c r="B7" s="20" t="inlineStr">
        <is>
          <t>SECOND</t>
        </is>
      </c>
      <c r="C7" s="10" t="inlineStr">
        <is>
          <t>Public benchmark: 2,968 aerial image pairs, 6 land-cover classes.</t>
        </is>
      </c>
    </row>
    <row r="8" ht="18.5" customHeight="1">
      <c r="A8" s="8" t="inlineStr">
        <is>
          <t>Time 1 / Time 2</t>
        </is>
      </c>
      <c r="B8" s="18" t="inlineStr">
        <is>
          <t>T1 / T2</t>
        </is>
      </c>
      <c r="C8" s="8" t="inlineStr">
        <is>
          <t>The before photo and the after photo.</t>
        </is>
      </c>
    </row>
    <row r="9" ht="18.5" customHeight="1">
      <c r="A9" s="10" t="inlineStr">
        <is>
          <t>Convolutional neural network</t>
        </is>
      </c>
      <c r="B9" s="20" t="inlineStr">
        <is>
          <t>CNN</t>
        </is>
      </c>
      <c r="C9" s="10" t="inlineStr">
        <is>
          <t>A deep-learning model made for images.</t>
        </is>
      </c>
    </row>
    <row r="10" ht="18.5" customHeight="1">
      <c r="A10" s="8" t="inlineStr">
        <is>
          <t>Residual Network with 18 layers</t>
        </is>
      </c>
      <c r="B10" s="18" t="inlineStr">
        <is>
          <t>ResNet-18</t>
        </is>
      </c>
      <c r="C10" s="8" t="inlineStr">
        <is>
          <t>The image encoder used in all three models.</t>
        </is>
      </c>
    </row>
    <row r="11" ht="18.5" customHeight="1">
      <c r="A11" s="10" t="inlineStr">
        <is>
          <t>Feature Pyramid Network</t>
        </is>
      </c>
      <c r="B11" s="20" t="inlineStr">
        <is>
          <t>FPN</t>
        </is>
      </c>
      <c r="C11" s="10" t="inlineStr">
        <is>
          <t>The decoder style: combines information from several image scales.</t>
        </is>
      </c>
    </row>
    <row r="12" ht="18.5" customHeight="1">
      <c r="A12" s="8" t="inlineStr">
        <is>
          <t>Early Fusion network</t>
        </is>
      </c>
      <c r="B12" s="18" t="inlineStr">
        <is>
          <t>—</t>
        </is>
      </c>
      <c r="C12" s="8" t="inlineStr">
        <is>
          <t>Model 1. Both photos are joined at the input.</t>
        </is>
      </c>
    </row>
    <row r="13" ht="32" customHeight="1">
      <c r="A13" s="10" t="inlineStr">
        <is>
          <t>Separated Semantic Segmentation and Change Detection (late fusion)</t>
        </is>
      </c>
      <c r="B13" s="20" t="inlineStr">
        <is>
          <t>SSCD-l</t>
        </is>
      </c>
      <c r="C13" s="10" t="inlineStr">
        <is>
          <t>Model 2. Siamese design.</t>
        </is>
      </c>
    </row>
    <row r="14" ht="32" customHeight="1">
      <c r="A14" s="8" t="inlineStr">
        <is>
          <t>Bi-temporal Semantic Reasoning Network</t>
        </is>
      </c>
      <c r="B14" s="18" t="inlineStr">
        <is>
          <t>Bi-SRNet</t>
        </is>
      </c>
      <c r="C14" s="8" t="inlineStr">
        <is>
          <t>Model 3 (we use a lite version).</t>
        </is>
      </c>
    </row>
    <row r="15" ht="32" customHeight="1">
      <c r="A15" s="10" t="inlineStr">
        <is>
          <t>High Resolution Semantic Change Detection</t>
        </is>
      </c>
      <c r="B15" s="20" t="inlineStr">
        <is>
          <t>HRSCD</t>
        </is>
      </c>
      <c r="C15" s="10" t="inlineStr">
        <is>
          <t>Paper/dataset that introduced the early-fusion strategy.</t>
        </is>
      </c>
    </row>
    <row r="16" ht="45.5" customHeight="1">
      <c r="A16" s="8" t="inlineStr">
        <is>
          <t>Separated Kappa</t>
        </is>
      </c>
      <c r="B16" s="18" t="inlineStr">
        <is>
          <t>SeK</t>
        </is>
      </c>
      <c r="C16" s="8" t="inlineStr">
        <is>
          <t>Main score of the dataset: agreement on changed classes with the easy 'no change' part removed, scaled by how well changes are found. 0 = no better than chance, 100 = perfect.</t>
        </is>
      </c>
    </row>
    <row r="17" ht="32" customHeight="1">
      <c r="A17" s="10" t="inlineStr">
        <is>
          <t>F-score for semantic change detection</t>
        </is>
      </c>
      <c r="B17" s="20" t="inlineStr">
        <is>
          <t>Fscd</t>
        </is>
      </c>
      <c r="C17" s="10" t="inlineStr">
        <is>
          <t>F1-score on changed pixels where the class must also be right.</t>
        </is>
      </c>
    </row>
    <row r="18" ht="18.5" customHeight="1">
      <c r="A18" s="8" t="inlineStr">
        <is>
          <t>Intersection over union</t>
        </is>
      </c>
      <c r="B18" s="18" t="inlineStr">
        <is>
          <t>IoU</t>
        </is>
      </c>
      <c r="C18" s="8" t="inlineStr">
        <is>
          <t>Overlap between predicted and true area of a class, 0–100.</t>
        </is>
      </c>
    </row>
    <row r="19" ht="18.5" customHeight="1">
      <c r="A19" s="10" t="inlineStr">
        <is>
          <t>Mean intersection over union</t>
        </is>
      </c>
      <c r="B19" s="20" t="inlineStr">
        <is>
          <t>mIoU</t>
        </is>
      </c>
      <c r="C19" s="10" t="inlineStr">
        <is>
          <t>Average of the 'changed' and 'unchanged' intersection over union.</t>
        </is>
      </c>
    </row>
    <row r="20" ht="18.5" customHeight="1">
      <c r="A20" s="8" t="inlineStr">
        <is>
          <t>Overall accuracy</t>
        </is>
      </c>
      <c r="B20" s="18" t="inlineStr">
        <is>
          <t>OA</t>
        </is>
      </c>
      <c r="C20" s="8" t="inlineStr">
        <is>
          <t>Share of pixels with the correct label.</t>
        </is>
      </c>
    </row>
    <row r="21" ht="32" customHeight="1">
      <c r="A21" s="10" t="inlineStr">
        <is>
          <t>Precision / recall / F1-score</t>
        </is>
      </c>
      <c r="B21" s="20" t="inlineStr">
        <is>
          <t>—</t>
        </is>
      </c>
      <c r="C21" s="10" t="inlineStr">
        <is>
          <t>Precision: share of predicted changes that are real. Recall: share of real changes found. F1-score: their harmonic mean.</t>
        </is>
      </c>
    </row>
    <row r="22" ht="18.5" customHeight="1">
      <c r="A22" s="8" t="inlineStr">
        <is>
          <t>True / false positive / negative</t>
        </is>
      </c>
      <c r="B22" s="18" t="inlineStr">
        <is>
          <t>TP / FP / TN / FN</t>
        </is>
      </c>
      <c r="C22" s="8" t="inlineStr">
        <is>
          <t>The four cells of a yes/no confusion matrix (positive = changed).</t>
        </is>
      </c>
    </row>
    <row r="23" ht="32" customHeight="1">
      <c r="A23" s="10" t="inlineStr">
        <is>
          <t>Receiver operating characteristic, area under the curve</t>
        </is>
      </c>
      <c r="B23" s="20" t="inlineStr">
        <is>
          <t>ROC-AUC</t>
        </is>
      </c>
      <c r="C23" s="10" t="inlineStr">
        <is>
          <t>Ranking quality over all decision thresholds. Not computed here (see 'Standard Metrics').</t>
        </is>
      </c>
    </row>
    <row r="24" ht="18.5" customHeight="1">
      <c r="A24" s="8" t="inlineStr">
        <is>
          <t>Cross-entropy</t>
        </is>
      </c>
      <c r="B24" s="18" t="inlineStr">
        <is>
          <t>CE</t>
        </is>
      </c>
      <c r="C24" s="8" t="inlineStr">
        <is>
          <t>The standard training loss (also called log loss).</t>
        </is>
      </c>
    </row>
    <row r="25" ht="18.5" customHeight="1">
      <c r="A25" s="10" t="inlineStr">
        <is>
          <t>Binary cross-entropy</t>
        </is>
      </c>
      <c r="B25" s="20" t="inlineStr">
        <is>
          <t>BCE</t>
        </is>
      </c>
      <c r="C25" s="10" t="inlineStr">
        <is>
          <t>Cross-entropy for a yes/no output (changed or not).</t>
        </is>
      </c>
    </row>
    <row r="26" ht="18.5" customHeight="1">
      <c r="A26" s="8" t="inlineStr">
        <is>
          <t>Weighted cross-entropy</t>
        </is>
      </c>
      <c r="B26" s="18" t="inlineStr">
        <is>
          <t>WCE</t>
        </is>
      </c>
      <c r="C26" s="8" t="inlineStr">
        <is>
          <t>Cross-entropy where rare classes count more.</t>
        </is>
      </c>
    </row>
    <row r="27" ht="18.5" customHeight="1">
      <c r="A27" s="10" t="inlineStr">
        <is>
          <t>Online hard example mining</t>
        </is>
      </c>
      <c r="B27" s="20" t="inlineStr">
        <is>
          <t>OHEM</t>
        </is>
      </c>
      <c r="C27" s="10" t="inlineStr">
        <is>
          <t>Train only on the hardest pixels.</t>
        </is>
      </c>
    </row>
    <row r="28" ht="32" customHeight="1">
      <c r="A28" s="8" t="inlineStr">
        <is>
          <t>Adaptive moment estimation with decoupled weight decay</t>
        </is>
      </c>
      <c r="B28" s="18" t="inlineStr">
        <is>
          <t>AdamW</t>
        </is>
      </c>
      <c r="C28" s="8" t="inlineStr">
        <is>
          <t>The optimiser used to train the models.</t>
        </is>
      </c>
    </row>
    <row r="29" ht="18.5" customHeight="1">
      <c r="A29" s="10" t="inlineStr">
        <is>
          <t>Epoch</t>
        </is>
      </c>
      <c r="B29" s="20" t="inlineStr">
        <is>
          <t>—</t>
        </is>
      </c>
      <c r="C29" s="10" t="inlineStr">
        <is>
          <t>One pass over all training images. Every model here trains for 20 epochs.</t>
        </is>
      </c>
    </row>
    <row r="30" ht="32" customHeight="1">
      <c r="A30" s="8" t="inlineStr">
        <is>
          <t>Training / validation / test set</t>
        </is>
      </c>
      <c r="B30" s="18" t="inlineStr">
        <is>
          <t>—</t>
        </is>
      </c>
      <c r="C30" s="8" t="inlineStr">
        <is>
          <t>Training: used to learn. Validation: used to choose the best epoch. Test: used once for the final score.</t>
        </is>
      </c>
    </row>
    <row r="31" ht="18.5" customHeight="1">
      <c r="A31" s="10" t="inlineStr">
        <is>
          <t>Cross-validation (3-fold)</t>
        </is>
      </c>
      <c r="B31" s="20" t="inlineStr">
        <is>
          <t>CV</t>
        </is>
      </c>
      <c r="C31" s="10" t="inlineStr">
        <is>
          <t>Train 3 times, each time holding out a different part of the data.</t>
        </is>
      </c>
    </row>
    <row r="32" ht="32" customHeight="1">
      <c r="A32" s="8" t="inlineStr">
        <is>
          <t>Overfitting / underfitting</t>
        </is>
      </c>
      <c r="B32" s="18" t="inlineStr">
        <is>
          <t>—</t>
        </is>
      </c>
      <c r="C32" s="8" t="inlineStr">
        <is>
          <t>Overfitting: much better on training data than on new data. Underfitting: not good even on training data.</t>
        </is>
      </c>
    </row>
  </sheetData>
  <mergeCells count="3">
    <mergeCell ref="A1:C1"/>
    <mergeCell ref="A3:C3"/>
    <mergeCell ref="A2:C2"/>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6DA7EC"/>
    <outlinePr summaryBelow="1" summaryRight="1"/>
    <pageSetUpPr fitToPage="1"/>
  </sheetPr>
  <dimension ref="A1:D24"/>
  <sheetViews>
    <sheetView showGridLines="0" workbookViewId="0">
      <selection activeCell="A1" sqref="A1"/>
    </sheetView>
  </sheetViews>
  <sheetFormatPr baseColWidth="8" defaultRowHeight="15"/>
  <cols>
    <col width="22" customWidth="1" min="1" max="1"/>
    <col width="50" customWidth="1" min="2" max="2"/>
    <col width="36" customWidth="1" min="3" max="3"/>
    <col width="52" customWidth="1" min="4" max="4"/>
  </cols>
  <sheetData>
    <row r="1" ht="27.6" customHeight="1">
      <c r="A1" s="1" t="inlineStr">
        <is>
          <t>Sources of every model and method</t>
        </is>
      </c>
    </row>
    <row r="2" ht="19.5" customHeight="1">
      <c r="A2" s="2" t="inlineStr">
        <is>
          <t>What this sheet shows: the paper behind each component, with a clickable link. Full details and code locations: docs/REFERENCES.md in the repository.</t>
        </is>
      </c>
    </row>
    <row r="3" ht="20.85" customHeight="1">
      <c r="A3" s="3" t="inlineStr">
        <is>
          <t>Key takeaway: All models and methods come from published work; this project's contribution is the controlled comparison and the error analysis.</t>
        </is>
      </c>
    </row>
    <row r="5" ht="21.5" customHeight="1">
      <c r="A5" s="7" t="inlineStr">
        <is>
          <t>Used for</t>
        </is>
      </c>
      <c r="B5" s="7" t="inlineStr">
        <is>
          <t>Component</t>
        </is>
      </c>
      <c r="C5" s="7" t="inlineStr">
        <is>
          <t>Paper</t>
        </is>
      </c>
      <c r="D5" s="7" t="inlineStr">
        <is>
          <t>Link</t>
        </is>
      </c>
    </row>
    <row r="6" ht="32" customHeight="1">
      <c r="A6" s="8" t="inlineStr">
        <is>
          <t>Dataset and main score</t>
        </is>
      </c>
      <c r="B6" s="8" t="inlineStr">
        <is>
          <t>SECOND dataset; Separated Kappa</t>
        </is>
      </c>
      <c r="C6" s="8" t="inlineStr">
        <is>
          <t>Yang and others, IEEE TGRS 2022</t>
        </is>
      </c>
      <c r="D6" s="55" t="inlineStr">
        <is>
          <t>https://arxiv.org/abs/2010.05687</t>
        </is>
      </c>
    </row>
    <row r="7" ht="32" customHeight="1">
      <c r="A7" s="10" t="inlineStr">
        <is>
          <t>Model 1</t>
        </is>
      </c>
      <c r="B7" s="10" t="inlineStr">
        <is>
          <t>Early Fusion (High Resolution Semantic Change Detection, strategy 2)</t>
        </is>
      </c>
      <c r="C7" s="10" t="inlineStr">
        <is>
          <t>Daudt and others, 2019</t>
        </is>
      </c>
      <c r="D7" s="56" t="inlineStr">
        <is>
          <t>https://arxiv.org/abs/1810.08452</t>
        </is>
      </c>
    </row>
    <row r="8" ht="32" customHeight="1">
      <c r="A8" s="8" t="inlineStr">
        <is>
          <t>Model 2</t>
        </is>
      </c>
      <c r="B8" s="8" t="inlineStr">
        <is>
          <t>Separated Semantic Segmentation and Change Detection (late fusion)</t>
        </is>
      </c>
      <c r="C8" s="8" t="inlineStr">
        <is>
          <t>Ding and others, 2022</t>
        </is>
      </c>
      <c r="D8" s="55" t="inlineStr">
        <is>
          <t>https://arxiv.org/abs/2108.06103</t>
        </is>
      </c>
    </row>
    <row r="9" ht="18.5" customHeight="1">
      <c r="A9" s="10" t="inlineStr">
        <is>
          <t>Model 3</t>
        </is>
      </c>
      <c r="B9" s="10" t="inlineStr">
        <is>
          <t>Bi-temporal Semantic Reasoning Network</t>
        </is>
      </c>
      <c r="C9" s="10" t="inlineStr">
        <is>
          <t>Ding and others, 2022</t>
        </is>
      </c>
      <c r="D9" s="56" t="inlineStr">
        <is>
          <t>https://arxiv.org/abs/2108.06103</t>
        </is>
      </c>
    </row>
    <row r="10" ht="18.5" customHeight="1">
      <c r="A10" s="8" t="inlineStr">
        <is>
          <t>Encoder</t>
        </is>
      </c>
      <c r="B10" s="8" t="inlineStr">
        <is>
          <t>Residual Network</t>
        </is>
      </c>
      <c r="C10" s="8" t="inlineStr">
        <is>
          <t>He and others, 2016</t>
        </is>
      </c>
      <c r="D10" s="55" t="inlineStr">
        <is>
          <t>https://arxiv.org/abs/1512.03385</t>
        </is>
      </c>
    </row>
    <row r="11" ht="18.5" customHeight="1">
      <c r="A11" s="10" t="inlineStr">
        <is>
          <t>Decoder</t>
        </is>
      </c>
      <c r="B11" s="10" t="inlineStr">
        <is>
          <t>Feature Pyramid Network</t>
        </is>
      </c>
      <c r="C11" s="10" t="inlineStr">
        <is>
          <t>Lin and others, 2017</t>
        </is>
      </c>
      <c r="D11" s="56" t="inlineStr">
        <is>
          <t>https://arxiv.org/abs/1612.03144</t>
        </is>
      </c>
    </row>
    <row r="12" ht="18.5" customHeight="1">
      <c r="A12" s="8" t="inlineStr">
        <is>
          <t>Attention</t>
        </is>
      </c>
      <c r="B12" s="8" t="inlineStr">
        <is>
          <t>Non-local (attention) blocks</t>
        </is>
      </c>
      <c r="C12" s="8" t="inlineStr">
        <is>
          <t>Wang and others, 2018</t>
        </is>
      </c>
      <c r="D12" s="55" t="inlineStr">
        <is>
          <t>https://arxiv.org/abs/1711.07971</t>
        </is>
      </c>
    </row>
    <row r="13" ht="18.5" customHeight="1">
      <c r="A13" s="10" t="inlineStr">
        <is>
          <t>Method</t>
        </is>
      </c>
      <c r="B13" s="10" t="inlineStr">
        <is>
          <t>Median frequency balancing</t>
        </is>
      </c>
      <c r="C13" s="10" t="inlineStr">
        <is>
          <t>Eigen and Fergus, 2015</t>
        </is>
      </c>
      <c r="D13" s="56" t="inlineStr">
        <is>
          <t>https://arxiv.org/abs/1411.4734</t>
        </is>
      </c>
    </row>
    <row r="14" ht="18.5" customHeight="1">
      <c r="A14" s="8" t="inlineStr">
        <is>
          <t>Method</t>
        </is>
      </c>
      <c r="B14" s="8" t="inlineStr">
        <is>
          <t>Class-balanced loss</t>
        </is>
      </c>
      <c r="C14" s="8" t="inlineStr">
        <is>
          <t>Cui and others, 2019</t>
        </is>
      </c>
      <c r="D14" s="55" t="inlineStr">
        <is>
          <t>https://arxiv.org/abs/1901.05555</t>
        </is>
      </c>
    </row>
    <row r="15" ht="18.5" customHeight="1">
      <c r="A15" s="10" t="inlineStr">
        <is>
          <t>Method</t>
        </is>
      </c>
      <c r="B15" s="10" t="inlineStr">
        <is>
          <t>Focal loss</t>
        </is>
      </c>
      <c r="C15" s="10" t="inlineStr">
        <is>
          <t>Lin and others, 2017</t>
        </is>
      </c>
      <c r="D15" s="56" t="inlineStr">
        <is>
          <t>https://arxiv.org/abs/1708.02002</t>
        </is>
      </c>
    </row>
    <row r="16" ht="18.5" customHeight="1">
      <c r="A16" s="8" t="inlineStr">
        <is>
          <t>Method</t>
        </is>
      </c>
      <c r="B16" s="8" t="inlineStr">
        <is>
          <t>Dice loss</t>
        </is>
      </c>
      <c r="C16" s="8" t="inlineStr">
        <is>
          <t>Milletari and others, 2016</t>
        </is>
      </c>
      <c r="D16" s="55" t="inlineStr">
        <is>
          <t>https://arxiv.org/abs/1606.04797</t>
        </is>
      </c>
    </row>
    <row r="17" ht="18.5" customHeight="1">
      <c r="A17" s="10" t="inlineStr">
        <is>
          <t>Method</t>
        </is>
      </c>
      <c r="B17" s="10" t="inlineStr">
        <is>
          <t>Online hard example mining</t>
        </is>
      </c>
      <c r="C17" s="10" t="inlineStr">
        <is>
          <t>Shrivastava and others, 2016</t>
        </is>
      </c>
      <c r="D17" s="56" t="inlineStr">
        <is>
          <t>https://arxiv.org/abs/1604.03540</t>
        </is>
      </c>
    </row>
    <row r="18" ht="18.5" customHeight="1">
      <c r="A18" s="8" t="inlineStr">
        <is>
          <t>Method</t>
        </is>
      </c>
      <c r="B18" s="8" t="inlineStr">
        <is>
          <t>Rare-class oversampling (repeat-factor sampling)</t>
        </is>
      </c>
      <c r="C18" s="8" t="inlineStr">
        <is>
          <t>Gupta and others, 2019</t>
        </is>
      </c>
      <c r="D18" s="55" t="inlineStr">
        <is>
          <t>https://arxiv.org/abs/1908.03195</t>
        </is>
      </c>
    </row>
    <row r="19" ht="32" customHeight="1">
      <c r="A19" s="10" t="inlineStr">
        <is>
          <t>Training</t>
        </is>
      </c>
      <c r="B19" s="10" t="inlineStr">
        <is>
          <t>Adaptive moment estimation with decoupled weight decay</t>
        </is>
      </c>
      <c r="C19" s="10" t="inlineStr">
        <is>
          <t>Loshchilov and Hutter, 2019</t>
        </is>
      </c>
      <c r="D19" s="56" t="inlineStr">
        <is>
          <t>https://arxiv.org/abs/1711.05101</t>
        </is>
      </c>
    </row>
    <row r="20" ht="18.5" customHeight="1">
      <c r="A20" s="8" t="inlineStr">
        <is>
          <t>Training</t>
        </is>
      </c>
      <c r="B20" s="8" t="inlineStr">
        <is>
          <t>One-cycle learning-rate schedule</t>
        </is>
      </c>
      <c r="C20" s="8" t="inlineStr">
        <is>
          <t>Smith and Topin, 2017</t>
        </is>
      </c>
      <c r="D20" s="55" t="inlineStr">
        <is>
          <t>https://arxiv.org/abs/1708.07120</t>
        </is>
      </c>
    </row>
    <row r="21" ht="18.5" customHeight="1">
      <c r="A21" s="10" t="inlineStr">
        <is>
          <t>Validation</t>
        </is>
      </c>
      <c r="B21" s="10" t="inlineStr">
        <is>
          <t>K-fold cross-validation</t>
        </is>
      </c>
      <c r="C21" s="10" t="inlineStr">
        <is>
          <t>Kohavi, 1995</t>
        </is>
      </c>
      <c r="D21" s="56" t="inlineStr">
        <is>
          <t>https://www.ijcai.org/Proceedings/95-2/Papers/016.pdf</t>
        </is>
      </c>
    </row>
    <row r="22" ht="18.5" customHeight="1">
      <c r="A22" s="8" t="inlineStr">
        <is>
          <t>Comparison</t>
        </is>
      </c>
      <c r="B22" s="8" t="inlineStr">
        <is>
          <t>Semantic Change Network</t>
        </is>
      </c>
      <c r="C22" s="8" t="inlineStr">
        <is>
          <t>Ding and others, 2024</t>
        </is>
      </c>
      <c r="D22" s="55" t="inlineStr">
        <is>
          <t>https://arxiv.org/abs/2212.05245</t>
        </is>
      </c>
    </row>
    <row r="23" ht="18.5" customHeight="1">
      <c r="A23" s="10" t="inlineStr">
        <is>
          <t>Comparison</t>
        </is>
      </c>
      <c r="B23" s="10" t="inlineStr">
        <is>
          <t>ChangeMamba</t>
        </is>
      </c>
      <c r="C23" s="10" t="inlineStr">
        <is>
          <t>Chen and others, 2024</t>
        </is>
      </c>
      <c r="D23" s="56" t="inlineStr">
        <is>
          <t>https://arxiv.org/abs/2404.03425</t>
        </is>
      </c>
    </row>
    <row r="24" ht="18.5" customHeight="1">
      <c r="A24" s="8" t="inlineStr">
        <is>
          <t>Comparison</t>
        </is>
      </c>
      <c r="B24" s="8" t="inlineStr">
        <is>
          <t>Mamba-FCS (published results table)</t>
        </is>
      </c>
      <c r="C24" s="8" t="inlineStr">
        <is>
          <t>2025</t>
        </is>
      </c>
      <c r="D24" s="55" t="inlineStr">
        <is>
          <t>https://arxiv.org/abs/2508.08232</t>
        </is>
      </c>
    </row>
  </sheetData>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s>
  <pageMargins left="0.75" right="0.75" top="1" bottom="1" header="0.5" footer="0.5"/>
  <pageSetup orientation="landscape" fitToHeight="0" fitToWidth="1"/>
</worksheet>
</file>

<file path=xl/worksheets/sheet15.xml><?xml version="1.0" encoding="utf-8"?>
<worksheet xmlns="http://schemas.openxmlformats.org/spreadsheetml/2006/main">
  <sheetPr>
    <tabColor rgb="006DA7EC"/>
    <outlinePr summaryBelow="1" summaryRight="1"/>
    <pageSetUpPr fitToPage="1"/>
  </sheetPr>
  <dimension ref="A1:B21"/>
  <sheetViews>
    <sheetView showGridLines="0" workbookViewId="0">
      <selection activeCell="A1" sqref="A1"/>
    </sheetView>
  </sheetViews>
  <sheetFormatPr baseColWidth="8" defaultRowHeight="15"/>
  <cols>
    <col width="26" customWidth="1" min="1" max="1"/>
    <col width="110" customWidth="1" min="2" max="2"/>
  </cols>
  <sheetData>
    <row r="1" ht="27.6" customHeight="1">
      <c r="A1" s="1" t="inlineStr">
        <is>
          <t>How the experiments were run</t>
        </is>
      </c>
    </row>
    <row r="2" ht="19.5" customHeight="1">
      <c r="A2" s="2" t="inlineStr">
        <is>
          <t>What this sheet shows: settings shared by every run, and the exact definition of each score.</t>
        </is>
      </c>
    </row>
    <row r="3" ht="35.7" customHeight="1">
      <c r="A3" s="3" t="inlineStr">
        <is>
          <t>Key takeaway: Every run used the same data split, random seed, encoder and training schedule, so differences between rows come only from the model or method being tested.</t>
        </is>
      </c>
    </row>
    <row r="5" ht="21.5" customHeight="1">
      <c r="A5" s="7" t="inlineStr">
        <is>
          <t>Item</t>
        </is>
      </c>
      <c r="B5" s="7" t="inlineStr">
        <is>
          <t>Value</t>
        </is>
      </c>
    </row>
    <row r="6" ht="18.5" customHeight="1">
      <c r="A6" s="8" t="inlineStr">
        <is>
          <t>Data</t>
        </is>
      </c>
      <c r="B6" s="8" t="inlineStr">
        <is>
          <t>SECOND public training release: 2,968 image pairs.</t>
        </is>
      </c>
    </row>
    <row r="7" ht="32" customHeight="1">
      <c r="A7" s="10" t="inlineStr">
        <is>
          <t>Image size</t>
        </is>
      </c>
      <c r="B7" s="10" t="inlineStr">
        <is>
          <t>Reduced from 512 × 512 to 256 × 256 pixels with the Pillow library: photos with Lanczos resampling (keeps detail), labels with nearest-neighbour (keeps class numbers valid). No model was used for resizing.</t>
        </is>
      </c>
    </row>
    <row r="8" ht="18.5" customHeight="1">
      <c r="A8" s="8" t="inlineStr">
        <is>
          <t>Split</t>
        </is>
      </c>
      <c r="B8" s="8" t="inlineStr">
        <is>
          <t>Random 70 / 10 / 20 percent (seed 0): 2,077 training, 296 validation, 595 test pairs.</t>
        </is>
      </c>
    </row>
    <row r="9" ht="18.5" customHeight="1">
      <c r="A9" s="10" t="inlineStr">
        <is>
          <t>Cross-validation</t>
        </is>
      </c>
      <c r="B9" s="10" t="inlineStr">
        <is>
          <t>Training + validation pairs (2,373) re-split into 3 folds (seed 1); test pairs unchanged.</t>
        </is>
      </c>
    </row>
    <row r="10" ht="18.5" customHeight="1">
      <c r="A10" s="8" t="inlineStr">
        <is>
          <t>Augmentation</t>
        </is>
      </c>
      <c r="B10" s="8" t="inlineStr">
        <is>
          <t>Random horizontal and vertical flips, 90-degree rotations, and swapping the before/after photos.</t>
        </is>
      </c>
    </row>
    <row r="11" ht="32" customHeight="1">
      <c r="A11" s="10" t="inlineStr">
        <is>
          <t>Optimiser</t>
        </is>
      </c>
      <c r="B11" s="10" t="inlineStr">
        <is>
          <t>Adaptive moment estimation with decoupled weight decay; learning rate 0.0005 (decoders) and 0.0001 (encoder); weight decay 0.0001.</t>
        </is>
      </c>
    </row>
    <row r="12" ht="18.5" customHeight="1">
      <c r="A12" s="8" t="inlineStr">
        <is>
          <t>Schedule</t>
        </is>
      </c>
      <c r="B12" s="8" t="inlineStr">
        <is>
          <t>One-cycle schedule with 10% warm-up; 20 epochs; batch size 8.</t>
        </is>
      </c>
    </row>
    <row r="13" ht="32" customHeight="1">
      <c r="A13" s="10" t="inlineStr">
        <is>
          <t>Standard loss</t>
        </is>
      </c>
      <c r="B13" s="10" t="inlineStr">
        <is>
          <t>Binary cross-entropy for 'changed or not' + 0.5 × cross-entropy for the class (only on changed pixels); Model 3 also adds a consistency loss.</t>
        </is>
      </c>
    </row>
    <row r="14" ht="18.5" customHeight="1">
      <c r="A14" s="8" t="inlineStr">
        <is>
          <t>Model selection</t>
        </is>
      </c>
      <c r="B14" s="8" t="inlineStr">
        <is>
          <t>Keep the epoch with the best validation score; score it once on the test set.</t>
        </is>
      </c>
    </row>
    <row r="15" ht="32" customHeight="1">
      <c r="A15" s="10" t="inlineStr">
        <is>
          <t>Hardware</t>
        </is>
      </c>
      <c r="B15" s="10" t="inlineStr">
        <is>
          <t>Apple M4 laptop with 16 GB memory, using its built-in graphics processor; about 10 minutes (Model 1) to 22 minutes (Models 2 and 3) per training.</t>
        </is>
      </c>
    </row>
    <row r="16" ht="18.5" customHeight="1">
      <c r="A16" s="8" t="inlineStr">
        <is>
          <t>Software</t>
        </is>
      </c>
      <c r="B16" s="8" t="inlineStr">
        <is>
          <t>Python 3.11, PyTorch 2.14 (full list in requirements.txt).</t>
        </is>
      </c>
    </row>
    <row r="17" ht="18.5" customHeight="1">
      <c r="A17" s="10" t="inlineStr">
        <is>
          <t>Overall accuracy</t>
        </is>
      </c>
      <c r="B17" s="10" t="inlineStr">
        <is>
          <t>Share of pixels with the correct label (7 labels: 'no change' + 6 classes).</t>
        </is>
      </c>
    </row>
    <row r="18" ht="32" customHeight="1">
      <c r="A18" s="8" t="inlineStr">
        <is>
          <t>Mean intersection over union</t>
        </is>
      </c>
      <c r="B18" s="8" t="inlineStr">
        <is>
          <t>Average of the intersection over union of 'no change' and of 'change'.</t>
        </is>
      </c>
    </row>
    <row r="19" ht="32" customHeight="1">
      <c r="A19" s="10" t="inlineStr">
        <is>
          <t>Separated Kappa</t>
        </is>
      </c>
      <c r="B19" s="10" t="inlineStr">
        <is>
          <t>Cohen's kappa over the changed classes (the no-change/no-change cell removed) × e^(intersection over union of change − 1).</t>
        </is>
      </c>
    </row>
    <row r="20" ht="32" customHeight="1">
      <c r="A20" s="8" t="inlineStr">
        <is>
          <t>F-score for semantic change detection</t>
        </is>
      </c>
      <c r="B20" s="8" t="inlineStr">
        <is>
          <t>Harmonic mean of precision and recall of correct classes on changed pixels.</t>
        </is>
      </c>
    </row>
    <row r="21" ht="18.5" customHeight="1">
      <c r="A21" s="10" t="inlineStr">
        <is>
          <t>Code</t>
        </is>
      </c>
      <c r="B21" s="10" t="inlineStr">
        <is>
          <t>github.com/Chrishabh2002/Second (scd.py, train.py, run_all.sh, run_cv.sh).</t>
        </is>
      </c>
    </row>
  </sheetData>
  <mergeCells count="3">
    <mergeCell ref="A3:B3"/>
    <mergeCell ref="A2:B2"/>
    <mergeCell ref="A1:B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EB6834"/>
    <outlinePr summaryBelow="1" summaryRight="1"/>
    <pageSetUpPr fitToPage="1"/>
  </sheetPr>
  <dimension ref="A1:D13"/>
  <sheetViews>
    <sheetView showGridLines="0" workbookViewId="0">
      <selection activeCell="A1" sqref="A1"/>
    </sheetView>
  </sheetViews>
  <sheetFormatPr baseColWidth="8" defaultRowHeight="15"/>
  <cols>
    <col width="6" customWidth="1" min="1" max="1"/>
    <col width="64" customWidth="1" min="2" max="2"/>
    <col width="56" customWidth="1" min="3" max="3"/>
    <col width="22" customWidth="1" min="4" max="4"/>
  </cols>
  <sheetData>
    <row r="1" ht="27.6" customHeight="1">
      <c r="A1" s="1" t="inlineStr">
        <is>
          <t>Next steps towards a publication</t>
        </is>
      </c>
    </row>
    <row r="2" ht="19.5" customHeight="1">
      <c r="A2" s="2" t="inlineStr">
        <is>
          <t>What this sheet shows: the plan, in order of priority. Full plan: docs/ROADMAP.md in the repository.</t>
        </is>
      </c>
    </row>
    <row r="3" ht="35.7" customHeight="1">
      <c r="A3" s="3" t="inlineStr">
        <is>
          <t>Key takeaway: The main missing piece is a new method. The planned one is a transition-aware loss that targets the biggest error found here: missed changes on rare types of change.</t>
        </is>
      </c>
    </row>
    <row r="5" ht="21.5" customHeight="1">
      <c r="A5" s="57" t="inlineStr">
        <is>
          <t>#</t>
        </is>
      </c>
      <c r="B5" s="7" t="inlineStr">
        <is>
          <t>Step</t>
        </is>
      </c>
      <c r="C5" s="7" t="inlineStr">
        <is>
          <t>Why</t>
        </is>
      </c>
      <c r="D5" s="7" t="inlineStr">
        <is>
          <t>Time</t>
        </is>
      </c>
    </row>
    <row r="6" ht="32" customHeight="1">
      <c r="A6" s="41" t="n">
        <v>1</v>
      </c>
      <c r="B6" s="8" t="inlineStr">
        <is>
          <t>Repeat the best methods with 2 more random seeds and a significance test</t>
        </is>
      </c>
      <c r="C6" s="8" t="inlineStr">
        <is>
          <t>The top methods are very close</t>
        </is>
      </c>
      <c r="D6" s="18" t="inlineStr">
        <is>
          <t>About 1 day</t>
        </is>
      </c>
    </row>
    <row r="7" ht="18.5" customHeight="1">
      <c r="A7" s="47" t="n">
        <v>2</v>
      </c>
      <c r="B7" s="10" t="inlineStr">
        <is>
          <t>Tune the decision threshold for 'changed' on the validation data</t>
        </is>
      </c>
      <c r="C7" s="10" t="inlineStr">
        <is>
          <t>Missed changes are the largest error</t>
        </is>
      </c>
      <c r="D7" s="20" t="inlineStr">
        <is>
          <t>Hours, no retraining</t>
        </is>
      </c>
    </row>
    <row r="8" ht="18.5" customHeight="1">
      <c r="A8" s="41" t="n">
        <v>3</v>
      </c>
      <c r="B8" s="8" t="inlineStr">
        <is>
          <t>Add the receiver operating characteristic curve and its area</t>
        </is>
      </c>
      <c r="C8" s="8" t="inlineStr">
        <is>
          <t>Completes the standard metrics</t>
        </is>
      </c>
      <c r="D8" s="18" t="inlineStr">
        <is>
          <t>Under 1 hour</t>
        </is>
      </c>
    </row>
    <row r="9" ht="18.5" customHeight="1">
      <c r="A9" s="47" t="n">
        <v>4</v>
      </c>
      <c r="B9" s="10" t="inlineStr">
        <is>
          <t>Fix or drop online hard example mining (keep 50–70% of pixels)</t>
        </is>
      </c>
      <c r="C9" s="10" t="inlineStr">
        <is>
          <t>Its default setting failed</t>
        </is>
      </c>
      <c r="D9" s="20" t="inlineStr">
        <is>
          <t>2–3 trainings</t>
        </is>
      </c>
    </row>
    <row r="10" ht="32" customHeight="1">
      <c r="A10" s="41" t="n">
        <v>5</v>
      </c>
      <c r="B10" s="8" t="inlineStr">
        <is>
          <t>Transition-aware loss (new method)</t>
        </is>
      </c>
      <c r="C10" s="8" t="inlineStr">
        <is>
          <t>Weights each pixel by how rare its before → after change is</t>
        </is>
      </c>
      <c r="D10" s="18" t="inlineStr">
        <is>
          <t>1–2 weeks</t>
        </is>
      </c>
    </row>
    <row r="11" ht="32" customHeight="1">
      <c r="A11" s="47" t="n">
        <v>6</v>
      </c>
      <c r="B11" s="10" t="inlineStr">
        <is>
          <t>Published setting on a graphics server (512 pixels, larger encoder, 50+ epochs)</t>
        </is>
      </c>
      <c r="C11" s="10" t="inlineStr">
        <is>
          <t>Needed to compare with papers fairly</t>
        </is>
      </c>
      <c r="D11" s="20" t="inlineStr">
        <is>
          <t>About 1 week</t>
        </is>
      </c>
    </row>
    <row r="12" ht="18.5" customHeight="1">
      <c r="A12" s="41" t="n">
        <v>7</v>
      </c>
      <c r="B12" s="8" t="inlineStr">
        <is>
          <t>Second dataset (Landsat-SCD)</t>
        </is>
      </c>
      <c r="C12" s="8" t="inlineStr">
        <is>
          <t>Shows the result is not specific to one dataset</t>
        </is>
      </c>
      <c r="D12" s="18" t="inlineStr">
        <is>
          <t>About 1 week</t>
        </is>
      </c>
    </row>
    <row r="13" ht="18.5" customHeight="1">
      <c r="A13" s="10" t="n">
        <v>8</v>
      </c>
      <c r="B13" s="10" t="inlineStr">
        <is>
          <t>Write the paper</t>
        </is>
      </c>
      <c r="C13" s="10" t="inlineStr">
        <is>
          <t>Venue to be chosen with the supervisor</t>
        </is>
      </c>
      <c r="D13" s="20" t="inlineStr">
        <is>
          <t>2–3 weeks</t>
        </is>
      </c>
    </row>
  </sheetData>
  <mergeCells count="3">
    <mergeCell ref="A1:D1"/>
    <mergeCell ref="A3:D3"/>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2026-10-10T09:32:03Z</dcterms:created>
  <dcterms:modified xsi:type="dcterms:W3CDTF">2026-10-10T09:32:03Z</dcterms:modified>
</cp:coreProperties>
</file>