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65C7D9AB-57CF-4A23-987D-10681C69A195}" xr6:coauthVersionLast="47" xr6:coauthVersionMax="47" xr10:uidLastSave="{00000000-0000-0000-0000-000000000000}"/>
  <bookViews>
    <workbookView xWindow="-120" yWindow="-120" windowWidth="20730" windowHeight="11040" firstSheet="25" activeTab="31" xr2:uid="{00000000-000D-0000-FFFF-FFFF00000000}"/>
  </bookViews>
  <sheets>
    <sheet name="ABAYOMI" sheetId="1" r:id="rId1"/>
    <sheet name="ADEGBESAN" sheetId="5" r:id="rId2"/>
    <sheet name="ADIGUN" sheetId="26" r:id="rId3"/>
    <sheet name="AKINWUMI" sheetId="27" r:id="rId4"/>
    <sheet name="BABALOLA" sheetId="28" r:id="rId5"/>
    <sheet name="CHIDUBEM" sheetId="29" r:id="rId6"/>
    <sheet name="CHINEDU" sheetId="30" r:id="rId7"/>
    <sheet name="EKHAIYEME" sheetId="31" r:id="rId8"/>
    <sheet name="ISMAIL" sheetId="32" r:id="rId9"/>
    <sheet name="MUSA" sheetId="33" r:id="rId10"/>
    <sheet name="ODOFIN" sheetId="34" r:id="rId11"/>
    <sheet name="OGUNADE" sheetId="35" r:id="rId12"/>
    <sheet name="OGUNLEYE" sheetId="36" r:id="rId13"/>
    <sheet name="OGUNTEGBE" sheetId="37" r:id="rId14"/>
    <sheet name="OJO" sheetId="38" r:id="rId15"/>
    <sheet name="OKOJIE" sheetId="39" r:id="rId16"/>
    <sheet name="OLUWOLE-DEJI" sheetId="40" r:id="rId17"/>
    <sheet name="ONAH" sheetId="41" r:id="rId18"/>
    <sheet name="OWOSHO" sheetId="43" r:id="rId19"/>
    <sheet name="OYEBOLA" sheetId="44" r:id="rId20"/>
    <sheet name="ONYECHEFULE" sheetId="45" r:id="rId21"/>
    <sheet name="PETER" sheetId="46" r:id="rId22"/>
    <sheet name="RAHAMON" sheetId="47" r:id="rId23"/>
    <sheet name="ARIF" sheetId="48" r:id="rId24"/>
    <sheet name="ROLAND" sheetId="49" r:id="rId25"/>
    <sheet name="SHITTU" sheetId="50" r:id="rId26"/>
    <sheet name="SHODEHINDE" sheetId="51" r:id="rId27"/>
    <sheet name="STEPHEN" sheetId="52" r:id="rId28"/>
    <sheet name="SULAIMON" sheetId="53" r:id="rId29"/>
    <sheet name="SULEIMON" sheetId="54" r:id="rId30"/>
    <sheet name="TIAMIYU" sheetId="55" r:id="rId31"/>
    <sheet name="YAKUB" sheetId="56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4" i="31" l="1"/>
  <c r="K30" i="1" a="1"/>
  <c r="K30" i="1" s="1"/>
  <c r="K29" i="1" a="1"/>
  <c r="K29" i="1" s="1"/>
  <c r="I39" i="44"/>
  <c r="O59" i="56" l="1"/>
  <c r="E58" i="56"/>
  <c r="E57" i="56"/>
  <c r="E56" i="56"/>
  <c r="E55" i="56"/>
  <c r="E54" i="56"/>
  <c r="E53" i="56"/>
  <c r="I40" i="56"/>
  <c r="I39" i="56"/>
  <c r="I38" i="56"/>
  <c r="I37" i="56"/>
  <c r="I36" i="56"/>
  <c r="I35" i="56"/>
  <c r="I34" i="56"/>
  <c r="I33" i="56"/>
  <c r="I32" i="56"/>
  <c r="I31" i="56"/>
  <c r="I30" i="56"/>
  <c r="I29" i="56"/>
  <c r="O59" i="55"/>
  <c r="E58" i="55"/>
  <c r="E57" i="55"/>
  <c r="E56" i="55"/>
  <c r="E55" i="55"/>
  <c r="E54" i="55"/>
  <c r="E53" i="55"/>
  <c r="I40" i="55"/>
  <c r="I39" i="55"/>
  <c r="I38" i="55"/>
  <c r="I37" i="55"/>
  <c r="I36" i="55"/>
  <c r="I35" i="55"/>
  <c r="I34" i="55"/>
  <c r="I33" i="55"/>
  <c r="I32" i="55"/>
  <c r="I31" i="55"/>
  <c r="I30" i="55"/>
  <c r="I29" i="55"/>
  <c r="O59" i="54"/>
  <c r="E58" i="54"/>
  <c r="E57" i="54"/>
  <c r="E56" i="54"/>
  <c r="E55" i="54"/>
  <c r="E54" i="54"/>
  <c r="E53" i="54"/>
  <c r="I40" i="54"/>
  <c r="I39" i="54"/>
  <c r="I38" i="54"/>
  <c r="I37" i="54"/>
  <c r="I36" i="54"/>
  <c r="I35" i="54"/>
  <c r="I34" i="54"/>
  <c r="I33" i="54"/>
  <c r="I32" i="54"/>
  <c r="I31" i="54"/>
  <c r="I30" i="54"/>
  <c r="I29" i="54"/>
  <c r="O59" i="53"/>
  <c r="E58" i="53"/>
  <c r="E57" i="53"/>
  <c r="E56" i="53"/>
  <c r="E55" i="53"/>
  <c r="E54" i="53"/>
  <c r="E53" i="53"/>
  <c r="I40" i="53"/>
  <c r="I39" i="53"/>
  <c r="I38" i="53"/>
  <c r="I37" i="53"/>
  <c r="I36" i="53"/>
  <c r="I35" i="53"/>
  <c r="I34" i="53"/>
  <c r="I33" i="53"/>
  <c r="I32" i="53"/>
  <c r="I31" i="53"/>
  <c r="I30" i="53"/>
  <c r="I29" i="53"/>
  <c r="O59" i="52"/>
  <c r="E58" i="52"/>
  <c r="E57" i="52"/>
  <c r="E56" i="52"/>
  <c r="E55" i="52"/>
  <c r="E54" i="52"/>
  <c r="E53" i="52"/>
  <c r="I40" i="52"/>
  <c r="I39" i="52"/>
  <c r="I38" i="52"/>
  <c r="I37" i="52"/>
  <c r="I36" i="52"/>
  <c r="I35" i="52"/>
  <c r="I34" i="52"/>
  <c r="I33" i="52"/>
  <c r="I32" i="52"/>
  <c r="I31" i="52"/>
  <c r="I30" i="52"/>
  <c r="I29" i="52"/>
  <c r="O59" i="51"/>
  <c r="E58" i="51"/>
  <c r="E57" i="51"/>
  <c r="E56" i="51"/>
  <c r="E55" i="51"/>
  <c r="E54" i="51"/>
  <c r="E53" i="51"/>
  <c r="I40" i="51"/>
  <c r="I39" i="51"/>
  <c r="I38" i="51"/>
  <c r="I37" i="51"/>
  <c r="I36" i="51"/>
  <c r="I35" i="51"/>
  <c r="I34" i="51"/>
  <c r="I33" i="51"/>
  <c r="I32" i="51"/>
  <c r="I31" i="51"/>
  <c r="I30" i="51"/>
  <c r="I29" i="51"/>
  <c r="O59" i="50"/>
  <c r="E58" i="50"/>
  <c r="E57" i="50"/>
  <c r="E56" i="50"/>
  <c r="E55" i="50"/>
  <c r="E54" i="50"/>
  <c r="E53" i="50"/>
  <c r="I40" i="50"/>
  <c r="I39" i="50"/>
  <c r="I38" i="50"/>
  <c r="I37" i="50"/>
  <c r="I36" i="50"/>
  <c r="I35" i="50"/>
  <c r="I34" i="50"/>
  <c r="I33" i="50"/>
  <c r="I32" i="50"/>
  <c r="I31" i="50"/>
  <c r="I30" i="50"/>
  <c r="I29" i="50"/>
  <c r="O59" i="49"/>
  <c r="E58" i="49"/>
  <c r="E57" i="49"/>
  <c r="E56" i="49"/>
  <c r="E55" i="49"/>
  <c r="E54" i="49"/>
  <c r="E53" i="49"/>
  <c r="I40" i="49"/>
  <c r="I39" i="49"/>
  <c r="I38" i="49"/>
  <c r="I37" i="49"/>
  <c r="I36" i="49"/>
  <c r="I35" i="49"/>
  <c r="I34" i="49"/>
  <c r="I33" i="49"/>
  <c r="I32" i="49"/>
  <c r="I31" i="49"/>
  <c r="I30" i="49"/>
  <c r="I29" i="49"/>
  <c r="O59" i="48"/>
  <c r="E58" i="48"/>
  <c r="E57" i="48"/>
  <c r="E56" i="48"/>
  <c r="E55" i="48"/>
  <c r="E54" i="48"/>
  <c r="E53" i="48"/>
  <c r="I40" i="48"/>
  <c r="I39" i="48"/>
  <c r="I38" i="48"/>
  <c r="I37" i="48"/>
  <c r="I36" i="48"/>
  <c r="I35" i="48"/>
  <c r="I34" i="48"/>
  <c r="I33" i="48"/>
  <c r="I32" i="48"/>
  <c r="I31" i="48"/>
  <c r="I30" i="48"/>
  <c r="I29" i="48"/>
  <c r="O59" i="47"/>
  <c r="E58" i="47"/>
  <c r="E57" i="47"/>
  <c r="E56" i="47"/>
  <c r="E55" i="47"/>
  <c r="E54" i="47"/>
  <c r="E53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O59" i="46"/>
  <c r="E58" i="46"/>
  <c r="E57" i="46"/>
  <c r="E56" i="46"/>
  <c r="E55" i="46"/>
  <c r="E54" i="46"/>
  <c r="E53" i="46"/>
  <c r="I40" i="46"/>
  <c r="I39" i="46"/>
  <c r="I38" i="46"/>
  <c r="I37" i="46"/>
  <c r="I36" i="46"/>
  <c r="I35" i="46"/>
  <c r="I34" i="46"/>
  <c r="I33" i="46"/>
  <c r="I32" i="46"/>
  <c r="I31" i="46"/>
  <c r="I30" i="46"/>
  <c r="I29" i="46"/>
  <c r="O59" i="45"/>
  <c r="E58" i="45"/>
  <c r="E57" i="45"/>
  <c r="E56" i="45"/>
  <c r="E55" i="45"/>
  <c r="E54" i="45"/>
  <c r="E53" i="45"/>
  <c r="I40" i="45"/>
  <c r="I39" i="45"/>
  <c r="I38" i="45"/>
  <c r="I37" i="45"/>
  <c r="I36" i="45"/>
  <c r="I35" i="45"/>
  <c r="I34" i="45"/>
  <c r="I33" i="45"/>
  <c r="I32" i="45"/>
  <c r="I31" i="45"/>
  <c r="I30" i="45"/>
  <c r="I29" i="45"/>
  <c r="O59" i="44"/>
  <c r="E58" i="44"/>
  <c r="E57" i="44"/>
  <c r="E56" i="44"/>
  <c r="E55" i="44"/>
  <c r="E54" i="44"/>
  <c r="E53" i="44"/>
  <c r="I40" i="44"/>
  <c r="I38" i="44"/>
  <c r="I37" i="44"/>
  <c r="I36" i="44"/>
  <c r="I35" i="44"/>
  <c r="I34" i="44"/>
  <c r="I33" i="44"/>
  <c r="I32" i="44"/>
  <c r="I31" i="44"/>
  <c r="I30" i="44"/>
  <c r="I29" i="44"/>
  <c r="O59" i="43"/>
  <c r="E58" i="43"/>
  <c r="E57" i="43"/>
  <c r="E56" i="43"/>
  <c r="E55" i="43"/>
  <c r="E54" i="43"/>
  <c r="E53" i="43"/>
  <c r="I40" i="43"/>
  <c r="I39" i="43"/>
  <c r="I38" i="43"/>
  <c r="I37" i="43"/>
  <c r="I36" i="43"/>
  <c r="I35" i="43"/>
  <c r="I34" i="43"/>
  <c r="I33" i="43"/>
  <c r="I32" i="43"/>
  <c r="I31" i="43"/>
  <c r="I30" i="43"/>
  <c r="I29" i="43"/>
  <c r="I49" i="56" l="1"/>
  <c r="O50" i="56" s="1"/>
  <c r="I49" i="49"/>
  <c r="O50" i="49" s="1"/>
  <c r="I49" i="48"/>
  <c r="O50" i="48" s="1"/>
  <c r="I49" i="43"/>
  <c r="O50" i="43" s="1"/>
  <c r="I49" i="54"/>
  <c r="O50" i="54" s="1"/>
  <c r="I49" i="52"/>
  <c r="O50" i="52" s="1"/>
  <c r="I49" i="51"/>
  <c r="O50" i="51" s="1"/>
  <c r="I49" i="47"/>
  <c r="O50" i="47" s="1"/>
  <c r="I49" i="46"/>
  <c r="O50" i="46" s="1"/>
  <c r="I49" i="44"/>
  <c r="O50" i="44" s="1"/>
  <c r="I49" i="55"/>
  <c r="O50" i="55" s="1"/>
  <c r="I49" i="53"/>
  <c r="O50" i="53" s="1"/>
  <c r="I49" i="50"/>
  <c r="O50" i="50" s="1"/>
  <c r="I49" i="45"/>
  <c r="O50" i="45" s="1"/>
  <c r="O59" i="41"/>
  <c r="E58" i="41"/>
  <c r="E57" i="41"/>
  <c r="E56" i="41"/>
  <c r="E55" i="41"/>
  <c r="E54" i="41"/>
  <c r="E53" i="41"/>
  <c r="O59" i="40"/>
  <c r="E58" i="40"/>
  <c r="E57" i="40"/>
  <c r="E56" i="40"/>
  <c r="E55" i="40"/>
  <c r="E54" i="40"/>
  <c r="E53" i="40"/>
  <c r="O59" i="39"/>
  <c r="E58" i="39"/>
  <c r="E57" i="39"/>
  <c r="E56" i="39"/>
  <c r="E55" i="39"/>
  <c r="E54" i="39"/>
  <c r="E53" i="39"/>
  <c r="O60" i="38"/>
  <c r="E59" i="38"/>
  <c r="E58" i="38"/>
  <c r="E57" i="38"/>
  <c r="E56" i="38"/>
  <c r="E55" i="38"/>
  <c r="E54" i="38"/>
  <c r="O59" i="37"/>
  <c r="E58" i="37"/>
  <c r="E57" i="37"/>
  <c r="E56" i="37"/>
  <c r="E55" i="37"/>
  <c r="E54" i="37"/>
  <c r="E53" i="37"/>
  <c r="O59" i="36"/>
  <c r="E58" i="36"/>
  <c r="E57" i="36"/>
  <c r="E56" i="36"/>
  <c r="E55" i="36"/>
  <c r="E54" i="36"/>
  <c r="E53" i="36"/>
  <c r="O59" i="35"/>
  <c r="E58" i="35"/>
  <c r="E57" i="35"/>
  <c r="E56" i="35"/>
  <c r="E55" i="35"/>
  <c r="E54" i="35"/>
  <c r="E53" i="35"/>
  <c r="O59" i="34"/>
  <c r="E58" i="34"/>
  <c r="E57" i="34"/>
  <c r="E56" i="34"/>
  <c r="E55" i="34"/>
  <c r="E54" i="34"/>
  <c r="E53" i="34"/>
  <c r="O59" i="33"/>
  <c r="E58" i="33"/>
  <c r="E57" i="33"/>
  <c r="E56" i="33"/>
  <c r="E55" i="33"/>
  <c r="E54" i="33"/>
  <c r="E53" i="33"/>
  <c r="O59" i="32"/>
  <c r="E58" i="32"/>
  <c r="E57" i="32"/>
  <c r="E56" i="32"/>
  <c r="E55" i="32"/>
  <c r="E54" i="32"/>
  <c r="E53" i="32"/>
  <c r="O59" i="31"/>
  <c r="E58" i="31"/>
  <c r="E57" i="31"/>
  <c r="E56" i="31"/>
  <c r="E55" i="31"/>
  <c r="E54" i="31"/>
  <c r="E53" i="31"/>
  <c r="O59" i="30" l="1"/>
  <c r="E58" i="30"/>
  <c r="E57" i="30"/>
  <c r="E56" i="30"/>
  <c r="E55" i="30"/>
  <c r="E54" i="30"/>
  <c r="E53" i="30"/>
  <c r="O59" i="29"/>
  <c r="E58" i="29"/>
  <c r="E57" i="29"/>
  <c r="E56" i="29"/>
  <c r="E55" i="29"/>
  <c r="E54" i="29"/>
  <c r="E53" i="29"/>
  <c r="O59" i="28"/>
  <c r="E58" i="28"/>
  <c r="E57" i="28"/>
  <c r="E56" i="28"/>
  <c r="E55" i="28"/>
  <c r="E54" i="28"/>
  <c r="E53" i="28"/>
  <c r="O59" i="27"/>
  <c r="E58" i="27"/>
  <c r="E57" i="27"/>
  <c r="E56" i="27"/>
  <c r="E55" i="27"/>
  <c r="E54" i="27"/>
  <c r="E53" i="27"/>
  <c r="O59" i="26"/>
  <c r="E58" i="26"/>
  <c r="E57" i="26"/>
  <c r="E56" i="26"/>
  <c r="E55" i="26"/>
  <c r="E54" i="26"/>
  <c r="E53" i="26"/>
  <c r="O59" i="5"/>
  <c r="E58" i="5"/>
  <c r="E57" i="5"/>
  <c r="E56" i="5"/>
  <c r="E55" i="5"/>
  <c r="E54" i="5"/>
  <c r="E53" i="5"/>
  <c r="E54" i="1"/>
  <c r="E55" i="1"/>
  <c r="E56" i="1"/>
  <c r="E57" i="1"/>
  <c r="E58" i="1"/>
  <c r="E53" i="1"/>
  <c r="K39" i="46"/>
  <c r="K32" i="47"/>
  <c r="K34" i="52"/>
  <c r="K30" i="45"/>
  <c r="K29" i="50"/>
  <c r="K35" i="56"/>
  <c r="K40" i="56"/>
  <c r="K38" i="43"/>
  <c r="K36" i="56"/>
  <c r="K30" i="43"/>
  <c r="K40" i="47"/>
  <c r="K39" i="51"/>
  <c r="K34" i="54"/>
  <c r="K40" i="54"/>
  <c r="K39" i="54"/>
  <c r="K32" i="56"/>
  <c r="K31" i="48"/>
  <c r="K36" i="48"/>
  <c r="K31" i="49"/>
  <c r="K31" i="46"/>
  <c r="K32" i="49"/>
  <c r="K33" i="46"/>
  <c r="K29" i="52"/>
  <c r="K38" i="44"/>
  <c r="K31" i="47"/>
  <c r="K36" i="50"/>
  <c r="K35" i="47"/>
  <c r="K36" i="44"/>
  <c r="K34" i="53"/>
  <c r="K39" i="56"/>
  <c r="K29" i="43"/>
  <c r="K30" i="44"/>
  <c r="K35" i="50"/>
  <c r="E60" i="47"/>
  <c r="K29" i="51"/>
  <c r="K33" i="53"/>
  <c r="K34" i="50"/>
  <c r="K29" i="55"/>
  <c r="K39" i="43"/>
  <c r="K30" i="46"/>
  <c r="K35" i="48"/>
  <c r="K32" i="46"/>
  <c r="K33" i="43"/>
  <c r="K35" i="43"/>
  <c r="E60" i="48"/>
  <c r="K29" i="44"/>
  <c r="K32" i="45"/>
  <c r="K34" i="48"/>
  <c r="K40" i="45"/>
  <c r="K29" i="56"/>
  <c r="K39" i="53"/>
  <c r="K30" i="55"/>
  <c r="K30" i="49"/>
  <c r="K35" i="46"/>
  <c r="K29" i="54"/>
  <c r="K30" i="52"/>
  <c r="K40" i="52"/>
  <c r="K34" i="51"/>
  <c r="K37" i="50"/>
  <c r="K38" i="51"/>
  <c r="K33" i="51"/>
  <c r="K38" i="45"/>
  <c r="K34" i="46"/>
  <c r="K32" i="53"/>
  <c r="K36" i="53"/>
  <c r="E60" i="43"/>
  <c r="K39" i="50"/>
  <c r="K37" i="52"/>
  <c r="K34" i="43"/>
  <c r="K36" i="46"/>
  <c r="K30" i="51"/>
  <c r="K40" i="44"/>
  <c r="K35" i="52"/>
  <c r="K36" i="49"/>
  <c r="K34" i="55"/>
  <c r="K38" i="54"/>
  <c r="K33" i="44"/>
  <c r="K37" i="44"/>
  <c r="K35" i="49"/>
  <c r="K38" i="49"/>
  <c r="K33" i="54"/>
  <c r="K38" i="52"/>
  <c r="K33" i="50"/>
  <c r="K32" i="54"/>
  <c r="K33" i="45"/>
  <c r="K37" i="47"/>
  <c r="K35" i="54"/>
  <c r="K30" i="50"/>
  <c r="K36" i="52"/>
  <c r="E60" i="45"/>
  <c r="E60" i="50"/>
  <c r="K33" i="52"/>
  <c r="K40" i="50"/>
  <c r="K34" i="44"/>
  <c r="K31" i="51"/>
  <c r="E60" i="53"/>
  <c r="K36" i="55"/>
  <c r="K30" i="56"/>
  <c r="K32" i="55"/>
  <c r="K34" i="56"/>
  <c r="K31" i="52"/>
  <c r="K38" i="48"/>
  <c r="K34" i="49"/>
  <c r="K39" i="49"/>
  <c r="K37" i="48"/>
  <c r="K39" i="48"/>
  <c r="E60" i="44"/>
  <c r="K37" i="46"/>
  <c r="K38" i="47"/>
  <c r="K37" i="55"/>
  <c r="K30" i="48"/>
  <c r="K35" i="45"/>
  <c r="K33" i="56"/>
  <c r="K31" i="43"/>
  <c r="K36" i="45"/>
  <c r="K32" i="48"/>
  <c r="K38" i="46"/>
  <c r="E60" i="52"/>
  <c r="K32" i="51"/>
  <c r="K37" i="51"/>
  <c r="K31" i="54"/>
  <c r="K40" i="53"/>
  <c r="K37" i="54"/>
  <c r="K37" i="43"/>
  <c r="K29" i="48"/>
  <c r="K32" i="50"/>
  <c r="K30" i="47"/>
  <c r="K40" i="49"/>
  <c r="K29" i="46"/>
  <c r="K31" i="44"/>
  <c r="K32" i="43"/>
  <c r="K29" i="47"/>
  <c r="K33" i="55"/>
  <c r="K33" i="47"/>
  <c r="K31" i="55"/>
  <c r="K30" i="53"/>
  <c r="K37" i="56"/>
  <c r="K36" i="54"/>
  <c r="K36" i="47"/>
  <c r="K35" i="53"/>
  <c r="K31" i="50"/>
  <c r="K36" i="51"/>
  <c r="K29" i="53"/>
  <c r="K40" i="51"/>
  <c r="K37" i="53"/>
  <c r="K29" i="45"/>
  <c r="K39" i="45"/>
  <c r="K33" i="48"/>
  <c r="K38" i="55"/>
  <c r="K36" i="43"/>
  <c r="E60" i="56"/>
  <c r="K32" i="44"/>
  <c r="K35" i="44"/>
  <c r="K29" i="49"/>
  <c r="K39" i="44"/>
  <c r="K31" i="56"/>
  <c r="K37" i="49"/>
  <c r="K39" i="55"/>
  <c r="K31" i="53"/>
  <c r="K38" i="53"/>
  <c r="E60" i="54"/>
  <c r="K38" i="50"/>
  <c r="K34" i="45"/>
  <c r="K35" i="51"/>
  <c r="K37" i="45"/>
  <c r="K33" i="49"/>
  <c r="K40" i="55"/>
  <c r="K31" i="45"/>
  <c r="K38" i="56"/>
  <c r="K30" i="54"/>
  <c r="E60" i="49"/>
  <c r="K40" i="46"/>
  <c r="K40" i="43"/>
  <c r="K39" i="52"/>
  <c r="K35" i="55"/>
  <c r="K39" i="47"/>
  <c r="K34" i="47"/>
  <c r="K40" i="48"/>
  <c r="K32" i="52"/>
  <c r="E60" i="46"/>
  <c r="E60" i="51"/>
  <c r="E60" i="55"/>
  <c r="O59" i="1" l="1"/>
  <c r="I40" i="41" l="1"/>
  <c r="I39" i="41"/>
  <c r="I38" i="41"/>
  <c r="I37" i="41"/>
  <c r="I36" i="41"/>
  <c r="I35" i="41"/>
  <c r="I34" i="41"/>
  <c r="I33" i="41"/>
  <c r="I32" i="41"/>
  <c r="I31" i="41"/>
  <c r="I30" i="41"/>
  <c r="I29" i="41"/>
  <c r="I40" i="40"/>
  <c r="I39" i="40"/>
  <c r="I38" i="40"/>
  <c r="I37" i="40"/>
  <c r="I36" i="40"/>
  <c r="I35" i="40"/>
  <c r="I34" i="40"/>
  <c r="I33" i="40"/>
  <c r="I32" i="40"/>
  <c r="I31" i="40"/>
  <c r="I30" i="40"/>
  <c r="I29" i="40"/>
  <c r="J49" i="39"/>
  <c r="I40" i="39"/>
  <c r="I39" i="39"/>
  <c r="I38" i="39"/>
  <c r="I37" i="39"/>
  <c r="I36" i="39"/>
  <c r="I35" i="39"/>
  <c r="I34" i="39"/>
  <c r="I33" i="39"/>
  <c r="I32" i="39"/>
  <c r="I31" i="39"/>
  <c r="I30" i="39"/>
  <c r="I29" i="39"/>
  <c r="I40" i="38"/>
  <c r="I39" i="38"/>
  <c r="I38" i="38"/>
  <c r="I37" i="38"/>
  <c r="I36" i="38"/>
  <c r="I35" i="38"/>
  <c r="I34" i="38"/>
  <c r="I33" i="38"/>
  <c r="I32" i="38"/>
  <c r="I31" i="38"/>
  <c r="I30" i="38"/>
  <c r="I29" i="38"/>
  <c r="J49" i="37"/>
  <c r="I40" i="37"/>
  <c r="I39" i="37"/>
  <c r="I38" i="37"/>
  <c r="I37" i="37"/>
  <c r="I36" i="37"/>
  <c r="I35" i="37"/>
  <c r="I34" i="37"/>
  <c r="I33" i="37"/>
  <c r="I32" i="37"/>
  <c r="I31" i="37"/>
  <c r="I30" i="37"/>
  <c r="I29" i="37"/>
  <c r="J49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J49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J49" i="34"/>
  <c r="I40" i="34"/>
  <c r="I39" i="34"/>
  <c r="I38" i="34"/>
  <c r="I37" i="34"/>
  <c r="I36" i="34"/>
  <c r="I35" i="34"/>
  <c r="I34" i="34"/>
  <c r="I33" i="34"/>
  <c r="I32" i="34"/>
  <c r="I31" i="34"/>
  <c r="I30" i="34"/>
  <c r="I29" i="34"/>
  <c r="J49" i="33"/>
  <c r="I40" i="33"/>
  <c r="I39" i="33"/>
  <c r="I38" i="33"/>
  <c r="I37" i="33"/>
  <c r="I36" i="33"/>
  <c r="I35" i="33"/>
  <c r="I34" i="33"/>
  <c r="I33" i="33"/>
  <c r="I32" i="33"/>
  <c r="I31" i="33"/>
  <c r="I30" i="33"/>
  <c r="I29" i="33"/>
  <c r="J49" i="32"/>
  <c r="I40" i="32"/>
  <c r="I39" i="32"/>
  <c r="I38" i="32"/>
  <c r="I37" i="32"/>
  <c r="I36" i="32"/>
  <c r="I35" i="32"/>
  <c r="I34" i="32"/>
  <c r="I33" i="32"/>
  <c r="I32" i="32"/>
  <c r="I31" i="32"/>
  <c r="I30" i="32"/>
  <c r="I29" i="32"/>
  <c r="J49" i="31"/>
  <c r="I40" i="31"/>
  <c r="I39" i="31"/>
  <c r="I38" i="31"/>
  <c r="I37" i="31"/>
  <c r="I36" i="31"/>
  <c r="I35" i="31"/>
  <c r="I34" i="31"/>
  <c r="I33" i="31"/>
  <c r="I32" i="31"/>
  <c r="I31" i="31"/>
  <c r="I30" i="31"/>
  <c r="I29" i="31"/>
  <c r="J49" i="30"/>
  <c r="I40" i="30"/>
  <c r="I39" i="30"/>
  <c r="I38" i="30"/>
  <c r="I37" i="30"/>
  <c r="I36" i="30"/>
  <c r="I35" i="30"/>
  <c r="I34" i="30"/>
  <c r="I33" i="30"/>
  <c r="I32" i="30"/>
  <c r="I31" i="30"/>
  <c r="I30" i="30"/>
  <c r="I29" i="30"/>
  <c r="J49" i="29"/>
  <c r="I40" i="29"/>
  <c r="I39" i="29"/>
  <c r="I38" i="29"/>
  <c r="I37" i="29"/>
  <c r="I36" i="29"/>
  <c r="I35" i="29"/>
  <c r="I34" i="29"/>
  <c r="I33" i="29"/>
  <c r="I32" i="29"/>
  <c r="I31" i="29"/>
  <c r="I30" i="29"/>
  <c r="I29" i="29"/>
  <c r="J49" i="28"/>
  <c r="I40" i="28"/>
  <c r="I39" i="28"/>
  <c r="I38" i="28"/>
  <c r="I37" i="28"/>
  <c r="I36" i="28"/>
  <c r="I35" i="28"/>
  <c r="I34" i="28"/>
  <c r="I33" i="28"/>
  <c r="I32" i="28"/>
  <c r="I31" i="28"/>
  <c r="I30" i="28"/>
  <c r="I29" i="28"/>
  <c r="J49" i="27"/>
  <c r="I40" i="27"/>
  <c r="I39" i="27"/>
  <c r="I38" i="27"/>
  <c r="I37" i="27"/>
  <c r="I36" i="27"/>
  <c r="I35" i="27"/>
  <c r="I34" i="27"/>
  <c r="I33" i="27"/>
  <c r="I32" i="27"/>
  <c r="I31" i="27"/>
  <c r="I30" i="27"/>
  <c r="I29" i="27"/>
  <c r="J49" i="26"/>
  <c r="I40" i="26"/>
  <c r="I39" i="26"/>
  <c r="I38" i="26"/>
  <c r="I37" i="26"/>
  <c r="I36" i="26"/>
  <c r="I35" i="26"/>
  <c r="I34" i="26"/>
  <c r="I33" i="26"/>
  <c r="I32" i="26"/>
  <c r="I31" i="26"/>
  <c r="I30" i="26"/>
  <c r="I29" i="26"/>
  <c r="I49" i="41" l="1"/>
  <c r="O50" i="41" s="1"/>
  <c r="I49" i="40"/>
  <c r="O50" i="40" s="1"/>
  <c r="I49" i="27"/>
  <c r="O50" i="27" s="1"/>
  <c r="I49" i="26"/>
  <c r="O50" i="26" s="1"/>
  <c r="I49" i="28"/>
  <c r="O50" i="28" s="1"/>
  <c r="I49" i="29"/>
  <c r="O50" i="29" s="1"/>
  <c r="I49" i="30"/>
  <c r="O50" i="30" s="1"/>
  <c r="I49" i="31"/>
  <c r="O50" i="31" s="1"/>
  <c r="I49" i="32"/>
  <c r="O50" i="32" s="1"/>
  <c r="I49" i="33"/>
  <c r="O50" i="33" s="1"/>
  <c r="I49" i="34"/>
  <c r="O50" i="34" s="1"/>
  <c r="I49" i="35"/>
  <c r="O50" i="35" s="1"/>
  <c r="I49" i="36"/>
  <c r="O50" i="36" s="1"/>
  <c r="I49" i="37"/>
  <c r="O50" i="37" s="1"/>
  <c r="I50" i="38"/>
  <c r="O51" i="38" s="1"/>
  <c r="I49" i="39"/>
  <c r="O50" i="39" s="1"/>
  <c r="I40" i="1"/>
  <c r="J49" i="5" l="1"/>
  <c r="I40" i="5"/>
  <c r="I39" i="5"/>
  <c r="I38" i="5"/>
  <c r="I37" i="5"/>
  <c r="I36" i="5"/>
  <c r="I35" i="5"/>
  <c r="I34" i="5"/>
  <c r="I33" i="5"/>
  <c r="I32" i="5"/>
  <c r="I31" i="5"/>
  <c r="I30" i="5"/>
  <c r="I29" i="5"/>
  <c r="K36" i="35"/>
  <c r="K29" i="30" a="1"/>
  <c r="K36" i="39"/>
  <c r="K30" i="33"/>
  <c r="K36" i="28"/>
  <c r="K34" i="33"/>
  <c r="K33" i="36"/>
  <c r="K34" i="26"/>
  <c r="K34" i="40"/>
  <c r="K40" i="34"/>
  <c r="K39" i="39"/>
  <c r="K33" i="33"/>
  <c r="K29" i="38" a="1"/>
  <c r="K34" i="36"/>
  <c r="K39" i="30" a="1"/>
  <c r="K29" i="40"/>
  <c r="K29" i="28"/>
  <c r="K30" i="31"/>
  <c r="K39" i="38" a="1"/>
  <c r="K31" i="37"/>
  <c r="K38" i="31"/>
  <c r="K31" i="41"/>
  <c r="K37" i="34"/>
  <c r="K32" i="29"/>
  <c r="K37" i="41"/>
  <c r="K31" i="35"/>
  <c r="K38" i="29"/>
  <c r="K31" i="39"/>
  <c r="K37" i="32"/>
  <c r="K32" i="27"/>
  <c r="K40" i="27"/>
  <c r="K29" i="36"/>
  <c r="K30" i="40"/>
  <c r="K35" i="31"/>
  <c r="K33" i="29"/>
  <c r="K39" i="37"/>
  <c r="K34" i="32"/>
  <c r="K39" i="26"/>
  <c r="K34" i="37"/>
  <c r="K40" i="32"/>
  <c r="K34" i="41"/>
  <c r="K39" i="35"/>
  <c r="K33" i="27"/>
  <c r="K33" i="31"/>
  <c r="K37" i="38" a="1"/>
  <c r="K36" i="30" a="1"/>
  <c r="K31" i="38" a="1"/>
  <c r="K31" i="36"/>
  <c r="E60" i="30"/>
  <c r="E60" i="31"/>
  <c r="E60" i="40"/>
  <c r="K34" i="35"/>
  <c r="K40" i="30" a="1"/>
  <c r="K34" i="39"/>
  <c r="K39" i="33"/>
  <c r="K34" i="28"/>
  <c r="K38" i="38" a="1"/>
  <c r="K31" i="40"/>
  <c r="K30" i="26"/>
  <c r="K32" i="31"/>
  <c r="K38" i="34"/>
  <c r="K37" i="39"/>
  <c r="K31" i="33"/>
  <c r="K38" i="27"/>
  <c r="K32" i="36"/>
  <c r="K37" i="30" a="1"/>
  <c r="K40" i="38" a="1"/>
  <c r="K38" i="28"/>
  <c r="K37" i="31"/>
  <c r="K39" i="36"/>
  <c r="K29" i="37"/>
  <c r="K36" i="31"/>
  <c r="K29" i="41"/>
  <c r="K35" i="34"/>
  <c r="K30" i="29"/>
  <c r="K29" i="26"/>
  <c r="K29" i="35"/>
  <c r="K36" i="29"/>
  <c r="K29" i="39"/>
  <c r="K35" i="32"/>
  <c r="K30" i="27"/>
  <c r="K32" i="41"/>
  <c r="K38" i="36"/>
  <c r="K37" i="40"/>
  <c r="K37" i="28"/>
  <c r="K31" i="29"/>
  <c r="K37" i="37"/>
  <c r="K32" i="32"/>
  <c r="K37" i="26"/>
  <c r="K40" i="40"/>
  <c r="K38" i="32"/>
  <c r="K31" i="27"/>
  <c r="K37" i="35"/>
  <c r="K38" i="41"/>
  <c r="K31" i="32"/>
  <c r="K35" i="36"/>
  <c r="K32" i="30" a="1"/>
  <c r="K40" i="37"/>
  <c r="K30" i="34"/>
  <c r="E60" i="34"/>
  <c r="E60" i="41"/>
  <c r="E60" i="39"/>
  <c r="E60" i="27"/>
  <c r="E60" i="26"/>
  <c r="K38" i="30" a="1"/>
  <c r="K33" i="38" a="1"/>
  <c r="K37" i="33"/>
  <c r="K32" i="28"/>
  <c r="K40" i="39"/>
  <c r="K40" i="35"/>
  <c r="K40" i="28"/>
  <c r="K39" i="31"/>
  <c r="K35" i="40"/>
  <c r="K29" i="29"/>
  <c r="K29" i="33"/>
  <c r="K36" i="27"/>
  <c r="K30" i="36"/>
  <c r="K35" i="30" a="1"/>
  <c r="K35" i="38" a="1"/>
  <c r="K32" i="39"/>
  <c r="K36" i="33"/>
  <c r="K39" i="40"/>
  <c r="K36" i="26"/>
  <c r="K40" i="26"/>
  <c r="K33" i="34"/>
  <c r="K39" i="29"/>
  <c r="K35" i="41"/>
  <c r="K34" i="29"/>
  <c r="K33" i="32"/>
  <c r="K35" i="39"/>
  <c r="K30" i="38" a="1"/>
  <c r="K36" i="34"/>
  <c r="K30" i="32"/>
  <c r="K32" i="37"/>
  <c r="K29" i="27"/>
  <c r="K30" i="30" a="1"/>
  <c r="K31" i="30" a="1"/>
  <c r="K30" i="35"/>
  <c r="K35" i="28"/>
  <c r="E60" i="33"/>
  <c r="E60" i="32"/>
  <c r="K38" i="35"/>
  <c r="K38" i="39"/>
  <c r="K31" i="26"/>
  <c r="K37" i="36"/>
  <c r="K36" i="40"/>
  <c r="K30" i="39"/>
  <c r="K34" i="38" a="1"/>
  <c r="K35" i="33"/>
  <c r="K32" i="26"/>
  <c r="K38" i="26"/>
  <c r="K37" i="29"/>
  <c r="K39" i="34"/>
  <c r="K39" i="41"/>
  <c r="K37" i="27"/>
  <c r="K39" i="32"/>
  <c r="K31" i="31"/>
  <c r="K36" i="38" a="1"/>
  <c r="K33" i="26"/>
  <c r="K36" i="32"/>
  <c r="K36" i="37"/>
  <c r="K36" i="41"/>
  <c r="K40" i="36"/>
  <c r="K40" i="41"/>
  <c r="K32" i="40"/>
  <c r="E60" i="28"/>
  <c r="E61" i="38"/>
  <c r="K35" i="37"/>
  <c r="K30" i="41"/>
  <c r="K39" i="27"/>
  <c r="K35" i="35"/>
  <c r="K33" i="28"/>
  <c r="K38" i="40"/>
  <c r="K35" i="26"/>
  <c r="K31" i="34"/>
  <c r="K38" i="37"/>
  <c r="K34" i="30" a="1"/>
  <c r="K34" i="34"/>
  <c r="K35" i="27"/>
  <c r="E60" i="35"/>
  <c r="E60" i="36"/>
  <c r="K32" i="38" a="1"/>
  <c r="K30" i="28"/>
  <c r="K32" i="33"/>
  <c r="K38" i="33"/>
  <c r="K31" i="28"/>
  <c r="K34" i="27"/>
  <c r="K33" i="30" a="1"/>
  <c r="K36" i="36"/>
  <c r="K33" i="40"/>
  <c r="K40" i="33"/>
  <c r="K33" i="37"/>
  <c r="K33" i="41"/>
  <c r="K40" i="31"/>
  <c r="K33" i="35"/>
  <c r="K33" i="39"/>
  <c r="K40" i="29"/>
  <c r="K32" i="34"/>
  <c r="K29" i="34"/>
  <c r="K30" i="37"/>
  <c r="K35" i="29"/>
  <c r="K29" i="32"/>
  <c r="K32" i="35"/>
  <c r="K39" i="28"/>
  <c r="K29" i="31"/>
  <c r="E60" i="29"/>
  <c r="K40" i="1" a="1"/>
  <c r="E60" i="37"/>
  <c r="K40" i="5"/>
  <c r="K37" i="5"/>
  <c r="K38" i="5"/>
  <c r="K29" i="5"/>
  <c r="K39" i="5"/>
  <c r="K36" i="5"/>
  <c r="K34" i="5"/>
  <c r="K32" i="5"/>
  <c r="K35" i="5"/>
  <c r="K31" i="5"/>
  <c r="K30" i="5"/>
  <c r="K33" i="5"/>
  <c r="K40" i="1" l="1"/>
  <c r="K33" i="30"/>
  <c r="K32" i="38"/>
  <c r="K34" i="30"/>
  <c r="K36" i="38"/>
  <c r="K34" i="38"/>
  <c r="K31" i="30"/>
  <c r="K30" i="30"/>
  <c r="K30" i="38"/>
  <c r="K35" i="38"/>
  <c r="K35" i="30"/>
  <c r="K33" i="38"/>
  <c r="K38" i="30"/>
  <c r="K32" i="30"/>
  <c r="K40" i="38"/>
  <c r="K37" i="30"/>
  <c r="K38" i="38"/>
  <c r="K40" i="30"/>
  <c r="K31" i="38"/>
  <c r="K36" i="30"/>
  <c r="K37" i="38"/>
  <c r="K39" i="38"/>
  <c r="K39" i="30"/>
  <c r="K29" i="38"/>
  <c r="K29" i="30"/>
  <c r="I49" i="5"/>
  <c r="O50" i="5" s="1"/>
  <c r="J49" i="1"/>
  <c r="I30" i="1"/>
  <c r="I31" i="1"/>
  <c r="I32" i="1"/>
  <c r="I33" i="1"/>
  <c r="K33" i="1" s="1" a="1"/>
  <c r="I34" i="1"/>
  <c r="K34" i="1" s="1" a="1"/>
  <c r="I35" i="1"/>
  <c r="K35" i="1" s="1" a="1"/>
  <c r="I36" i="1"/>
  <c r="I37" i="1"/>
  <c r="I38" i="1"/>
  <c r="K38" i="1" s="1" a="1"/>
  <c r="I39" i="1"/>
  <c r="I29" i="1"/>
  <c r="K39" i="1" a="1"/>
  <c r="K36" i="1" a="1"/>
  <c r="K31" i="1" a="1"/>
  <c r="K32" i="1" a="1"/>
  <c r="K37" i="1" a="1"/>
  <c r="K39" i="1" l="1"/>
  <c r="K37" i="1"/>
  <c r="K35" i="1"/>
  <c r="K33" i="1"/>
  <c r="K31" i="1"/>
  <c r="K38" i="1"/>
  <c r="K36" i="1"/>
  <c r="K34" i="1"/>
  <c r="K32" i="1"/>
  <c r="I49" i="1"/>
  <c r="E60" i="5"/>
  <c r="O50" i="1" l="1"/>
  <c r="E60" i="1"/>
  <c r="J50" i="56" l="1"/>
  <c r="F50" i="56"/>
  <c r="H50" i="56"/>
  <c r="J50" i="55"/>
  <c r="H50" i="55"/>
  <c r="F50" i="55"/>
  <c r="J50" i="54"/>
  <c r="H50" i="54"/>
  <c r="F50" i="53"/>
  <c r="J50" i="52"/>
  <c r="H50" i="52"/>
  <c r="J50" i="51"/>
  <c r="H50" i="50"/>
  <c r="J50" i="50"/>
  <c r="H50" i="48"/>
  <c r="F50" i="49"/>
  <c r="H50" i="49"/>
  <c r="F50" i="47"/>
  <c r="J50" i="46"/>
  <c r="H50" i="45"/>
  <c r="J50" i="43"/>
  <c r="H50" i="41"/>
  <c r="F50" i="40"/>
  <c r="J51" i="38"/>
  <c r="H50" i="37"/>
  <c r="F50" i="36"/>
  <c r="J50" i="34"/>
  <c r="H50" i="33"/>
  <c r="F50" i="32"/>
  <c r="J50" i="30"/>
  <c r="H50" i="29"/>
  <c r="F50" i="28"/>
  <c r="J50" i="26"/>
  <c r="H50" i="5"/>
  <c r="F50" i="1"/>
  <c r="J50" i="45"/>
  <c r="F50" i="44"/>
  <c r="J50" i="41"/>
  <c r="H50" i="40"/>
  <c r="F50" i="39"/>
  <c r="J50" i="37"/>
  <c r="H50" i="36"/>
  <c r="F50" i="35"/>
  <c r="J50" i="33"/>
  <c r="H50" i="32"/>
  <c r="F50" i="31"/>
  <c r="J50" i="29"/>
  <c r="H50" i="28"/>
  <c r="F50" i="27"/>
  <c r="J50" i="5"/>
  <c r="H50" i="1"/>
  <c r="F50" i="54"/>
  <c r="J50" i="53"/>
  <c r="H50" i="53"/>
  <c r="F50" i="52"/>
  <c r="J50" i="49"/>
  <c r="F50" i="51"/>
  <c r="H50" i="51"/>
  <c r="F50" i="50"/>
  <c r="J50" i="48"/>
  <c r="F50" i="48"/>
  <c r="J50" i="47"/>
  <c r="H50" i="47"/>
  <c r="F50" i="46"/>
  <c r="H50" i="44"/>
  <c r="F50" i="43"/>
  <c r="J50" i="40"/>
  <c r="H50" i="39"/>
  <c r="F51" i="38"/>
  <c r="J50" i="36"/>
  <c r="H50" i="35"/>
  <c r="F50" i="34"/>
  <c r="J50" i="32"/>
  <c r="H50" i="31"/>
  <c r="F50" i="30"/>
  <c r="J50" i="28"/>
  <c r="H50" i="27"/>
  <c r="F50" i="26"/>
  <c r="J50" i="1"/>
  <c r="H50" i="46"/>
  <c r="J50" i="44"/>
  <c r="H50" i="43"/>
  <c r="F50" i="41"/>
  <c r="J50" i="39"/>
  <c r="H51" i="38"/>
  <c r="F50" i="37"/>
  <c r="J50" i="35"/>
  <c r="H50" i="34"/>
  <c r="F50" i="33"/>
  <c r="J50" i="31"/>
  <c r="H50" i="30"/>
  <c r="F50" i="29"/>
  <c r="H50" i="26"/>
  <c r="F50" i="45"/>
  <c r="J50" i="27"/>
  <c r="F50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<sst xmlns="http://schemas.openxmlformats.org/spreadsheetml/2006/main" count="2497" uniqueCount="150">
  <si>
    <t>FIRST NAME</t>
  </si>
  <si>
    <t>SURNAME</t>
  </si>
  <si>
    <t>CLASS</t>
  </si>
  <si>
    <t>SEX</t>
  </si>
  <si>
    <t>TERM</t>
  </si>
  <si>
    <t>SESSION</t>
  </si>
  <si>
    <t>CLASS TEACHER</t>
  </si>
  <si>
    <t>S/N</t>
  </si>
  <si>
    <t>SUBJECT</t>
  </si>
  <si>
    <t xml:space="preserve">    TEACHER</t>
  </si>
  <si>
    <t>ENGLISH STUDIES</t>
  </si>
  <si>
    <t>MATHEMATICS</t>
  </si>
  <si>
    <t>CULTURAL AND CREATIVE ART</t>
  </si>
  <si>
    <t>YORUBA</t>
  </si>
  <si>
    <t>FRENCH</t>
  </si>
  <si>
    <t>HISTORY</t>
  </si>
  <si>
    <t>CLASS MAXIMUM SCORE</t>
  </si>
  <si>
    <t>SCORESHEET</t>
  </si>
  <si>
    <t>2024/2025 SECOND TERM ACADEMIC SESSION</t>
  </si>
  <si>
    <t>TEACHER</t>
  </si>
  <si>
    <t>COMMENT</t>
  </si>
  <si>
    <t>AUTHORISED SIGNATORY:</t>
  </si>
  <si>
    <t>PRINCIPAL COMMENTS:</t>
  </si>
  <si>
    <t>DATE &amp; STAMP</t>
  </si>
  <si>
    <t>ANY ALTERATION TO THIS RESULT RENDERS IT INVALID.</t>
  </si>
  <si>
    <r>
      <rPr>
        <b/>
        <sz val="72"/>
        <color rgb="FF00B050"/>
        <rFont val="Tahoma"/>
        <family val="2"/>
      </rPr>
      <t>OAKSHIRE SCHOOLS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8"/>
        <color rgb="FFFF0000"/>
        <rFont val="Tahoma"/>
        <family val="2"/>
      </rPr>
      <t xml:space="preserve">3, Adeniyi Dada Crescent, Mologede, Off Meiran Road, Ojokoro, Lagos.
      09138756126, 07062802835         oakshireschools.com
</t>
    </r>
    <r>
      <rPr>
        <sz val="11"/>
        <color theme="1"/>
        <rFont val="Calibri"/>
        <charset val="134"/>
        <scheme val="minor"/>
      </rPr>
      <t xml:space="preserve">
</t>
    </r>
  </si>
  <si>
    <t>CLASS AVG =</t>
  </si>
  <si>
    <t>CLASS MAX =</t>
  </si>
  <si>
    <t>CLASS MIN =</t>
  </si>
  <si>
    <t>%SCORE</t>
  </si>
  <si>
    <t xml:space="preserve">COGNITIVE REPORT </t>
  </si>
  <si>
    <t>BASIC SCIENCE AND TECHNOLOGY</t>
  </si>
  <si>
    <t xml:space="preserve">PREVOCATIONAL STUDIES </t>
  </si>
  <si>
    <t>NATIONAL VALUE ON EDUCATION</t>
  </si>
  <si>
    <t>CHRISTIAN RELIGIOUS STUDIES</t>
  </si>
  <si>
    <t>DICTION</t>
  </si>
  <si>
    <t>BUSINESS STUDIES</t>
  </si>
  <si>
    <t>TOTAL MARKS OBTAINED</t>
  </si>
  <si>
    <t>EXAMINATION SCORE 60</t>
  </si>
  <si>
    <t>TOTAL TERM SCORE 100</t>
  </si>
  <si>
    <t>NUMBERS OF TIMES SCHOOL OPENS</t>
  </si>
  <si>
    <t>NUMBERS OF TIMES ABSENTS</t>
  </si>
  <si>
    <t>NUMBERS OF TIMES IN SCHOOL</t>
  </si>
  <si>
    <t>AFFECTIVE DOMAIN</t>
  </si>
  <si>
    <t>SPORT</t>
  </si>
  <si>
    <t>PUNCTUALITY</t>
  </si>
  <si>
    <t>NEATNESS</t>
  </si>
  <si>
    <t>INITIATIVE</t>
  </si>
  <si>
    <t>WEAK</t>
  </si>
  <si>
    <t>VERY WEAK</t>
  </si>
  <si>
    <t>STRONG</t>
  </si>
  <si>
    <t>VERY STRONG</t>
  </si>
  <si>
    <t>COLLABORATION</t>
  </si>
  <si>
    <t>FAIR</t>
  </si>
  <si>
    <t>M</t>
  </si>
  <si>
    <t>2024/2025</t>
  </si>
  <si>
    <t>SECOND</t>
  </si>
  <si>
    <t>LEADERSHIP SKILLS</t>
  </si>
  <si>
    <t>RATINGS</t>
  </si>
  <si>
    <t>PROJECT/ASSIGNMENT   20</t>
  </si>
  <si>
    <t xml:space="preserve">    FIRST CA SCORES       10</t>
  </si>
  <si>
    <t>SECOND CA SCORES        10</t>
  </si>
  <si>
    <t xml:space="preserve">    FIRST CA SCORES         10</t>
  </si>
  <si>
    <t>SECOND CA SCORES       10</t>
  </si>
  <si>
    <t>SECOND TERM TOTAL 100</t>
  </si>
  <si>
    <t>c</t>
  </si>
  <si>
    <t>BUSOLA</t>
  </si>
  <si>
    <t>JSS 2</t>
  </si>
  <si>
    <t>MISS. GLORIA</t>
  </si>
  <si>
    <t>ABAYOMI</t>
  </si>
  <si>
    <t>AYODEJI</t>
  </si>
  <si>
    <t>ADEGBESAN</t>
  </si>
  <si>
    <t>F</t>
  </si>
  <si>
    <t>DEMILADE</t>
  </si>
  <si>
    <t>ADIGUN</t>
  </si>
  <si>
    <t>HENRY</t>
  </si>
  <si>
    <t>AKINWUNMI</t>
  </si>
  <si>
    <t>MOREWAOLUWA</t>
  </si>
  <si>
    <t>BABATOLA</t>
  </si>
  <si>
    <t>VALENTINE</t>
  </si>
  <si>
    <t>CHIDUBEM</t>
  </si>
  <si>
    <t>DIVINE</t>
  </si>
  <si>
    <t>CHINEDU</t>
  </si>
  <si>
    <t>AUGUSTINE</t>
  </si>
  <si>
    <t>EKHAIYEME</t>
  </si>
  <si>
    <t>MR. JOSEPH</t>
  </si>
  <si>
    <t>MOHAMMED</t>
  </si>
  <si>
    <t>ISMAIL</t>
  </si>
  <si>
    <t>FERANMI</t>
  </si>
  <si>
    <t>MUSA</t>
  </si>
  <si>
    <t>PELUMI</t>
  </si>
  <si>
    <t>ODOFIN</t>
  </si>
  <si>
    <t>DARASIMI</t>
  </si>
  <si>
    <t>OGUNADE</t>
  </si>
  <si>
    <t>OGUNLEYE</t>
  </si>
  <si>
    <t>OGUNTEGBE</t>
  </si>
  <si>
    <t>OYINKANSADE</t>
  </si>
  <si>
    <t>ISRAEL</t>
  </si>
  <si>
    <t>OJO</t>
  </si>
  <si>
    <t>OKOJIE</t>
  </si>
  <si>
    <t>ELIJAH</t>
  </si>
  <si>
    <t>JOY</t>
  </si>
  <si>
    <t>OLUWOLE-DEJI</t>
  </si>
  <si>
    <t>IFEANYI</t>
  </si>
  <si>
    <t>ONAH</t>
  </si>
  <si>
    <t>FARIDAT</t>
  </si>
  <si>
    <t>OWOSHO</t>
  </si>
  <si>
    <t>NIFEMI</t>
  </si>
  <si>
    <t>OYEBOLA</t>
  </si>
  <si>
    <t>ONYECHEFULE</t>
  </si>
  <si>
    <t>APOSTLE</t>
  </si>
  <si>
    <t>FAVOUR</t>
  </si>
  <si>
    <t>PETER</t>
  </si>
  <si>
    <t>FAEZZ</t>
  </si>
  <si>
    <t>MRS. JOSEPH</t>
  </si>
  <si>
    <t>RAHAMON</t>
  </si>
  <si>
    <t>ARIF</t>
  </si>
  <si>
    <t>GOODNEWS</t>
  </si>
  <si>
    <t>ROLAND</t>
  </si>
  <si>
    <t>AMINAT</t>
  </si>
  <si>
    <t>SHITTU</t>
  </si>
  <si>
    <t>SHODEHINDE</t>
  </si>
  <si>
    <t>STEPHEN</t>
  </si>
  <si>
    <t>IBRAHIM</t>
  </si>
  <si>
    <t>ZAINAB</t>
  </si>
  <si>
    <t>SULAIMON</t>
  </si>
  <si>
    <t>FADILAT</t>
  </si>
  <si>
    <t>SULEIMON</t>
  </si>
  <si>
    <t>OLUWAFIREFUNMI</t>
  </si>
  <si>
    <t>TIAMIYU</t>
  </si>
  <si>
    <t>MORIDAT</t>
  </si>
  <si>
    <t>YAKUB</t>
  </si>
  <si>
    <t>Mrs Abass</t>
  </si>
  <si>
    <t>Mr Emmauel</t>
  </si>
  <si>
    <t>Mrs. Perters</t>
  </si>
  <si>
    <t>Mr. Ilori</t>
  </si>
  <si>
    <t>Mrs. Atunwa</t>
  </si>
  <si>
    <t>Mrs. Aderitan</t>
  </si>
  <si>
    <t>Mr. Anthony</t>
  </si>
  <si>
    <t>Mr. Joseph</t>
  </si>
  <si>
    <t>Mrs. Abass</t>
  </si>
  <si>
    <t>Miss. Glory</t>
  </si>
  <si>
    <t>MISS. GLORY</t>
  </si>
  <si>
    <t>Team Teachers</t>
  </si>
  <si>
    <t>MISS. GLORy</t>
  </si>
  <si>
    <t>NUMBERS OF TIMES PRESENT</t>
  </si>
  <si>
    <t>NUMBERS OF TIMES ABSENT</t>
  </si>
  <si>
    <t>NUMBERS OF TIMES PRESENTS</t>
  </si>
  <si>
    <t>NUMBERS OF TIMES PRESNT</t>
  </si>
  <si>
    <t>NUMBERS OF TIMES IN ABSENT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</si>
</sst>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8">
    <font>
      <sz val="11"/>
      <color theme="1"/>
      <name val="Calibri"/>
      <charset val="134"/>
      <scheme val="minor"/>
    </font>
    <font>
      <b/>
      <sz val="11"/>
      <color theme="1"/>
      <name val="Adobe Gothic Std B"/>
      <charset val="134"/>
    </font>
    <font>
      <b/>
      <sz val="20"/>
      <color theme="1"/>
      <name val="Blackoak Std"/>
      <charset val="134"/>
    </font>
    <font>
      <b/>
      <sz val="12"/>
      <color theme="1"/>
      <name val="Times New Roman"/>
      <charset val="134"/>
    </font>
    <font>
      <b/>
      <sz val="12"/>
      <color rgb="FF002060"/>
      <name val="Times New Roman"/>
      <charset val="134"/>
    </font>
    <font>
      <b/>
      <sz val="18"/>
      <color rgb="FF002060"/>
      <name val="Times New Roman"/>
      <charset val="134"/>
    </font>
    <font>
      <sz val="11"/>
      <color rgb="FF002060"/>
      <name val="Calibri"/>
      <charset val="134"/>
      <scheme val="minor"/>
    </font>
    <font>
      <b/>
      <sz val="12"/>
      <color rgb="FF000000"/>
      <name val="Bahnschrift"/>
      <charset val="134"/>
    </font>
    <font>
      <sz val="11"/>
      <color rgb="FF9C0006"/>
      <name val="Calibri"/>
      <scheme val="minor"/>
    </font>
    <font>
      <sz val="11"/>
      <color theme="1"/>
      <name val="Calibri"/>
      <scheme val="minor"/>
    </font>
    <font>
      <sz val="24"/>
      <color theme="1"/>
      <name val="Bernard MT Condensed"/>
      <charset val="134"/>
    </font>
    <font>
      <sz val="26"/>
      <color theme="1"/>
      <name val="Cooper Black"/>
      <charset val="134"/>
    </font>
    <font>
      <sz val="11"/>
      <color theme="1"/>
      <name val="Calibri"/>
      <charset val="134"/>
      <scheme val="minor"/>
    </font>
    <font>
      <sz val="14"/>
      <color theme="1"/>
      <name val="Arial Black"/>
      <family val="2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b/>
      <sz val="18"/>
      <color rgb="FFFF0000"/>
      <name val="Tahoma"/>
      <family val="2"/>
    </font>
    <font>
      <b/>
      <sz val="72"/>
      <color rgb="FF00B050"/>
      <name val="Tahoma"/>
      <family val="2"/>
    </font>
    <font>
      <sz val="36"/>
      <color rgb="FFFF0000"/>
      <name val="Berlin Sans FB Demi"/>
      <family val="2"/>
    </font>
    <font>
      <b/>
      <sz val="14"/>
      <color theme="1"/>
      <name val="Adobe Gothic Std B"/>
      <charset val="134"/>
    </font>
    <font>
      <b/>
      <sz val="26"/>
      <color theme="1"/>
      <name val="Times New Roman"/>
      <family val="1"/>
    </font>
    <font>
      <b/>
      <sz val="28"/>
      <color theme="1"/>
      <name val="Times New Roman"/>
      <family val="1"/>
    </font>
    <font>
      <b/>
      <sz val="36"/>
      <color theme="1"/>
      <name val="Times New Roman"/>
      <family val="1"/>
    </font>
    <font>
      <b/>
      <sz val="28"/>
      <color rgb="FFFF0000"/>
      <name val="Lucida Bright"/>
      <family val="1"/>
    </font>
    <font>
      <b/>
      <sz val="26"/>
      <color theme="1"/>
      <name val="Calibri"/>
      <family val="2"/>
      <scheme val="minor"/>
    </font>
    <font>
      <b/>
      <sz val="16"/>
      <color theme="1"/>
      <name val="Times New Roman"/>
      <family val="1"/>
    </font>
    <font>
      <b/>
      <sz val="16"/>
      <color rgb="FF002060"/>
      <name val="Times New Roman"/>
      <family val="1"/>
    </font>
    <font>
      <sz val="24"/>
      <color theme="1"/>
      <name val="Calibri"/>
      <family val="2"/>
      <scheme val="minor"/>
    </font>
    <font>
      <b/>
      <sz val="20"/>
      <color rgb="FF002060"/>
      <name val="Times New Roman"/>
      <family val="1"/>
    </font>
    <font>
      <sz val="11"/>
      <color theme="1"/>
      <name val="Times New Roman"/>
      <family val="1"/>
    </font>
    <font>
      <b/>
      <sz val="18"/>
      <color theme="1"/>
      <name val="Times New Roman"/>
      <family val="1"/>
    </font>
    <font>
      <b/>
      <sz val="20"/>
      <color theme="1"/>
      <name val="Times New Roman"/>
      <family val="1"/>
    </font>
    <font>
      <b/>
      <sz val="18"/>
      <color theme="1"/>
      <name val="Calibri"/>
      <family val="2"/>
    </font>
    <font>
      <sz val="12"/>
      <color theme="1"/>
      <name val="Segoe UI Symbol"/>
      <family val="2"/>
    </font>
    <font>
      <b/>
      <sz val="18"/>
      <color theme="1"/>
      <name val="Segoe UI Symbol"/>
      <family val="2"/>
    </font>
    <font>
      <b/>
      <sz val="18"/>
      <color rgb="FF002060"/>
      <name val="Times New Roman"/>
      <family val="1"/>
    </font>
    <font>
      <sz val="18"/>
      <color rgb="FF9C0006"/>
      <name val="Calibri"/>
      <family val="2"/>
      <scheme val="minor"/>
    </font>
    <font>
      <sz val="18"/>
      <color rgb="FF00206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Arial Black"/>
      <family val="2"/>
    </font>
    <font>
      <b/>
      <sz val="11"/>
      <color theme="1"/>
      <name val="Calibri"/>
      <family val="2"/>
      <scheme val="minor"/>
    </font>
    <font>
      <b/>
      <sz val="24"/>
      <color theme="1"/>
      <name val="Times New Roman"/>
      <family val="1"/>
    </font>
    <font>
      <b/>
      <sz val="14"/>
      <color theme="1"/>
      <name val="Times New Roman"/>
      <family val="1"/>
    </font>
    <font>
      <b/>
      <sz val="14"/>
      <color rgb="FF002060"/>
      <name val="Times New Roman"/>
      <family val="1"/>
    </font>
    <font>
      <b/>
      <sz val="14"/>
      <color rgb="FF9C0006"/>
      <name val="Times New Roman"/>
      <family val="1"/>
    </font>
    <font>
      <sz val="14"/>
      <color theme="1"/>
      <name val="Calibri"/>
      <family val="2"/>
      <scheme val="minor"/>
    </font>
    <font>
      <sz val="14"/>
      <color rgb="FF9C0006"/>
      <name val="Calibri"/>
      <family val="2"/>
      <scheme val="minor"/>
    </font>
    <font>
      <sz val="2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6337778862885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</cellStyleXfs>
  <cellXfs count="213">
    <xf numFmtId="0" fontId="0" fillId="0" borderId="0" xfId="0"/>
    <xf numFmtId="0" fontId="5" fillId="0" borderId="3" xfId="0" applyFont="1" applyBorder="1"/>
    <xf numFmtId="0" fontId="6" fillId="0" borderId="3" xfId="0" applyFont="1" applyBorder="1"/>
    <xf numFmtId="0" fontId="3" fillId="0" borderId="0" xfId="0" applyFont="1"/>
    <xf numFmtId="9" fontId="3" fillId="0" borderId="0" xfId="1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3" fillId="0" borderId="13" xfId="0" applyFont="1" applyBorder="1"/>
    <xf numFmtId="0" fontId="0" fillId="0" borderId="18" xfId="0" applyBorder="1"/>
    <xf numFmtId="0" fontId="0" fillId="5" borderId="2" xfId="0" applyFill="1" applyBorder="1" applyAlignment="1">
      <alignment horizont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left"/>
    </xf>
    <xf numFmtId="0" fontId="1" fillId="5" borderId="30" xfId="0" applyFont="1" applyFill="1" applyBorder="1" applyAlignment="1">
      <alignment horizontal="center"/>
    </xf>
    <xf numFmtId="0" fontId="1" fillId="5" borderId="31" xfId="0" applyFont="1" applyFill="1" applyBorder="1" applyAlignment="1">
      <alignment horizontal="center"/>
    </xf>
    <xf numFmtId="164" fontId="24" fillId="0" borderId="0" xfId="1" applyNumberFormat="1" applyFont="1" applyBorder="1"/>
    <xf numFmtId="164" fontId="25" fillId="0" borderId="0" xfId="1" applyNumberFormat="1" applyFont="1" applyBorder="1"/>
    <xf numFmtId="164" fontId="25" fillId="0" borderId="0" xfId="0" applyNumberFormat="1" applyFont="1"/>
    <xf numFmtId="0" fontId="26" fillId="0" borderId="3" xfId="0" applyFont="1" applyBorder="1"/>
    <xf numFmtId="0" fontId="3" fillId="0" borderId="3" xfId="0" applyFont="1" applyBorder="1" applyAlignment="1">
      <alignment horizontal="center"/>
    </xf>
    <xf numFmtId="0" fontId="6" fillId="0" borderId="6" xfId="0" applyFont="1" applyBorder="1"/>
    <xf numFmtId="0" fontId="14" fillId="0" borderId="5" xfId="0" applyFont="1" applyBorder="1" applyAlignment="1">
      <alignment horizontal="right" vertical="center"/>
    </xf>
    <xf numFmtId="0" fontId="4" fillId="0" borderId="4" xfId="0" applyFont="1" applyBorder="1"/>
    <xf numFmtId="0" fontId="4" fillId="0" borderId="26" xfId="0" applyFont="1" applyBorder="1"/>
    <xf numFmtId="0" fontId="0" fillId="0" borderId="20" xfId="0" applyBorder="1"/>
    <xf numFmtId="0" fontId="3" fillId="0" borderId="25" xfId="0" applyFont="1" applyBorder="1"/>
    <xf numFmtId="0" fontId="3" fillId="0" borderId="20" xfId="0" applyFont="1" applyBorder="1" applyAlignment="1">
      <alignment horizontal="left"/>
    </xf>
    <xf numFmtId="9" fontId="3" fillId="0" borderId="20" xfId="1" applyFont="1" applyBorder="1"/>
    <xf numFmtId="164" fontId="25" fillId="0" borderId="20" xfId="0" applyNumberFormat="1" applyFont="1" applyBorder="1"/>
    <xf numFmtId="0" fontId="3" fillId="0" borderId="20" xfId="0" applyFont="1" applyBorder="1"/>
    <xf numFmtId="164" fontId="25" fillId="0" borderId="20" xfId="1" applyNumberFormat="1" applyFont="1" applyBorder="1"/>
    <xf numFmtId="164" fontId="24" fillId="0" borderId="23" xfId="1" applyNumberFormat="1" applyFont="1" applyBorder="1"/>
    <xf numFmtId="0" fontId="3" fillId="0" borderId="34" xfId="0" applyFont="1" applyBorder="1" applyAlignment="1">
      <alignment horizontal="left"/>
    </xf>
    <xf numFmtId="164" fontId="25" fillId="0" borderId="34" xfId="0" applyNumberFormat="1" applyFont="1" applyBorder="1"/>
    <xf numFmtId="0" fontId="3" fillId="0" borderId="34" xfId="0" applyFont="1" applyBorder="1"/>
    <xf numFmtId="164" fontId="25" fillId="0" borderId="34" xfId="1" applyNumberFormat="1" applyFont="1" applyBorder="1"/>
    <xf numFmtId="0" fontId="14" fillId="0" borderId="34" xfId="0" applyFont="1" applyBorder="1" applyAlignment="1">
      <alignment horizontal="right" vertical="center"/>
    </xf>
    <xf numFmtId="0" fontId="0" fillId="0" borderId="34" xfId="0" applyBorder="1"/>
    <xf numFmtId="0" fontId="14" fillId="0" borderId="36" xfId="0" applyFont="1" applyBorder="1" applyAlignment="1">
      <alignment horizontal="right" vertical="center"/>
    </xf>
    <xf numFmtId="9" fontId="14" fillId="0" borderId="34" xfId="1" applyFont="1" applyBorder="1"/>
    <xf numFmtId="0" fontId="14" fillId="0" borderId="34" xfId="0" applyFont="1" applyBorder="1"/>
    <xf numFmtId="1" fontId="24" fillId="0" borderId="35" xfId="1" applyNumberFormat="1" applyFont="1" applyBorder="1"/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29" fillId="0" borderId="4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29" fillId="0" borderId="26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3" fillId="0" borderId="0" xfId="0" applyFont="1"/>
    <xf numFmtId="0" fontId="34" fillId="0" borderId="0" xfId="0" applyFont="1" applyAlignment="1">
      <alignment horizontal="center" vertical="center"/>
    </xf>
    <xf numFmtId="0" fontId="35" fillId="7" borderId="3" xfId="0" applyFont="1" applyFill="1" applyBorder="1" applyAlignment="1">
      <alignment horizontal="center"/>
    </xf>
    <xf numFmtId="0" fontId="36" fillId="8" borderId="3" xfId="2" applyFont="1" applyBorder="1" applyAlignment="1"/>
    <xf numFmtId="0" fontId="37" fillId="0" borderId="3" xfId="0" applyFont="1" applyBorder="1"/>
    <xf numFmtId="0" fontId="38" fillId="0" borderId="0" xfId="0" applyFont="1"/>
    <xf numFmtId="0" fontId="38" fillId="9" borderId="3" xfId="3" applyFont="1" applyBorder="1" applyAlignment="1"/>
    <xf numFmtId="0" fontId="30" fillId="0" borderId="32" xfId="0" applyFont="1" applyBorder="1" applyAlignment="1">
      <alignment horizontal="center" vertical="center"/>
    </xf>
    <xf numFmtId="0" fontId="30" fillId="0" borderId="28" xfId="0" applyFont="1" applyBorder="1" applyAlignment="1">
      <alignment horizontal="center" vertical="center"/>
    </xf>
    <xf numFmtId="0" fontId="30" fillId="0" borderId="4" xfId="0" applyFont="1" applyBorder="1"/>
    <xf numFmtId="0" fontId="30" fillId="0" borderId="26" xfId="0" applyFont="1" applyBorder="1"/>
    <xf numFmtId="0" fontId="30" fillId="0" borderId="3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28" fillId="0" borderId="0" xfId="0" applyFont="1" applyAlignment="1">
      <alignment horizontal="right" vertical="center"/>
    </xf>
    <xf numFmtId="0" fontId="40" fillId="0" borderId="34" xfId="0" applyFont="1" applyBorder="1"/>
    <xf numFmtId="0" fontId="30" fillId="0" borderId="34" xfId="1" applyNumberFormat="1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1" fontId="24" fillId="0" borderId="35" xfId="1" applyNumberFormat="1" applyFont="1" applyBorder="1" applyAlignment="1">
      <alignment horizontal="right" vertical="center"/>
    </xf>
    <xf numFmtId="0" fontId="36" fillId="8" borderId="6" xfId="2" applyFont="1" applyBorder="1" applyAlignment="1"/>
    <xf numFmtId="0" fontId="45" fillId="0" borderId="0" xfId="0" applyFont="1"/>
    <xf numFmtId="0" fontId="35" fillId="0" borderId="3" xfId="0" applyFont="1" applyBorder="1"/>
    <xf numFmtId="0" fontId="35" fillId="0" borderId="4" xfId="0" applyFont="1" applyBorder="1"/>
    <xf numFmtId="0" fontId="35" fillId="0" borderId="26" xfId="0" applyFont="1" applyBorder="1"/>
    <xf numFmtId="0" fontId="37" fillId="0" borderId="6" xfId="0" applyFont="1" applyBorder="1"/>
    <xf numFmtId="9" fontId="25" fillId="0" borderId="34" xfId="1" applyFont="1" applyBorder="1"/>
    <xf numFmtId="0" fontId="25" fillId="0" borderId="34" xfId="0" applyFont="1" applyBorder="1"/>
    <xf numFmtId="0" fontId="25" fillId="0" borderId="34" xfId="0" applyFont="1" applyBorder="1" applyAlignment="1">
      <alignment horizontal="right" vertical="center"/>
    </xf>
    <xf numFmtId="0" fontId="4" fillId="0" borderId="3" xfId="0" applyFont="1" applyBorder="1"/>
    <xf numFmtId="0" fontId="30" fillId="0" borderId="34" xfId="0" applyFont="1" applyBorder="1" applyAlignment="1">
      <alignment horizontal="left"/>
    </xf>
    <xf numFmtId="1" fontId="30" fillId="0" borderId="34" xfId="1" applyNumberFormat="1" applyFont="1" applyBorder="1"/>
    <xf numFmtId="1" fontId="25" fillId="0" borderId="34" xfId="1" applyNumberFormat="1" applyFont="1" applyBorder="1"/>
    <xf numFmtId="0" fontId="30" fillId="0" borderId="34" xfId="0" applyFont="1" applyBorder="1" applyAlignment="1">
      <alignment horizontal="center" vertical="center"/>
    </xf>
    <xf numFmtId="1" fontId="30" fillId="0" borderId="34" xfId="1" applyNumberFormat="1" applyFont="1" applyBorder="1" applyAlignment="1">
      <alignment horizontal="center" vertical="center"/>
    </xf>
    <xf numFmtId="0" fontId="31" fillId="0" borderId="34" xfId="0" applyFont="1" applyBorder="1" applyAlignment="1">
      <alignment horizontal="left"/>
    </xf>
    <xf numFmtId="0" fontId="25" fillId="0" borderId="34" xfId="1" applyNumberFormat="1" applyFont="1" applyBorder="1"/>
    <xf numFmtId="0" fontId="31" fillId="0" borderId="34" xfId="0" applyFont="1" applyBorder="1"/>
    <xf numFmtId="0" fontId="31" fillId="0" borderId="34" xfId="0" applyFont="1" applyBorder="1" applyAlignment="1">
      <alignment horizontal="right" vertical="center"/>
    </xf>
    <xf numFmtId="164" fontId="14" fillId="0" borderId="34" xfId="0" applyNumberFormat="1" applyFont="1" applyBorder="1"/>
    <xf numFmtId="0" fontId="47" fillId="0" borderId="0" xfId="0" applyFont="1"/>
    <xf numFmtId="0" fontId="31" fillId="0" borderId="28" xfId="0" applyFont="1" applyBorder="1" applyAlignment="1">
      <alignment horizontal="center" vertical="center"/>
    </xf>
    <xf numFmtId="0" fontId="30" fillId="0" borderId="40" xfId="0" applyFont="1" applyBorder="1" applyAlignment="1">
      <alignment horizontal="center" vertical="center"/>
    </xf>
    <xf numFmtId="0" fontId="30" fillId="0" borderId="40" xfId="0" applyFont="1" applyBorder="1" applyAlignment="1">
      <alignment horizontal="left" vertical="center"/>
    </xf>
    <xf numFmtId="0" fontId="41" fillId="0" borderId="40" xfId="0" applyFont="1" applyBorder="1" applyAlignment="1">
      <alignment horizontal="left" vertical="center"/>
    </xf>
    <xf numFmtId="0" fontId="15" fillId="0" borderId="37" xfId="0" applyFont="1" applyBorder="1"/>
    <xf numFmtId="0" fontId="15" fillId="0" borderId="38" xfId="0" applyFont="1" applyBorder="1"/>
    <xf numFmtId="0" fontId="23" fillId="0" borderId="13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16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19" fillId="5" borderId="27" xfId="0" applyFont="1" applyFill="1" applyBorder="1" applyAlignment="1">
      <alignment horizontal="center"/>
    </xf>
    <xf numFmtId="0" fontId="19" fillId="5" borderId="29" xfId="0" applyFont="1" applyFill="1" applyBorder="1" applyAlignment="1">
      <alignment horizontal="center"/>
    </xf>
    <xf numFmtId="0" fontId="19" fillId="5" borderId="10" xfId="0" applyFont="1" applyFill="1" applyBorder="1" applyAlignment="1">
      <alignment horizontal="center"/>
    </xf>
    <xf numFmtId="0" fontId="19" fillId="5" borderId="22" xfId="0" applyFont="1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13" fillId="5" borderId="28" xfId="0" applyFont="1" applyFill="1" applyBorder="1" applyAlignment="1">
      <alignment horizontal="center"/>
    </xf>
    <xf numFmtId="0" fontId="13" fillId="5" borderId="29" xfId="0" applyFont="1" applyFill="1" applyBorder="1" applyAlignment="1">
      <alignment horizontal="center"/>
    </xf>
    <xf numFmtId="0" fontId="13" fillId="5" borderId="0" xfId="0" applyFont="1" applyFill="1" applyAlignment="1">
      <alignment horizontal="center"/>
    </xf>
    <xf numFmtId="0" fontId="13" fillId="5" borderId="22" xfId="0" applyFont="1" applyFill="1" applyBorder="1" applyAlignment="1">
      <alignment horizontal="center"/>
    </xf>
    <xf numFmtId="0" fontId="13" fillId="5" borderId="0" xfId="0" applyFont="1" applyFill="1" applyAlignment="1">
      <alignment horizontal="center" wrapText="1"/>
    </xf>
    <xf numFmtId="0" fontId="13" fillId="5" borderId="22" xfId="0" applyFont="1" applyFill="1" applyBorder="1" applyAlignment="1">
      <alignment horizontal="center" wrapText="1"/>
    </xf>
    <xf numFmtId="0" fontId="13" fillId="5" borderId="19" xfId="0" applyFont="1" applyFill="1" applyBorder="1" applyAlignment="1">
      <alignment horizontal="center"/>
    </xf>
    <xf numFmtId="0" fontId="13" fillId="5" borderId="24" xfId="0" applyFont="1" applyFill="1" applyBorder="1" applyAlignment="1">
      <alignment horizontal="center"/>
    </xf>
    <xf numFmtId="0" fontId="30" fillId="0" borderId="4" xfId="0" applyFont="1" applyBorder="1"/>
    <xf numFmtId="0" fontId="30" fillId="0" borderId="26" xfId="0" applyFont="1" applyBorder="1"/>
    <xf numFmtId="0" fontId="19" fillId="5" borderId="32" xfId="0" applyFont="1" applyFill="1" applyBorder="1" applyAlignment="1">
      <alignment horizontal="center"/>
    </xf>
    <xf numFmtId="0" fontId="19" fillId="5" borderId="13" xfId="0" applyFont="1" applyFill="1" applyBorder="1" applyAlignment="1">
      <alignment horizontal="center"/>
    </xf>
    <xf numFmtId="0" fontId="19" fillId="5" borderId="13" xfId="0" applyFont="1" applyFill="1" applyBorder="1" applyAlignment="1">
      <alignment horizontal="center" wrapText="1"/>
    </xf>
    <xf numFmtId="0" fontId="19" fillId="5" borderId="22" xfId="0" applyFont="1" applyFill="1" applyBorder="1" applyAlignment="1">
      <alignment horizontal="center" wrapText="1"/>
    </xf>
    <xf numFmtId="0" fontId="19" fillId="5" borderId="33" xfId="0" applyFont="1" applyFill="1" applyBorder="1" applyAlignment="1">
      <alignment horizontal="center"/>
    </xf>
    <xf numFmtId="0" fontId="19" fillId="5" borderId="24" xfId="0" applyFont="1" applyFill="1" applyBorder="1" applyAlignment="1">
      <alignment horizontal="center"/>
    </xf>
    <xf numFmtId="0" fontId="18" fillId="2" borderId="11" xfId="0" applyFont="1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/>
    </xf>
    <xf numFmtId="0" fontId="11" fillId="3" borderId="13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10" fillId="4" borderId="13" xfId="0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42" fillId="0" borderId="3" xfId="0" applyFont="1" applyBorder="1" applyAlignment="1" applyProtection="1">
      <alignment horizontal="center" vertical="center" wrapText="1"/>
      <protection locked="0"/>
    </xf>
    <xf numFmtId="0" fontId="2" fillId="0" borderId="13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9" fillId="5" borderId="27" xfId="0" applyFont="1" applyFill="1" applyBorder="1" applyAlignment="1">
      <alignment horizontal="center"/>
    </xf>
    <xf numFmtId="0" fontId="39" fillId="5" borderId="28" xfId="0" applyFont="1" applyFill="1" applyBorder="1" applyAlignment="1">
      <alignment horizontal="center"/>
    </xf>
    <xf numFmtId="0" fontId="39" fillId="5" borderId="29" xfId="0" applyFont="1" applyFill="1" applyBorder="1" applyAlignment="1">
      <alignment horizontal="center"/>
    </xf>
    <xf numFmtId="0" fontId="39" fillId="5" borderId="10" xfId="0" applyFont="1" applyFill="1" applyBorder="1" applyAlignment="1">
      <alignment horizontal="center"/>
    </xf>
    <xf numFmtId="0" fontId="39" fillId="5" borderId="0" xfId="0" applyFont="1" applyFill="1" applyAlignment="1">
      <alignment horizontal="center"/>
    </xf>
    <xf numFmtId="0" fontId="39" fillId="5" borderId="22" xfId="0" applyFont="1" applyFill="1" applyBorder="1" applyAlignment="1">
      <alignment horizontal="center"/>
    </xf>
    <xf numFmtId="0" fontId="45" fillId="5" borderId="23" xfId="0" applyFont="1" applyFill="1" applyBorder="1" applyAlignment="1">
      <alignment horizontal="center"/>
    </xf>
    <xf numFmtId="0" fontId="45" fillId="5" borderId="19" xfId="0" applyFont="1" applyFill="1" applyBorder="1" applyAlignment="1">
      <alignment horizontal="center"/>
    </xf>
    <xf numFmtId="0" fontId="45" fillId="5" borderId="24" xfId="0" applyFont="1" applyFill="1" applyBorder="1" applyAlignment="1">
      <alignment horizontal="center"/>
    </xf>
    <xf numFmtId="0" fontId="28" fillId="0" borderId="4" xfId="0" applyFont="1" applyBorder="1" applyAlignment="1">
      <alignment horizontal="right" vertical="center"/>
    </xf>
    <xf numFmtId="0" fontId="28" fillId="0" borderId="26" xfId="0" applyFont="1" applyBorder="1" applyAlignment="1">
      <alignment horizontal="right" vertical="center"/>
    </xf>
    <xf numFmtId="0" fontId="43" fillId="7" borderId="6" xfId="0" applyFont="1" applyFill="1" applyBorder="1" applyAlignment="1">
      <alignment horizontal="center" vertical="center" wrapText="1" shrinkToFit="1"/>
    </xf>
    <xf numFmtId="0" fontId="43" fillId="7" borderId="7" xfId="0" applyFont="1" applyFill="1" applyBorder="1" applyAlignment="1">
      <alignment horizontal="center" vertical="center" wrapText="1" shrinkToFit="1"/>
    </xf>
    <xf numFmtId="0" fontId="43" fillId="7" borderId="8" xfId="0" applyFont="1" applyFill="1" applyBorder="1" applyAlignment="1">
      <alignment horizontal="center" vertical="center" wrapText="1" shrinkToFit="1"/>
    </xf>
    <xf numFmtId="0" fontId="31" fillId="6" borderId="13" xfId="0" applyFont="1" applyFill="1" applyBorder="1" applyAlignment="1">
      <alignment horizontal="center" vertical="center" wrapText="1"/>
    </xf>
    <xf numFmtId="0" fontId="31" fillId="6" borderId="0" xfId="0" applyFont="1" applyFill="1" applyAlignment="1">
      <alignment horizontal="center" vertical="center" wrapText="1"/>
    </xf>
    <xf numFmtId="0" fontId="43" fillId="7" borderId="3" xfId="0" applyFont="1" applyFill="1" applyBorder="1" applyAlignment="1">
      <alignment horizontal="center" vertical="center" wrapText="1"/>
    </xf>
    <xf numFmtId="0" fontId="43" fillId="7" borderId="6" xfId="0" applyFont="1" applyFill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2" fillId="0" borderId="8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0" fontId="44" fillId="8" borderId="3" xfId="2" applyFont="1" applyBorder="1" applyAlignment="1">
      <alignment horizontal="center" vertical="center" shrinkToFit="1"/>
    </xf>
    <xf numFmtId="0" fontId="46" fillId="8" borderId="3" xfId="2" applyFont="1" applyBorder="1" applyAlignment="1">
      <alignment horizontal="center" vertical="center" shrinkToFit="1"/>
    </xf>
    <xf numFmtId="0" fontId="43" fillId="0" borderId="3" xfId="0" applyFont="1" applyBorder="1" applyAlignment="1">
      <alignment vertical="center"/>
    </xf>
    <xf numFmtId="0" fontId="42" fillId="9" borderId="3" xfId="3" applyFont="1" applyBorder="1" applyAlignment="1">
      <alignment horizontal="center" vertical="center" shrinkToFit="1"/>
    </xf>
    <xf numFmtId="0" fontId="30" fillId="10" borderId="32" xfId="0" applyFont="1" applyFill="1" applyBorder="1" applyAlignment="1">
      <alignment horizontal="center" vertical="center"/>
    </xf>
    <xf numFmtId="0" fontId="30" fillId="10" borderId="28" xfId="0" applyFont="1" applyFill="1" applyBorder="1" applyAlignment="1">
      <alignment horizontal="center" vertical="center"/>
    </xf>
    <xf numFmtId="0" fontId="21" fillId="0" borderId="25" xfId="0" applyFont="1" applyBorder="1" applyAlignment="1">
      <alignment vertical="center"/>
    </xf>
    <xf numFmtId="0" fontId="21" fillId="0" borderId="20" xfId="0" applyFont="1" applyBorder="1" applyAlignment="1">
      <alignment vertical="center"/>
    </xf>
    <xf numFmtId="0" fontId="21" fillId="0" borderId="15" xfId="0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0" fillId="0" borderId="4" xfId="0" applyFont="1" applyBorder="1" applyAlignment="1">
      <alignment vertical="center" wrapText="1"/>
    </xf>
    <xf numFmtId="0" fontId="20" fillId="0" borderId="5" xfId="0" applyFont="1" applyBorder="1" applyAlignment="1">
      <alignment vertical="center" wrapText="1"/>
    </xf>
    <xf numFmtId="0" fontId="20" fillId="0" borderId="26" xfId="0" applyFont="1" applyBorder="1" applyAlignment="1">
      <alignment vertical="center" wrapText="1"/>
    </xf>
    <xf numFmtId="0" fontId="27" fillId="0" borderId="4" xfId="0" applyFont="1" applyBorder="1" applyAlignment="1">
      <alignment wrapText="1"/>
    </xf>
    <xf numFmtId="0" fontId="27" fillId="0" borderId="5" xfId="0" applyFont="1" applyBorder="1" applyAlignment="1">
      <alignment wrapText="1"/>
    </xf>
    <xf numFmtId="0" fontId="27" fillId="0" borderId="17" xfId="0" applyFont="1" applyBorder="1" applyAlignment="1">
      <alignment wrapText="1"/>
    </xf>
    <xf numFmtId="0" fontId="27" fillId="0" borderId="26" xfId="0" applyFont="1" applyBorder="1" applyAlignment="1">
      <alignment wrapText="1"/>
    </xf>
    <xf numFmtId="0" fontId="0" fillId="0" borderId="21" xfId="0" applyBorder="1"/>
    <xf numFmtId="0" fontId="0" fillId="0" borderId="20" xfId="0" applyBorder="1"/>
    <xf numFmtId="0" fontId="22" fillId="0" borderId="1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30" fillId="0" borderId="39" xfId="0" applyFont="1" applyBorder="1" applyAlignment="1">
      <alignment horizontal="left" vertical="center"/>
    </xf>
    <xf numFmtId="9" fontId="14" fillId="0" borderId="35" xfId="1" applyFont="1" applyBorder="1"/>
    <xf numFmtId="9" fontId="14" fillId="0" borderId="44" xfId="1" applyFont="1" applyBorder="1"/>
    <xf numFmtId="9" fontId="14" fillId="0" borderId="38" xfId="1" applyFont="1" applyBorder="1"/>
    <xf numFmtId="0" fontId="13" fillId="5" borderId="23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5" fillId="0" borderId="37" xfId="0" applyFont="1" applyBorder="1"/>
    <xf numFmtId="0" fontId="25" fillId="0" borderId="38" xfId="0" applyFont="1" applyBorder="1"/>
    <xf numFmtId="0" fontId="21" fillId="0" borderId="11" xfId="0" applyFont="1" applyBorder="1" applyAlignment="1">
      <alignment vertical="center"/>
    </xf>
    <xf numFmtId="0" fontId="21" fillId="0" borderId="9" xfId="0" applyFont="1" applyBorder="1" applyAlignment="1">
      <alignment vertical="center"/>
    </xf>
    <xf numFmtId="0" fontId="21" fillId="0" borderId="43" xfId="0" applyFont="1" applyBorder="1" applyAlignment="1">
      <alignment vertical="center"/>
    </xf>
    <xf numFmtId="0" fontId="21" fillId="0" borderId="13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21" fillId="0" borderId="22" xfId="0" applyFont="1" applyBorder="1" applyAlignment="1">
      <alignment vertical="center"/>
    </xf>
    <xf numFmtId="0" fontId="21" fillId="0" borderId="33" xfId="0" applyFont="1" applyBorder="1" applyAlignment="1">
      <alignment vertical="center"/>
    </xf>
    <xf numFmtId="0" fontId="21" fillId="0" borderId="19" xfId="0" applyFont="1" applyBorder="1" applyAlignment="1">
      <alignment vertical="center"/>
    </xf>
    <xf numFmtId="0" fontId="21" fillId="0" borderId="24" xfId="0" applyFont="1" applyBorder="1" applyAlignment="1">
      <alignment vertical="center"/>
    </xf>
    <xf numFmtId="0" fontId="0" fillId="0" borderId="41" xfId="0" applyBorder="1"/>
    <xf numFmtId="0" fontId="22" fillId="0" borderId="42" xfId="0" applyFont="1" applyBorder="1" applyAlignment="1">
      <alignment horizontal="left" vertical="center"/>
    </xf>
    <xf numFmtId="0" fontId="22" fillId="0" borderId="9" xfId="0" applyFont="1" applyBorder="1" applyAlignment="1">
      <alignment horizontal="left" vertical="center"/>
    </xf>
    <xf numFmtId="0" fontId="22" fillId="0" borderId="43" xfId="0" applyFont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2" fillId="0" borderId="22" xfId="0" applyFont="1" applyBorder="1" applyAlignment="1">
      <alignment horizontal="left" vertical="center"/>
    </xf>
    <xf numFmtId="0" fontId="22" fillId="0" borderId="23" xfId="0" applyFont="1" applyBorder="1" applyAlignment="1">
      <alignment horizontal="left" vertical="center"/>
    </xf>
    <xf numFmtId="0" fontId="22" fillId="0" borderId="19" xfId="0" applyFont="1" applyBorder="1" applyAlignment="1">
      <alignment horizontal="left" vertical="center"/>
    </xf>
    <xf numFmtId="0" fontId="22" fillId="0" borderId="24" xfId="0" applyFont="1" applyBorder="1" applyAlignment="1">
      <alignment horizontal="left" vertical="center"/>
    </xf>
    <xf numFmtId="0" fontId="35" fillId="0" borderId="4" xfId="0" applyFont="1" applyBorder="1" applyAlignment="1">
      <alignment horizontal="right" vertical="center"/>
    </xf>
    <xf numFmtId="0" fontId="35" fillId="0" borderId="26" xfId="0" applyFont="1" applyBorder="1" applyAlignment="1">
      <alignment horizontal="right" vertical="center"/>
    </xf>
    <xf numFmtId="0" fontId="42" fillId="0" borderId="37" xfId="0" applyFont="1" applyBorder="1"/>
    <xf numFmtId="0" fontId="42" fillId="0" borderId="38" xfId="0" applyFont="1" applyBorder="1"/>
    <xf numFmtId="9" fontId="42" fillId="0" borderId="35" xfId="1" applyFont="1" applyBorder="1"/>
    <xf numFmtId="9" fontId="42" fillId="0" borderId="44" xfId="1" applyFont="1" applyBorder="1"/>
    <xf numFmtId="9" fontId="42" fillId="0" borderId="38" xfId="1" applyFont="1" applyBorder="1"/>
    <xf numFmtId="0" fontId="42" fillId="0" borderId="35" xfId="0" applyFont="1" applyBorder="1"/>
    <xf numFmtId="0" fontId="42" fillId="0" borderId="44" xfId="0" applyFont="1" applyBorder="1"/>
  </cellXfs>
  <cellStyles count="4">
    <cellStyle name="40% - Accent5" xfId="3" builtinId="47"/>
    <cellStyle name="Bad" xfId="2" builtinId="27"/>
    <cellStyle name="Normal" xfId="0" builtinId="0"/>
    <cellStyle name="Percent" xfId="1" builtinId="5"/>
  </cellStyles>
  <dxfs count="31"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border outline="0">
        <left style="medium">
          <color auto="1"/>
        </lef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75034390797614E-2"/>
          <c:y val="7.8360629921259847E-2"/>
          <c:w val="0.96887304521018458"/>
          <c:h val="0.65385039370078735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ABAYOMI!$C$29:$D$40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ABAYOMI!$I$29:$I$40</c:f>
              <c:numCache>
                <c:formatCode>General</c:formatCode>
                <c:ptCount val="12"/>
                <c:pt idx="0">
                  <c:v>74.7</c:v>
                </c:pt>
                <c:pt idx="1">
                  <c:v>74.5</c:v>
                </c:pt>
                <c:pt idx="2">
                  <c:v>81</c:v>
                </c:pt>
                <c:pt idx="3">
                  <c:v>77</c:v>
                </c:pt>
                <c:pt idx="4">
                  <c:v>94.8</c:v>
                </c:pt>
                <c:pt idx="5">
                  <c:v>78.300000000000011</c:v>
                </c:pt>
                <c:pt idx="6">
                  <c:v>81</c:v>
                </c:pt>
                <c:pt idx="7">
                  <c:v>83</c:v>
                </c:pt>
                <c:pt idx="8">
                  <c:v>69</c:v>
                </c:pt>
                <c:pt idx="9">
                  <c:v>72</c:v>
                </c:pt>
                <c:pt idx="10">
                  <c:v>92.5</c:v>
                </c:pt>
                <c:pt idx="11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0-40F6-A992-9A6FE519BA26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ABAYOMI!$C$29:$D$40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ABAYOMI!$J$29:$J$40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0-40F6-A992-9A6FE519B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7936688"/>
        <c:axId val="1747941040"/>
        <c:axId val="0"/>
      </c:bar3DChart>
      <c:catAx>
        <c:axId val="174793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941040"/>
        <c:crosses val="autoZero"/>
        <c:auto val="1"/>
        <c:lblAlgn val="ctr"/>
        <c:lblOffset val="100"/>
        <c:noMultiLvlLbl val="0"/>
      </c:catAx>
      <c:valAx>
        <c:axId val="17479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93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ADEGBESAN!$C$29:$D$40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ADEGBESAN!$I$29:$I$40</c:f>
              <c:numCache>
                <c:formatCode>General</c:formatCode>
                <c:ptCount val="12"/>
                <c:pt idx="0">
                  <c:v>26</c:v>
                </c:pt>
                <c:pt idx="1">
                  <c:v>30.5</c:v>
                </c:pt>
                <c:pt idx="2">
                  <c:v>38.799999999999997</c:v>
                </c:pt>
                <c:pt idx="3">
                  <c:v>41</c:v>
                </c:pt>
                <c:pt idx="4">
                  <c:v>55.8</c:v>
                </c:pt>
                <c:pt idx="5">
                  <c:v>33.5</c:v>
                </c:pt>
                <c:pt idx="6">
                  <c:v>24</c:v>
                </c:pt>
                <c:pt idx="7">
                  <c:v>29.3</c:v>
                </c:pt>
                <c:pt idx="8">
                  <c:v>33</c:v>
                </c:pt>
                <c:pt idx="9">
                  <c:v>57</c:v>
                </c:pt>
                <c:pt idx="10">
                  <c:v>32.5</c:v>
                </c:pt>
                <c:pt idx="11">
                  <c:v>27.5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D-4F4D-9C9E-4B80F4484CC4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ADEGBESAN!$C$29:$D$40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ADEGBESAN!$J$29:$J$40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95.5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86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ED-4F4D-9C9E-4B80F4484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47216"/>
        <c:axId val="1959244496"/>
        <c:axId val="0"/>
      </c:bar3DChart>
      <c:catAx>
        <c:axId val="195924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4496"/>
        <c:crosses val="autoZero"/>
        <c:auto val="1"/>
        <c:lblAlgn val="ctr"/>
        <c:lblOffset val="100"/>
        <c:noMultiLvlLbl val="0"/>
      </c:catAx>
      <c:valAx>
        <c:axId val="195924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ADIGUN!$C$29:$D$40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ADIGUN!$I$29:$I$40</c:f>
              <c:numCache>
                <c:formatCode>General</c:formatCode>
                <c:ptCount val="12"/>
                <c:pt idx="0">
                  <c:v>44</c:v>
                </c:pt>
                <c:pt idx="1">
                  <c:v>36</c:v>
                </c:pt>
                <c:pt idx="2">
                  <c:v>61.3</c:v>
                </c:pt>
                <c:pt idx="3">
                  <c:v>64.5</c:v>
                </c:pt>
                <c:pt idx="4">
                  <c:v>71.8</c:v>
                </c:pt>
                <c:pt idx="5">
                  <c:v>50.8</c:v>
                </c:pt>
                <c:pt idx="6">
                  <c:v>36</c:v>
                </c:pt>
                <c:pt idx="7">
                  <c:v>45.8</c:v>
                </c:pt>
                <c:pt idx="8">
                  <c:v>46</c:v>
                </c:pt>
                <c:pt idx="9">
                  <c:v>59</c:v>
                </c:pt>
                <c:pt idx="10">
                  <c:v>47</c:v>
                </c:pt>
                <c:pt idx="1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8-4604-A720-1B33D362C901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ADIGUN!$C$29:$D$40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ADIGUN!$J$29:$J$40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8-4604-A720-1B33D362C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39056"/>
        <c:axId val="1959240688"/>
        <c:axId val="0"/>
      </c:bar3DChart>
      <c:catAx>
        <c:axId val="19592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0688"/>
        <c:crosses val="autoZero"/>
        <c:auto val="1"/>
        <c:lblAlgn val="ctr"/>
        <c:lblOffset val="100"/>
        <c:noMultiLvlLbl val="0"/>
      </c:catAx>
      <c:valAx>
        <c:axId val="195924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AKINWUMI!$C$29:$D$40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AKINWUMI!$I$29:$I$40</c:f>
              <c:numCache>
                <c:formatCode>General</c:formatCode>
                <c:ptCount val="12"/>
                <c:pt idx="0">
                  <c:v>27</c:v>
                </c:pt>
                <c:pt idx="1">
                  <c:v>29.5</c:v>
                </c:pt>
                <c:pt idx="2">
                  <c:v>49.6</c:v>
                </c:pt>
                <c:pt idx="3">
                  <c:v>48.5</c:v>
                </c:pt>
                <c:pt idx="4">
                  <c:v>47.5</c:v>
                </c:pt>
                <c:pt idx="5">
                  <c:v>31.3</c:v>
                </c:pt>
                <c:pt idx="6">
                  <c:v>28</c:v>
                </c:pt>
                <c:pt idx="7">
                  <c:v>32.200000000000003</c:v>
                </c:pt>
                <c:pt idx="8">
                  <c:v>32</c:v>
                </c:pt>
                <c:pt idx="9">
                  <c:v>52</c:v>
                </c:pt>
                <c:pt idx="10">
                  <c:v>30.5</c:v>
                </c:pt>
                <c:pt idx="11">
                  <c:v>20.5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3-46A0-8C11-BCA183E53C89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AKINWUMI!$C$29:$D$40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AKINWUMI!$J$29:$J$40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73-46A0-8C11-BCA183E53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52656"/>
        <c:axId val="1959249392"/>
        <c:axId val="0"/>
      </c:bar3DChart>
      <c:catAx>
        <c:axId val="19592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9392"/>
        <c:crosses val="autoZero"/>
        <c:auto val="1"/>
        <c:lblAlgn val="ctr"/>
        <c:lblOffset val="100"/>
        <c:noMultiLvlLbl val="0"/>
      </c:catAx>
      <c:valAx>
        <c:axId val="19592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BABALOLA!$C$29:$D$40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BABALOLA!$I$29:$I$40</c:f>
              <c:numCache>
                <c:formatCode>General</c:formatCode>
                <c:ptCount val="12"/>
                <c:pt idx="0">
                  <c:v>56</c:v>
                </c:pt>
                <c:pt idx="1">
                  <c:v>45</c:v>
                </c:pt>
                <c:pt idx="2">
                  <c:v>65.900000000000006</c:v>
                </c:pt>
                <c:pt idx="3">
                  <c:v>68.5</c:v>
                </c:pt>
                <c:pt idx="4">
                  <c:v>78.3</c:v>
                </c:pt>
                <c:pt idx="5">
                  <c:v>55.7</c:v>
                </c:pt>
                <c:pt idx="6">
                  <c:v>64</c:v>
                </c:pt>
                <c:pt idx="7">
                  <c:v>56.3</c:v>
                </c:pt>
                <c:pt idx="8">
                  <c:v>56</c:v>
                </c:pt>
                <c:pt idx="9">
                  <c:v>71</c:v>
                </c:pt>
                <c:pt idx="10">
                  <c:v>62.5</c:v>
                </c:pt>
                <c:pt idx="11">
                  <c:v>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1-4289-9EF8-C67620A22DBE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BABALOLA!$C$29:$D$40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BABALOLA!$J$29:$J$40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21-4289-9EF8-C67620A22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42864"/>
        <c:axId val="1959252112"/>
        <c:axId val="0"/>
      </c:bar3DChart>
      <c:catAx>
        <c:axId val="195924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52112"/>
        <c:crosses val="autoZero"/>
        <c:auto val="1"/>
        <c:lblAlgn val="ctr"/>
        <c:lblOffset val="100"/>
        <c:noMultiLvlLbl val="0"/>
      </c:catAx>
      <c:valAx>
        <c:axId val="195925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CHIDUBEM!$C$29:$D$40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CHIDUBEM!$I$29:$I$40</c:f>
              <c:numCache>
                <c:formatCode>General</c:formatCode>
                <c:ptCount val="12"/>
                <c:pt idx="0">
                  <c:v>70</c:v>
                </c:pt>
                <c:pt idx="1">
                  <c:v>69.5</c:v>
                </c:pt>
                <c:pt idx="2">
                  <c:v>84.3</c:v>
                </c:pt>
                <c:pt idx="3">
                  <c:v>85</c:v>
                </c:pt>
                <c:pt idx="4">
                  <c:v>80.8</c:v>
                </c:pt>
                <c:pt idx="5">
                  <c:v>82.3</c:v>
                </c:pt>
                <c:pt idx="6">
                  <c:v>76</c:v>
                </c:pt>
                <c:pt idx="7">
                  <c:v>64.5</c:v>
                </c:pt>
                <c:pt idx="8">
                  <c:v>45</c:v>
                </c:pt>
                <c:pt idx="9">
                  <c:v>69</c:v>
                </c:pt>
                <c:pt idx="10">
                  <c:v>78.5</c:v>
                </c:pt>
                <c:pt idx="11">
                  <c:v>65.5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3-4E63-8319-DD33241A449D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CHIDUBEM!$C$29:$D$40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CHIDUBEM!$J$29:$J$40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E3-4E63-8319-DD33241A4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49936"/>
        <c:axId val="1959241776"/>
        <c:axId val="0"/>
      </c:bar3DChart>
      <c:catAx>
        <c:axId val="195924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1776"/>
        <c:crosses val="autoZero"/>
        <c:auto val="1"/>
        <c:lblAlgn val="ctr"/>
        <c:lblOffset val="100"/>
        <c:noMultiLvlLbl val="0"/>
      </c:catAx>
      <c:valAx>
        <c:axId val="19592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CHINEDU!$C$29:$D$40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CHINEDU!$I$29:$I$40</c:f>
              <c:numCache>
                <c:formatCode>General</c:formatCode>
                <c:ptCount val="12"/>
                <c:pt idx="0">
                  <c:v>88.5</c:v>
                </c:pt>
                <c:pt idx="1">
                  <c:v>90.5</c:v>
                </c:pt>
                <c:pt idx="2">
                  <c:v>93.5</c:v>
                </c:pt>
                <c:pt idx="3">
                  <c:v>94</c:v>
                </c:pt>
                <c:pt idx="4">
                  <c:v>93.3</c:v>
                </c:pt>
                <c:pt idx="5">
                  <c:v>87.5</c:v>
                </c:pt>
                <c:pt idx="6">
                  <c:v>85</c:v>
                </c:pt>
                <c:pt idx="7">
                  <c:v>89</c:v>
                </c:pt>
                <c:pt idx="8">
                  <c:v>50</c:v>
                </c:pt>
                <c:pt idx="9">
                  <c:v>70</c:v>
                </c:pt>
                <c:pt idx="10">
                  <c:v>91</c:v>
                </c:pt>
                <c:pt idx="11">
                  <c:v>83.5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AA0-BBA2-3EB302746CA9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CHINEDU!$C$29:$D$40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CHINEDU!$J$29:$J$40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2E-4AA0-BBA2-3EB30274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45584"/>
        <c:axId val="1959254288"/>
        <c:axId val="0"/>
      </c:bar3DChart>
      <c:catAx>
        <c:axId val="195924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54288"/>
        <c:crosses val="autoZero"/>
        <c:auto val="1"/>
        <c:lblAlgn val="ctr"/>
        <c:lblOffset val="100"/>
        <c:noMultiLvlLbl val="0"/>
      </c:catAx>
      <c:valAx>
        <c:axId val="19592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EKHAIYEME!$C$29:$D$40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EKHAIYEME!$I$29:$I$40</c:f>
              <c:numCache>
                <c:formatCode>General</c:formatCode>
                <c:ptCount val="12"/>
                <c:pt idx="0">
                  <c:v>78.5</c:v>
                </c:pt>
                <c:pt idx="1">
                  <c:v>61.5</c:v>
                </c:pt>
                <c:pt idx="2">
                  <c:v>81.599999999999994</c:v>
                </c:pt>
                <c:pt idx="3">
                  <c:v>82.5</c:v>
                </c:pt>
                <c:pt idx="4">
                  <c:v>83</c:v>
                </c:pt>
                <c:pt idx="5">
                  <c:v>74.900000000000006</c:v>
                </c:pt>
                <c:pt idx="6">
                  <c:v>71</c:v>
                </c:pt>
                <c:pt idx="7">
                  <c:v>66.5</c:v>
                </c:pt>
                <c:pt idx="8">
                  <c:v>49</c:v>
                </c:pt>
                <c:pt idx="9">
                  <c:v>62</c:v>
                </c:pt>
                <c:pt idx="10">
                  <c:v>86.5</c:v>
                </c:pt>
                <c:pt idx="11">
                  <c:v>70.5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2-40BC-A911-E917D398A66D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EKHAIYEME!$C$29:$D$40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EKHAIYEME!$J$29:$J$40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A2-40BC-A911-E917D398A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39600"/>
        <c:axId val="1959242320"/>
        <c:axId val="0"/>
      </c:bar3DChart>
      <c:catAx>
        <c:axId val="195923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2320"/>
        <c:crosses val="autoZero"/>
        <c:auto val="1"/>
        <c:lblAlgn val="ctr"/>
        <c:lblOffset val="100"/>
        <c:noMultiLvlLbl val="0"/>
      </c:catAx>
      <c:valAx>
        <c:axId val="19592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3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ISMAIL!$C$29:$D$40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ISMAIL!$I$29:$I$40</c:f>
              <c:numCache>
                <c:formatCode>General</c:formatCode>
                <c:ptCount val="12"/>
                <c:pt idx="0">
                  <c:v>61</c:v>
                </c:pt>
                <c:pt idx="1">
                  <c:v>45</c:v>
                </c:pt>
                <c:pt idx="2">
                  <c:v>73.5</c:v>
                </c:pt>
                <c:pt idx="3">
                  <c:v>79</c:v>
                </c:pt>
                <c:pt idx="4">
                  <c:v>72.5</c:v>
                </c:pt>
                <c:pt idx="5">
                  <c:v>57.8</c:v>
                </c:pt>
                <c:pt idx="6">
                  <c:v>57</c:v>
                </c:pt>
                <c:pt idx="7">
                  <c:v>60.8</c:v>
                </c:pt>
                <c:pt idx="8">
                  <c:v>53</c:v>
                </c:pt>
                <c:pt idx="9">
                  <c:v>45</c:v>
                </c:pt>
                <c:pt idx="10">
                  <c:v>53.5</c:v>
                </c:pt>
                <c:pt idx="1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E-48D7-BC8B-EBDE66958A75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ISMAIL!$C$29:$D$40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ISMAIL!$J$29:$J$40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5E-48D7-BC8B-EBDE66958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45040"/>
        <c:axId val="1959246672"/>
        <c:axId val="0"/>
      </c:bar3DChart>
      <c:catAx>
        <c:axId val="195924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6672"/>
        <c:crosses val="autoZero"/>
        <c:auto val="1"/>
        <c:lblAlgn val="ctr"/>
        <c:lblOffset val="100"/>
        <c:noMultiLvlLbl val="0"/>
      </c:catAx>
      <c:valAx>
        <c:axId val="19592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MUSA!$C$29:$D$40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MUSA!$I$29:$I$40</c:f>
              <c:numCache>
                <c:formatCode>General</c:formatCode>
                <c:ptCount val="12"/>
                <c:pt idx="0">
                  <c:v>21.5</c:v>
                </c:pt>
                <c:pt idx="1">
                  <c:v>32.5</c:v>
                </c:pt>
                <c:pt idx="2">
                  <c:v>43.2</c:v>
                </c:pt>
                <c:pt idx="3">
                  <c:v>38</c:v>
                </c:pt>
                <c:pt idx="4">
                  <c:v>42.5</c:v>
                </c:pt>
                <c:pt idx="5">
                  <c:v>31.3</c:v>
                </c:pt>
                <c:pt idx="6">
                  <c:v>28</c:v>
                </c:pt>
                <c:pt idx="7">
                  <c:v>22</c:v>
                </c:pt>
                <c:pt idx="8">
                  <c:v>34</c:v>
                </c:pt>
                <c:pt idx="9">
                  <c:v>38</c:v>
                </c:pt>
                <c:pt idx="10">
                  <c:v>25.5</c:v>
                </c:pt>
                <c:pt idx="1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9-4AF6-BBA9-BD99B7489F83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MUSA!$C$29:$D$40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MUSA!$J$29:$J$40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9-4AF6-BBA9-BD99B7489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40144"/>
        <c:axId val="1959250480"/>
        <c:axId val="0"/>
      </c:bar3DChart>
      <c:catAx>
        <c:axId val="195924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50480"/>
        <c:crosses val="autoZero"/>
        <c:auto val="1"/>
        <c:lblAlgn val="ctr"/>
        <c:lblOffset val="100"/>
        <c:noMultiLvlLbl val="0"/>
      </c:catAx>
      <c:valAx>
        <c:axId val="19592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ODOFIN!$C$29:$D$40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ODOFIN!$I$29:$I$40</c:f>
              <c:numCache>
                <c:formatCode>General</c:formatCode>
                <c:ptCount val="12"/>
                <c:pt idx="0">
                  <c:v>55</c:v>
                </c:pt>
                <c:pt idx="1">
                  <c:v>50.5</c:v>
                </c:pt>
                <c:pt idx="2">
                  <c:v>73.3</c:v>
                </c:pt>
                <c:pt idx="3">
                  <c:v>74</c:v>
                </c:pt>
                <c:pt idx="4">
                  <c:v>75.8</c:v>
                </c:pt>
                <c:pt idx="5">
                  <c:v>52.900000000000006</c:v>
                </c:pt>
                <c:pt idx="6">
                  <c:v>47</c:v>
                </c:pt>
                <c:pt idx="7">
                  <c:v>67.3</c:v>
                </c:pt>
                <c:pt idx="8">
                  <c:v>38</c:v>
                </c:pt>
                <c:pt idx="9">
                  <c:v>64</c:v>
                </c:pt>
                <c:pt idx="10">
                  <c:v>44</c:v>
                </c:pt>
                <c:pt idx="11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9-45BE-8895-9307F9BD10CD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ODOFIN!$C$29:$D$40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ODOFIN!$J$29:$J$40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E9-45BE-8895-9307F9BD1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43408"/>
        <c:axId val="1959246128"/>
        <c:axId val="0"/>
      </c:bar3DChart>
      <c:catAx>
        <c:axId val="195924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6128"/>
        <c:crosses val="autoZero"/>
        <c:auto val="1"/>
        <c:lblAlgn val="ctr"/>
        <c:lblOffset val="100"/>
        <c:noMultiLvlLbl val="0"/>
      </c:catAx>
      <c:valAx>
        <c:axId val="19592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OGUNADE!$C$29:$D$40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OGUNADE!$I$29:$I$40</c:f>
              <c:numCache>
                <c:formatCode>General</c:formatCode>
                <c:ptCount val="12"/>
                <c:pt idx="0">
                  <c:v>53</c:v>
                </c:pt>
                <c:pt idx="1">
                  <c:v>38.5</c:v>
                </c:pt>
                <c:pt idx="2">
                  <c:v>50.4</c:v>
                </c:pt>
                <c:pt idx="3">
                  <c:v>57.3</c:v>
                </c:pt>
                <c:pt idx="4">
                  <c:v>37.799999999999997</c:v>
                </c:pt>
                <c:pt idx="5">
                  <c:v>41.2</c:v>
                </c:pt>
                <c:pt idx="6">
                  <c:v>50</c:v>
                </c:pt>
                <c:pt idx="7">
                  <c:v>52</c:v>
                </c:pt>
                <c:pt idx="8">
                  <c:v>39</c:v>
                </c:pt>
                <c:pt idx="9">
                  <c:v>60</c:v>
                </c:pt>
                <c:pt idx="10">
                  <c:v>116.5</c:v>
                </c:pt>
                <c:pt idx="11">
                  <c:v>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3-4833-AF9F-AEECC3572645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OGUNADE!$C$29:$D$40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OGUNADE!$J$29:$J$40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53-4833-AF9F-AEECC3572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47760"/>
        <c:axId val="1959251024"/>
        <c:axId val="0"/>
      </c:bar3DChart>
      <c:catAx>
        <c:axId val="195924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51024"/>
        <c:crosses val="autoZero"/>
        <c:auto val="1"/>
        <c:lblAlgn val="ctr"/>
        <c:lblOffset val="100"/>
        <c:noMultiLvlLbl val="0"/>
      </c:catAx>
      <c:valAx>
        <c:axId val="19592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OGUNLEYE!$C$29:$D$40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OGUNLEYE!$I$29:$I$40</c:f>
              <c:numCache>
                <c:formatCode>General</c:formatCode>
                <c:ptCount val="12"/>
                <c:pt idx="0">
                  <c:v>77</c:v>
                </c:pt>
                <c:pt idx="1">
                  <c:v>79</c:v>
                </c:pt>
                <c:pt idx="2">
                  <c:v>87</c:v>
                </c:pt>
                <c:pt idx="3">
                  <c:v>85.5</c:v>
                </c:pt>
                <c:pt idx="4">
                  <c:v>86.8</c:v>
                </c:pt>
                <c:pt idx="5">
                  <c:v>76.5</c:v>
                </c:pt>
                <c:pt idx="6">
                  <c:v>78</c:v>
                </c:pt>
                <c:pt idx="7">
                  <c:v>71.8</c:v>
                </c:pt>
                <c:pt idx="8">
                  <c:v>71</c:v>
                </c:pt>
                <c:pt idx="9">
                  <c:v>82</c:v>
                </c:pt>
                <c:pt idx="10">
                  <c:v>88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2-482E-88C9-FED3E11EA10D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OGUNLEYE!$C$29:$D$40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OGUNLEYE!$J$29:$J$40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B2-482E-88C9-FED3E11EA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43952"/>
        <c:axId val="1959241232"/>
        <c:axId val="0"/>
      </c:bar3DChart>
      <c:catAx>
        <c:axId val="195924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1232"/>
        <c:crosses val="autoZero"/>
        <c:auto val="1"/>
        <c:lblAlgn val="ctr"/>
        <c:lblOffset val="100"/>
        <c:noMultiLvlLbl val="0"/>
      </c:catAx>
      <c:valAx>
        <c:axId val="195924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OGUNTEGBE!$C$29:$D$40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OGUNTEGBE!$I$29:$I$40</c:f>
              <c:numCache>
                <c:formatCode>General</c:formatCode>
                <c:ptCount val="12"/>
                <c:pt idx="0">
                  <c:v>53</c:v>
                </c:pt>
                <c:pt idx="1">
                  <c:v>48.5</c:v>
                </c:pt>
                <c:pt idx="2">
                  <c:v>70.099999999999994</c:v>
                </c:pt>
                <c:pt idx="3">
                  <c:v>80</c:v>
                </c:pt>
                <c:pt idx="4">
                  <c:v>70</c:v>
                </c:pt>
                <c:pt idx="5">
                  <c:v>62.099999999999994</c:v>
                </c:pt>
                <c:pt idx="6">
                  <c:v>44</c:v>
                </c:pt>
                <c:pt idx="7">
                  <c:v>58.2</c:v>
                </c:pt>
                <c:pt idx="8">
                  <c:v>40</c:v>
                </c:pt>
                <c:pt idx="9">
                  <c:v>60</c:v>
                </c:pt>
                <c:pt idx="10">
                  <c:v>64</c:v>
                </c:pt>
                <c:pt idx="11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F-45ED-B695-03CB523DD49E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OGUNTEGBE!$C$29:$D$40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OGUNTEGBE!$J$29:$J$40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CF-45ED-B695-03CB523DD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48304"/>
        <c:axId val="1959248848"/>
        <c:axId val="0"/>
      </c:bar3DChart>
      <c:catAx>
        <c:axId val="195924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8848"/>
        <c:crosses val="autoZero"/>
        <c:auto val="1"/>
        <c:lblAlgn val="ctr"/>
        <c:lblOffset val="100"/>
        <c:noMultiLvlLbl val="0"/>
      </c:catAx>
      <c:valAx>
        <c:axId val="195924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OJO!$C$29:$D$40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OJO!$I$29:$I$40</c:f>
              <c:numCache>
                <c:formatCode>General</c:formatCode>
                <c:ptCount val="12"/>
                <c:pt idx="0">
                  <c:v>36</c:v>
                </c:pt>
                <c:pt idx="1">
                  <c:v>30.5</c:v>
                </c:pt>
                <c:pt idx="2">
                  <c:v>41.5</c:v>
                </c:pt>
                <c:pt idx="3">
                  <c:v>51.3</c:v>
                </c:pt>
                <c:pt idx="4">
                  <c:v>58</c:v>
                </c:pt>
                <c:pt idx="5">
                  <c:v>47.900000000000006</c:v>
                </c:pt>
                <c:pt idx="6">
                  <c:v>42</c:v>
                </c:pt>
                <c:pt idx="7">
                  <c:v>42</c:v>
                </c:pt>
                <c:pt idx="8">
                  <c:v>41</c:v>
                </c:pt>
                <c:pt idx="9">
                  <c:v>56</c:v>
                </c:pt>
                <c:pt idx="10">
                  <c:v>41.5</c:v>
                </c:pt>
                <c:pt idx="1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7-42F1-95B2-9041FFF9673E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OJO!$C$29:$D$40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OJO!$J$29:$J$40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7-42F1-95B2-9041FFF96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51568"/>
        <c:axId val="1959253200"/>
        <c:axId val="0"/>
      </c:bar3DChart>
      <c:catAx>
        <c:axId val="195925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53200"/>
        <c:crosses val="autoZero"/>
        <c:auto val="1"/>
        <c:lblAlgn val="ctr"/>
        <c:lblOffset val="100"/>
        <c:noMultiLvlLbl val="0"/>
      </c:catAx>
      <c:valAx>
        <c:axId val="195925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5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OKOJIE!$C$29:$D$40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OKOJIE!$I$29:$I$40</c:f>
              <c:numCache>
                <c:formatCode>General</c:formatCode>
                <c:ptCount val="12"/>
                <c:pt idx="0">
                  <c:v>73</c:v>
                </c:pt>
                <c:pt idx="1">
                  <c:v>64</c:v>
                </c:pt>
                <c:pt idx="2">
                  <c:v>87.2</c:v>
                </c:pt>
                <c:pt idx="3">
                  <c:v>90</c:v>
                </c:pt>
                <c:pt idx="4">
                  <c:v>95.5</c:v>
                </c:pt>
                <c:pt idx="5">
                  <c:v>68</c:v>
                </c:pt>
                <c:pt idx="6">
                  <c:v>67</c:v>
                </c:pt>
                <c:pt idx="7">
                  <c:v>66.8</c:v>
                </c:pt>
                <c:pt idx="8">
                  <c:v>52</c:v>
                </c:pt>
                <c:pt idx="9">
                  <c:v>56</c:v>
                </c:pt>
                <c:pt idx="10">
                  <c:v>76.5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F-44FB-98E6-886B8B087929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OKOJIE!$C$29:$D$40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OKOJIE!$J$29:$J$40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96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4F-44FB-98E6-886B8B087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9253744"/>
        <c:axId val="1973060000"/>
        <c:axId val="0"/>
      </c:bar3DChart>
      <c:catAx>
        <c:axId val="195925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60000"/>
        <c:crosses val="autoZero"/>
        <c:auto val="1"/>
        <c:lblAlgn val="ctr"/>
        <c:lblOffset val="100"/>
        <c:noMultiLvlLbl val="0"/>
      </c:catAx>
      <c:valAx>
        <c:axId val="19730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5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'OLUWOLE-DEJI'!$C$29:$D$40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'OLUWOLE-DEJI'!$I$29:$I$40</c:f>
              <c:numCache>
                <c:formatCode>General</c:formatCode>
                <c:ptCount val="12"/>
                <c:pt idx="0">
                  <c:v>89</c:v>
                </c:pt>
                <c:pt idx="1">
                  <c:v>94.5</c:v>
                </c:pt>
                <c:pt idx="2">
                  <c:v>89.9</c:v>
                </c:pt>
                <c:pt idx="3">
                  <c:v>96</c:v>
                </c:pt>
                <c:pt idx="4">
                  <c:v>86.5</c:v>
                </c:pt>
                <c:pt idx="5">
                  <c:v>86.7</c:v>
                </c:pt>
                <c:pt idx="6">
                  <c:v>90</c:v>
                </c:pt>
                <c:pt idx="7">
                  <c:v>88.8</c:v>
                </c:pt>
                <c:pt idx="8">
                  <c:v>89</c:v>
                </c:pt>
                <c:pt idx="9">
                  <c:v>88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6-490F-9D94-226A79A4E493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'OLUWOLE-DEJI'!$C$29:$D$40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'OLUWOLE-DEJI'!$J$29:$J$40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76-490F-9D94-226A79A4E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56192"/>
        <c:axId val="1973051840"/>
        <c:axId val="0"/>
      </c:bar3DChart>
      <c:catAx>
        <c:axId val="19730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1840"/>
        <c:crosses val="autoZero"/>
        <c:auto val="1"/>
        <c:lblAlgn val="ctr"/>
        <c:lblOffset val="100"/>
        <c:noMultiLvlLbl val="0"/>
      </c:catAx>
      <c:valAx>
        <c:axId val="197305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ONAH!$C$29:$D$40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ONAH!$I$29:$I$40</c:f>
              <c:numCache>
                <c:formatCode>General</c:formatCode>
                <c:ptCount val="12"/>
                <c:pt idx="0">
                  <c:v>32</c:v>
                </c:pt>
                <c:pt idx="1">
                  <c:v>57</c:v>
                </c:pt>
                <c:pt idx="2">
                  <c:v>52.6</c:v>
                </c:pt>
                <c:pt idx="3">
                  <c:v>55.5</c:v>
                </c:pt>
                <c:pt idx="4">
                  <c:v>63.5</c:v>
                </c:pt>
                <c:pt idx="5">
                  <c:v>33.799999999999997</c:v>
                </c:pt>
                <c:pt idx="6">
                  <c:v>46</c:v>
                </c:pt>
                <c:pt idx="7">
                  <c:v>42.5</c:v>
                </c:pt>
                <c:pt idx="8">
                  <c:v>40</c:v>
                </c:pt>
                <c:pt idx="9">
                  <c:v>54</c:v>
                </c:pt>
                <c:pt idx="10">
                  <c:v>49.5</c:v>
                </c:pt>
                <c:pt idx="1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ONAH!$C$29:$D$40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ONAH!$J$29:$J$40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58912"/>
        <c:axId val="1973060544"/>
        <c:axId val="0"/>
      </c:bar3DChart>
      <c:catAx>
        <c:axId val="197305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60544"/>
        <c:crosses val="autoZero"/>
        <c:auto val="1"/>
        <c:lblAlgn val="ctr"/>
        <c:lblOffset val="100"/>
        <c:noMultiLvlLbl val="0"/>
      </c:catAx>
      <c:valAx>
        <c:axId val="197306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OWOSHO!$C$29:$D$40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OWOSHO!$I$29:$I$40</c:f>
              <c:numCache>
                <c:formatCode>General</c:formatCode>
                <c:ptCount val="12"/>
                <c:pt idx="0">
                  <c:v>73.5</c:v>
                </c:pt>
                <c:pt idx="1">
                  <c:v>58.5</c:v>
                </c:pt>
                <c:pt idx="2">
                  <c:v>73.5</c:v>
                </c:pt>
                <c:pt idx="3">
                  <c:v>73.5</c:v>
                </c:pt>
                <c:pt idx="4">
                  <c:v>77.5</c:v>
                </c:pt>
                <c:pt idx="5">
                  <c:v>66.3</c:v>
                </c:pt>
                <c:pt idx="6">
                  <c:v>77</c:v>
                </c:pt>
                <c:pt idx="7">
                  <c:v>73.2</c:v>
                </c:pt>
                <c:pt idx="8">
                  <c:v>71</c:v>
                </c:pt>
                <c:pt idx="9">
                  <c:v>66</c:v>
                </c:pt>
                <c:pt idx="10">
                  <c:v>71.5</c:v>
                </c:pt>
                <c:pt idx="1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OWOSHO!$C$29:$D$40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OWOSHO!$J$29:$J$40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57824"/>
        <c:axId val="1973054016"/>
        <c:axId val="0"/>
      </c:bar3DChart>
      <c:catAx>
        <c:axId val="19730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4016"/>
        <c:crosses val="autoZero"/>
        <c:auto val="1"/>
        <c:lblAlgn val="ctr"/>
        <c:lblOffset val="100"/>
        <c:noMultiLvlLbl val="0"/>
      </c:catAx>
      <c:valAx>
        <c:axId val="19730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OYEBOLA!$C$29:$D$40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OYEBOLA!$I$29:$I$40</c:f>
              <c:numCache>
                <c:formatCode>General</c:formatCode>
                <c:ptCount val="12"/>
                <c:pt idx="0">
                  <c:v>52</c:v>
                </c:pt>
                <c:pt idx="1">
                  <c:v>39.5</c:v>
                </c:pt>
                <c:pt idx="2">
                  <c:v>56.8</c:v>
                </c:pt>
                <c:pt idx="3">
                  <c:v>61.5</c:v>
                </c:pt>
                <c:pt idx="4">
                  <c:v>62.8</c:v>
                </c:pt>
                <c:pt idx="5">
                  <c:v>60.6</c:v>
                </c:pt>
                <c:pt idx="6">
                  <c:v>57</c:v>
                </c:pt>
                <c:pt idx="7">
                  <c:v>55</c:v>
                </c:pt>
                <c:pt idx="8">
                  <c:v>45</c:v>
                </c:pt>
                <c:pt idx="9">
                  <c:v>58</c:v>
                </c:pt>
                <c:pt idx="10">
                  <c:v>55.5</c:v>
                </c:pt>
                <c:pt idx="11">
                  <c:v>48.5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OYEBOLA!$C$29:$D$40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OYEBOLA!$J$29:$J$40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46944"/>
        <c:axId val="1973055648"/>
        <c:axId val="0"/>
      </c:bar3DChart>
      <c:catAx>
        <c:axId val="19730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5648"/>
        <c:crosses val="autoZero"/>
        <c:auto val="1"/>
        <c:lblAlgn val="ctr"/>
        <c:lblOffset val="100"/>
        <c:noMultiLvlLbl val="0"/>
      </c:catAx>
      <c:valAx>
        <c:axId val="197305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4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ONYECHEFULE!$C$29:$D$40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ONYECHEFULE!$I$29:$I$40</c:f>
              <c:numCache>
                <c:formatCode>General</c:formatCode>
                <c:ptCount val="12"/>
                <c:pt idx="0">
                  <c:v>50.5</c:v>
                </c:pt>
                <c:pt idx="1">
                  <c:v>35</c:v>
                </c:pt>
                <c:pt idx="2">
                  <c:v>66.400000000000006</c:v>
                </c:pt>
                <c:pt idx="3">
                  <c:v>73.5</c:v>
                </c:pt>
                <c:pt idx="4">
                  <c:v>65.3</c:v>
                </c:pt>
                <c:pt idx="5">
                  <c:v>61</c:v>
                </c:pt>
                <c:pt idx="6">
                  <c:v>40</c:v>
                </c:pt>
                <c:pt idx="7">
                  <c:v>48.5</c:v>
                </c:pt>
                <c:pt idx="8">
                  <c:v>35</c:v>
                </c:pt>
                <c:pt idx="9">
                  <c:v>52</c:v>
                </c:pt>
                <c:pt idx="10">
                  <c:v>55.5</c:v>
                </c:pt>
                <c:pt idx="1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ONYECHEFULE!$C$29:$D$40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ONYECHEFULE!$J$29:$J$40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54560"/>
        <c:axId val="1973050208"/>
        <c:axId val="0"/>
      </c:bar3DChart>
      <c:catAx>
        <c:axId val="197305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0208"/>
        <c:crosses val="autoZero"/>
        <c:auto val="1"/>
        <c:lblAlgn val="ctr"/>
        <c:lblOffset val="100"/>
        <c:noMultiLvlLbl val="0"/>
      </c:catAx>
      <c:valAx>
        <c:axId val="19730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PETER!$C$29:$D$40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PETER!$I$29:$I$40</c:f>
              <c:numCache>
                <c:formatCode>General</c:formatCode>
                <c:ptCount val="12"/>
                <c:pt idx="0">
                  <c:v>55.5</c:v>
                </c:pt>
                <c:pt idx="1">
                  <c:v>65.5</c:v>
                </c:pt>
                <c:pt idx="2">
                  <c:v>50.5</c:v>
                </c:pt>
                <c:pt idx="3">
                  <c:v>62</c:v>
                </c:pt>
                <c:pt idx="4">
                  <c:v>84</c:v>
                </c:pt>
                <c:pt idx="5">
                  <c:v>59.7</c:v>
                </c:pt>
                <c:pt idx="6">
                  <c:v>69</c:v>
                </c:pt>
                <c:pt idx="7">
                  <c:v>67.8</c:v>
                </c:pt>
                <c:pt idx="8">
                  <c:v>50</c:v>
                </c:pt>
                <c:pt idx="9">
                  <c:v>68</c:v>
                </c:pt>
                <c:pt idx="10">
                  <c:v>56</c:v>
                </c:pt>
                <c:pt idx="11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PETER!$C$29:$D$40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PETER!$J$29:$J$40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59456"/>
        <c:axId val="1973047488"/>
        <c:axId val="0"/>
      </c:bar3DChart>
      <c:catAx>
        <c:axId val="197305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47488"/>
        <c:crosses val="autoZero"/>
        <c:auto val="1"/>
        <c:lblAlgn val="ctr"/>
        <c:lblOffset val="100"/>
        <c:noMultiLvlLbl val="0"/>
      </c:catAx>
      <c:valAx>
        <c:axId val="19730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RAHAMON!$C$29:$D$40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RAHAMON!$I$29:$I$40</c:f>
              <c:numCache>
                <c:formatCode>General</c:formatCode>
                <c:ptCount val="12"/>
                <c:pt idx="0">
                  <c:v>55</c:v>
                </c:pt>
                <c:pt idx="1">
                  <c:v>41</c:v>
                </c:pt>
                <c:pt idx="2">
                  <c:v>50</c:v>
                </c:pt>
                <c:pt idx="3">
                  <c:v>56</c:v>
                </c:pt>
                <c:pt idx="4">
                  <c:v>62.8</c:v>
                </c:pt>
                <c:pt idx="5">
                  <c:v>55.6</c:v>
                </c:pt>
                <c:pt idx="6">
                  <c:v>50</c:v>
                </c:pt>
                <c:pt idx="7">
                  <c:v>41</c:v>
                </c:pt>
                <c:pt idx="8">
                  <c:v>39</c:v>
                </c:pt>
                <c:pt idx="9">
                  <c:v>62</c:v>
                </c:pt>
                <c:pt idx="10">
                  <c:v>48</c:v>
                </c:pt>
                <c:pt idx="11">
                  <c:v>31.5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RAHAMON!$C$29:$D$40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RAHAMON!$J$29:$J$40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55104"/>
        <c:axId val="1973056736"/>
        <c:axId val="0"/>
      </c:bar3DChart>
      <c:catAx>
        <c:axId val="197305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6736"/>
        <c:crosses val="autoZero"/>
        <c:auto val="1"/>
        <c:lblAlgn val="ctr"/>
        <c:lblOffset val="100"/>
        <c:noMultiLvlLbl val="0"/>
      </c:catAx>
      <c:valAx>
        <c:axId val="197305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ARIF!$C$29:$D$40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ARIF!$I$29:$I$40</c:f>
              <c:numCache>
                <c:formatCode>General</c:formatCode>
                <c:ptCount val="12"/>
                <c:pt idx="0">
                  <c:v>47</c:v>
                </c:pt>
                <c:pt idx="1">
                  <c:v>37.5</c:v>
                </c:pt>
                <c:pt idx="2">
                  <c:v>65.099999999999994</c:v>
                </c:pt>
                <c:pt idx="3">
                  <c:v>65</c:v>
                </c:pt>
                <c:pt idx="4">
                  <c:v>71</c:v>
                </c:pt>
                <c:pt idx="5">
                  <c:v>53.3</c:v>
                </c:pt>
                <c:pt idx="6">
                  <c:v>55</c:v>
                </c:pt>
                <c:pt idx="7">
                  <c:v>51.2</c:v>
                </c:pt>
                <c:pt idx="8">
                  <c:v>57</c:v>
                </c:pt>
                <c:pt idx="9">
                  <c:v>70</c:v>
                </c:pt>
                <c:pt idx="10">
                  <c:v>46.5</c:v>
                </c:pt>
                <c:pt idx="1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ARIF!$C$29:$D$40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ARIF!$J$29:$J$40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48032"/>
        <c:axId val="1973045312"/>
        <c:axId val="0"/>
      </c:bar3DChart>
      <c:catAx>
        <c:axId val="197304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45312"/>
        <c:crosses val="autoZero"/>
        <c:auto val="1"/>
        <c:lblAlgn val="ctr"/>
        <c:lblOffset val="100"/>
        <c:noMultiLvlLbl val="0"/>
      </c:catAx>
      <c:valAx>
        <c:axId val="19730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4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ROLAND!$C$29:$D$40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ROLAND!$I$29:$I$40</c:f>
              <c:numCache>
                <c:formatCode>General</c:formatCode>
                <c:ptCount val="12"/>
                <c:pt idx="0">
                  <c:v>41.5</c:v>
                </c:pt>
                <c:pt idx="1">
                  <c:v>49</c:v>
                </c:pt>
                <c:pt idx="2">
                  <c:v>59.7</c:v>
                </c:pt>
                <c:pt idx="3">
                  <c:v>65</c:v>
                </c:pt>
                <c:pt idx="4">
                  <c:v>70.5</c:v>
                </c:pt>
                <c:pt idx="5">
                  <c:v>45.8</c:v>
                </c:pt>
                <c:pt idx="6">
                  <c:v>38</c:v>
                </c:pt>
                <c:pt idx="7">
                  <c:v>55.2</c:v>
                </c:pt>
                <c:pt idx="8">
                  <c:v>42</c:v>
                </c:pt>
                <c:pt idx="9">
                  <c:v>64</c:v>
                </c:pt>
                <c:pt idx="10">
                  <c:v>42.4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ROLAND!$C$29:$D$40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ROLAND!$J$29:$J$40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57280"/>
        <c:axId val="1973058368"/>
        <c:axId val="0"/>
      </c:bar3DChart>
      <c:catAx>
        <c:axId val="197305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8368"/>
        <c:crosses val="autoZero"/>
        <c:auto val="1"/>
        <c:lblAlgn val="ctr"/>
        <c:lblOffset val="100"/>
        <c:noMultiLvlLbl val="0"/>
      </c:catAx>
      <c:valAx>
        <c:axId val="197305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SHITTU!$C$29:$D$40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SHITTU!$I$29:$I$40</c:f>
              <c:numCache>
                <c:formatCode>General</c:formatCode>
                <c:ptCount val="12"/>
                <c:pt idx="0">
                  <c:v>65</c:v>
                </c:pt>
                <c:pt idx="1">
                  <c:v>48</c:v>
                </c:pt>
                <c:pt idx="2">
                  <c:v>78.3</c:v>
                </c:pt>
                <c:pt idx="3">
                  <c:v>80.5</c:v>
                </c:pt>
                <c:pt idx="4">
                  <c:v>73.3</c:v>
                </c:pt>
                <c:pt idx="5">
                  <c:v>59.2</c:v>
                </c:pt>
                <c:pt idx="6">
                  <c:v>71</c:v>
                </c:pt>
                <c:pt idx="7">
                  <c:v>67.8</c:v>
                </c:pt>
                <c:pt idx="8">
                  <c:v>69</c:v>
                </c:pt>
                <c:pt idx="9">
                  <c:v>64</c:v>
                </c:pt>
                <c:pt idx="10">
                  <c:v>58.5</c:v>
                </c:pt>
                <c:pt idx="1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SHITTU!$C$29:$D$40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SHITTU!$J$29:$J$40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45856"/>
        <c:axId val="1973046400"/>
        <c:axId val="0"/>
      </c:bar3DChart>
      <c:catAx>
        <c:axId val="197304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46400"/>
        <c:crosses val="autoZero"/>
        <c:auto val="1"/>
        <c:lblAlgn val="ctr"/>
        <c:lblOffset val="100"/>
        <c:noMultiLvlLbl val="0"/>
      </c:catAx>
      <c:valAx>
        <c:axId val="197304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SHODEHINDE!$C$29:$D$40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SHODEHINDE!$I$29:$I$40</c:f>
              <c:numCache>
                <c:formatCode>General</c:formatCode>
                <c:ptCount val="12"/>
                <c:pt idx="0">
                  <c:v>88.5</c:v>
                </c:pt>
                <c:pt idx="1">
                  <c:v>83.5</c:v>
                </c:pt>
                <c:pt idx="2">
                  <c:v>88.5</c:v>
                </c:pt>
                <c:pt idx="3">
                  <c:v>89.5</c:v>
                </c:pt>
                <c:pt idx="4">
                  <c:v>85.5</c:v>
                </c:pt>
                <c:pt idx="5">
                  <c:v>82.6</c:v>
                </c:pt>
                <c:pt idx="6">
                  <c:v>93</c:v>
                </c:pt>
                <c:pt idx="7">
                  <c:v>81.3</c:v>
                </c:pt>
                <c:pt idx="8">
                  <c:v>86</c:v>
                </c:pt>
                <c:pt idx="9">
                  <c:v>96</c:v>
                </c:pt>
                <c:pt idx="10">
                  <c:v>95</c:v>
                </c:pt>
                <c:pt idx="1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SHODEHINDE!$C$29:$D$40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SHODEHINDE!$J$29:$J$40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48576"/>
        <c:axId val="1973049120"/>
        <c:axId val="0"/>
      </c:bar3DChart>
      <c:catAx>
        <c:axId val="197304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49120"/>
        <c:crosses val="autoZero"/>
        <c:auto val="1"/>
        <c:lblAlgn val="ctr"/>
        <c:lblOffset val="100"/>
        <c:noMultiLvlLbl val="0"/>
      </c:catAx>
      <c:valAx>
        <c:axId val="197304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4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STEPHEN!$C$29:$D$40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STEPHEN!$I$29:$I$40</c:f>
              <c:numCache>
                <c:formatCode>General</c:formatCode>
                <c:ptCount val="12"/>
                <c:pt idx="0">
                  <c:v>45.5</c:v>
                </c:pt>
                <c:pt idx="1">
                  <c:v>58</c:v>
                </c:pt>
                <c:pt idx="2">
                  <c:v>62</c:v>
                </c:pt>
                <c:pt idx="3">
                  <c:v>63</c:v>
                </c:pt>
                <c:pt idx="4">
                  <c:v>79.5</c:v>
                </c:pt>
                <c:pt idx="5">
                  <c:v>44.6</c:v>
                </c:pt>
                <c:pt idx="6">
                  <c:v>61</c:v>
                </c:pt>
                <c:pt idx="7">
                  <c:v>53.7</c:v>
                </c:pt>
                <c:pt idx="8">
                  <c:v>34</c:v>
                </c:pt>
                <c:pt idx="9">
                  <c:v>60</c:v>
                </c:pt>
                <c:pt idx="10">
                  <c:v>64</c:v>
                </c:pt>
                <c:pt idx="11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STEPHEN!$C$29:$D$40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STEPHEN!$J$29:$J$40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53472"/>
        <c:axId val="1973049664"/>
        <c:axId val="0"/>
      </c:bar3DChart>
      <c:catAx>
        <c:axId val="197305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49664"/>
        <c:crosses val="autoZero"/>
        <c:auto val="1"/>
        <c:lblAlgn val="ctr"/>
        <c:lblOffset val="100"/>
        <c:noMultiLvlLbl val="0"/>
      </c:catAx>
      <c:valAx>
        <c:axId val="197304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SULAIMON!$C$29:$D$40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SULAIMON!$I$29:$I$40</c:f>
              <c:numCache>
                <c:formatCode>General</c:formatCode>
                <c:ptCount val="12"/>
                <c:pt idx="0">
                  <c:v>64.5</c:v>
                </c:pt>
                <c:pt idx="1">
                  <c:v>54</c:v>
                </c:pt>
                <c:pt idx="2">
                  <c:v>68.099999999999994</c:v>
                </c:pt>
                <c:pt idx="3">
                  <c:v>76.5</c:v>
                </c:pt>
                <c:pt idx="4">
                  <c:v>77</c:v>
                </c:pt>
                <c:pt idx="5">
                  <c:v>55.7</c:v>
                </c:pt>
                <c:pt idx="6">
                  <c:v>48</c:v>
                </c:pt>
                <c:pt idx="7">
                  <c:v>50.3</c:v>
                </c:pt>
                <c:pt idx="8">
                  <c:v>69</c:v>
                </c:pt>
                <c:pt idx="9">
                  <c:v>62</c:v>
                </c:pt>
                <c:pt idx="10">
                  <c:v>60.5</c:v>
                </c:pt>
                <c:pt idx="11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SULAIMON!$C$29:$D$40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SULAIMON!$J$29:$J$40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50752"/>
        <c:axId val="1973051296"/>
        <c:axId val="0"/>
      </c:bar3DChart>
      <c:catAx>
        <c:axId val="197305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1296"/>
        <c:crosses val="autoZero"/>
        <c:auto val="1"/>
        <c:lblAlgn val="ctr"/>
        <c:lblOffset val="100"/>
        <c:noMultiLvlLbl val="0"/>
      </c:catAx>
      <c:valAx>
        <c:axId val="19730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SULEIMON!$C$29:$D$40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SULEIMON!$I$29:$I$40</c:f>
              <c:numCache>
                <c:formatCode>General</c:formatCode>
                <c:ptCount val="12"/>
                <c:pt idx="0">
                  <c:v>76</c:v>
                </c:pt>
                <c:pt idx="1">
                  <c:v>52.5</c:v>
                </c:pt>
                <c:pt idx="2">
                  <c:v>77.900000000000006</c:v>
                </c:pt>
                <c:pt idx="3">
                  <c:v>80</c:v>
                </c:pt>
                <c:pt idx="4">
                  <c:v>81.3</c:v>
                </c:pt>
                <c:pt idx="5">
                  <c:v>72.3</c:v>
                </c:pt>
                <c:pt idx="6">
                  <c:v>81</c:v>
                </c:pt>
                <c:pt idx="7">
                  <c:v>70.2</c:v>
                </c:pt>
                <c:pt idx="8">
                  <c:v>71</c:v>
                </c:pt>
                <c:pt idx="9">
                  <c:v>80</c:v>
                </c:pt>
                <c:pt idx="10">
                  <c:v>79.5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SULEIMON!$C$29:$D$40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SULEIMON!$J$29:$J$40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052384"/>
        <c:axId val="1973052928"/>
        <c:axId val="0"/>
      </c:bar3DChart>
      <c:catAx>
        <c:axId val="197305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2928"/>
        <c:crosses val="autoZero"/>
        <c:auto val="1"/>
        <c:lblAlgn val="ctr"/>
        <c:lblOffset val="100"/>
        <c:noMultiLvlLbl val="0"/>
      </c:catAx>
      <c:valAx>
        <c:axId val="19730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5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TIAMIYU!$C$29:$D$40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TIAMIYU!$I$29:$I$40</c:f>
              <c:numCache>
                <c:formatCode>General</c:formatCode>
                <c:ptCount val="12"/>
                <c:pt idx="0">
                  <c:v>58</c:v>
                </c:pt>
                <c:pt idx="1">
                  <c:v>53.5</c:v>
                </c:pt>
                <c:pt idx="2">
                  <c:v>53.8</c:v>
                </c:pt>
                <c:pt idx="3">
                  <c:v>58.5</c:v>
                </c:pt>
                <c:pt idx="4">
                  <c:v>58</c:v>
                </c:pt>
                <c:pt idx="5">
                  <c:v>50.4</c:v>
                </c:pt>
                <c:pt idx="6">
                  <c:v>26</c:v>
                </c:pt>
                <c:pt idx="7">
                  <c:v>55.2</c:v>
                </c:pt>
                <c:pt idx="8">
                  <c:v>55</c:v>
                </c:pt>
                <c:pt idx="9">
                  <c:v>64</c:v>
                </c:pt>
                <c:pt idx="10">
                  <c:v>49.5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TIAMIYU!$C$29:$D$40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TIAMIYU!$J$29:$J$40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4669408"/>
        <c:axId val="1974683008"/>
        <c:axId val="0"/>
      </c:bar3DChart>
      <c:catAx>
        <c:axId val="197466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683008"/>
        <c:crosses val="autoZero"/>
        <c:auto val="1"/>
        <c:lblAlgn val="ctr"/>
        <c:lblOffset val="100"/>
        <c:noMultiLvlLbl val="0"/>
      </c:catAx>
      <c:valAx>
        <c:axId val="197468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66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0136352114864146E-2"/>
          <c:y val="3.7879446103719794E-2"/>
          <c:w val="0.97404848692978796"/>
          <c:h val="0.68509747488460493"/>
        </c:manualLayout>
      </c:layout>
      <c:bar3DChart>
        <c:barDir val="col"/>
        <c:grouping val="clustered"/>
        <c:varyColors val="0"/>
        <c:ser>
          <c:idx val="0"/>
          <c:order val="0"/>
          <c:tx>
            <c:v>Student score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YAKUB!$C$29:$D$40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YAKUB!$I$29:$I$40</c:f>
              <c:numCache>
                <c:formatCode>General</c:formatCode>
                <c:ptCount val="12"/>
                <c:pt idx="0">
                  <c:v>77.5</c:v>
                </c:pt>
                <c:pt idx="1">
                  <c:v>71.5</c:v>
                </c:pt>
                <c:pt idx="2">
                  <c:v>81.400000000000006</c:v>
                </c:pt>
                <c:pt idx="3">
                  <c:v>84.3</c:v>
                </c:pt>
                <c:pt idx="4">
                  <c:v>83</c:v>
                </c:pt>
                <c:pt idx="5">
                  <c:v>78.099999999999994</c:v>
                </c:pt>
                <c:pt idx="6">
                  <c:v>84</c:v>
                </c:pt>
                <c:pt idx="7">
                  <c:v>69.2</c:v>
                </c:pt>
                <c:pt idx="8">
                  <c:v>92</c:v>
                </c:pt>
                <c:pt idx="9">
                  <c:v>80</c:v>
                </c:pt>
                <c:pt idx="10">
                  <c:v>79.900000000000006</c:v>
                </c:pt>
                <c:pt idx="11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8A1-A0DA-BDB9BD8EAA0A}"/>
            </c:ext>
          </c:extLst>
        </c:ser>
        <c:ser>
          <c:idx val="1"/>
          <c:order val="1"/>
          <c:tx>
            <c:v>Class maximum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YAKUB!$C$29:$D$40</c:f>
              <c:strCache>
                <c:ptCount val="12"/>
                <c:pt idx="0">
                  <c:v>ENGLISH STUDIES</c:v>
                </c:pt>
                <c:pt idx="1">
                  <c:v>MATHEMATICS</c:v>
                </c:pt>
                <c:pt idx="2">
                  <c:v>BASIC SCIENCE AND TECHNOLOGY</c:v>
                </c:pt>
                <c:pt idx="3">
                  <c:v>PREVOCATIONAL STUDIES </c:v>
                </c:pt>
                <c:pt idx="4">
                  <c:v>NATIONAL VALUE ON EDUCATION</c:v>
                </c:pt>
                <c:pt idx="5">
                  <c:v>CULTURAL AND CREATIVE ART</c:v>
                </c:pt>
                <c:pt idx="6">
                  <c:v>FRENCH</c:v>
                </c:pt>
                <c:pt idx="7">
                  <c:v>CHRISTIAN RELIGIOUS STUDIES</c:v>
                </c:pt>
                <c:pt idx="8">
                  <c:v>YORUBA</c:v>
                </c:pt>
                <c:pt idx="9">
                  <c:v>DICTION</c:v>
                </c:pt>
                <c:pt idx="10">
                  <c:v>BUSINESS STUDIES</c:v>
                </c:pt>
                <c:pt idx="11">
                  <c:v>HISTORY</c:v>
                </c:pt>
              </c:strCache>
            </c:strRef>
          </c:cat>
          <c:val>
            <c:numRef>
              <c:f>YAKUB!$J$29:$J$40</c:f>
              <c:numCache>
                <c:formatCode>General</c:formatCode>
                <c:ptCount val="12"/>
                <c:pt idx="0">
                  <c:v>89</c:v>
                </c:pt>
                <c:pt idx="1">
                  <c:v>95</c:v>
                </c:pt>
                <c:pt idx="2">
                  <c:v>93.5</c:v>
                </c:pt>
                <c:pt idx="3">
                  <c:v>94</c:v>
                </c:pt>
                <c:pt idx="4">
                  <c:v>95</c:v>
                </c:pt>
                <c:pt idx="5">
                  <c:v>87.5</c:v>
                </c:pt>
                <c:pt idx="6">
                  <c:v>93</c:v>
                </c:pt>
                <c:pt idx="7">
                  <c:v>89</c:v>
                </c:pt>
                <c:pt idx="8">
                  <c:v>99</c:v>
                </c:pt>
                <c:pt idx="9">
                  <c:v>96</c:v>
                </c:pt>
                <c:pt idx="10">
                  <c:v>96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8A1-A0DA-BDB9BD8E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4683552"/>
        <c:axId val="1974669952"/>
        <c:axId val="0"/>
      </c:bar3DChart>
      <c:catAx>
        <c:axId val="197468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669952"/>
        <c:crosses val="autoZero"/>
        <c:auto val="1"/>
        <c:lblAlgn val="ctr"/>
        <c:lblOffset val="100"/>
        <c:noMultiLvlLbl val="0"/>
      </c:catAx>
      <c:valAx>
        <c:axId val="197466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68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26992420339985"/>
          <c:y val="0.83534401303285366"/>
          <c:w val="0.21565115575506333"/>
          <c:h val="0.16465598696714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jpeg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6.jpeg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7.jpeg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8.jpeg"/><Relationship Id="rId4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9.jpeg"/><Relationship Id="rId4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0.jpeg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.jpeg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2.jpeg"/><Relationship Id="rId4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3.jpeg"/><Relationship Id="rId4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4.jpeg"/><Relationship Id="rId4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5.jpeg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6.jpeg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7.jpeg"/><Relationship Id="rId4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8.jpeg"/><Relationship Id="rId4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9.jpeg"/><Relationship Id="rId4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0.jpeg"/><Relationship Id="rId4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1.jpeg"/><Relationship Id="rId4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2.jpeg"/><Relationship Id="rId4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3.jpeg"/><Relationship Id="rId4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4.jpeg"/><Relationship Id="rId4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5.jpeg"/><Relationship Id="rId4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6.jpeg"/><Relationship Id="rId4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7.jpeg"/><Relationship Id="rId4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8.jpeg"/><Relationship Id="rId4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9.jpeg"/><Relationship Id="rId4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0.jpeg"/><Relationship Id="rId4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1.jpeg"/><Relationship Id="rId4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2.jpeg"/><Relationship Id="rId4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3.jpeg"/><Relationship Id="rId4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4.jpeg"/><Relationship Id="rId4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5.png"/><Relationship Id="rId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730251</xdr:colOff>
      <xdr:row>1</xdr:row>
      <xdr:rowOff>95250</xdr:rowOff>
    </xdr:from>
    <xdr:to>
      <xdr:col>2</xdr:col>
      <xdr:colOff>1809751</xdr:colOff>
      <xdr:row>2</xdr:row>
      <xdr:rowOff>1767216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6" y="285750"/>
          <a:ext cx="2190750" cy="1878341"/>
        </a:xfrm>
        <a:prstGeom prst="rect">
          <a:avLst/>
        </a:prstGeom>
      </xdr:spPr>
    </xdr:pic>
    <xdr:clientData/>
  </xdr:twoCellAnchor>
  <xdr:twoCellAnchor editAs="oneCell">
    <xdr:from>
      <xdr:col>3</xdr:col>
      <xdr:colOff>412750</xdr:colOff>
      <xdr:row>2</xdr:row>
      <xdr:rowOff>1317624</xdr:rowOff>
    </xdr:from>
    <xdr:to>
      <xdr:col>3</xdr:col>
      <xdr:colOff>666750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1375" y="171449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2</xdr:row>
      <xdr:rowOff>1317624</xdr:rowOff>
    </xdr:from>
    <xdr:to>
      <xdr:col>7</xdr:col>
      <xdr:colOff>15875</xdr:colOff>
      <xdr:row>2</xdr:row>
      <xdr:rowOff>1714499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9625" y="1714499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15875</xdr:colOff>
      <xdr:row>12</xdr:row>
      <xdr:rowOff>79375</xdr:rowOff>
    </xdr:from>
    <xdr:to>
      <xdr:col>15</xdr:col>
      <xdr:colOff>0</xdr:colOff>
      <xdr:row>22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508000</xdr:colOff>
      <xdr:row>2</xdr:row>
      <xdr:rowOff>1</xdr:rowOff>
    </xdr:from>
    <xdr:to>
      <xdr:col>14</xdr:col>
      <xdr:colOff>1476375</xdr:colOff>
      <xdr:row>4</xdr:row>
      <xdr:rowOff>195793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0875" y="396876"/>
          <a:ext cx="2444750" cy="243416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603249</xdr:colOff>
      <xdr:row>2</xdr:row>
      <xdr:rowOff>63502</xdr:rowOff>
    </xdr:from>
    <xdr:to>
      <xdr:col>14</xdr:col>
      <xdr:colOff>1428750</xdr:colOff>
      <xdr:row>4</xdr:row>
      <xdr:rowOff>89961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0374" y="460377"/>
          <a:ext cx="2301876" cy="226483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523876</xdr:colOff>
      <xdr:row>2</xdr:row>
      <xdr:rowOff>63500</xdr:rowOff>
    </xdr:from>
    <xdr:to>
      <xdr:col>14</xdr:col>
      <xdr:colOff>1444625</xdr:colOff>
      <xdr:row>4</xdr:row>
      <xdr:rowOff>222250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5751" y="460375"/>
          <a:ext cx="2397124" cy="239712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650874</xdr:colOff>
      <xdr:row>2</xdr:row>
      <xdr:rowOff>79375</xdr:rowOff>
    </xdr:from>
    <xdr:to>
      <xdr:col>14</xdr:col>
      <xdr:colOff>1412874</xdr:colOff>
      <xdr:row>4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49" y="476250"/>
          <a:ext cx="2238375" cy="22860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333375</xdr:colOff>
      <xdr:row>2</xdr:row>
      <xdr:rowOff>41275</xdr:rowOff>
    </xdr:from>
    <xdr:to>
      <xdr:col>14</xdr:col>
      <xdr:colOff>1428750</xdr:colOff>
      <xdr:row>4</xdr:row>
      <xdr:rowOff>254000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5250" y="438150"/>
          <a:ext cx="2571750" cy="24511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476250</xdr:colOff>
      <xdr:row>2</xdr:row>
      <xdr:rowOff>51858</xdr:rowOff>
    </xdr:from>
    <xdr:to>
      <xdr:col>14</xdr:col>
      <xdr:colOff>1444625</xdr:colOff>
      <xdr:row>4</xdr:row>
      <xdr:rowOff>269875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8125" y="448733"/>
          <a:ext cx="2444750" cy="245639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254000</xdr:colOff>
      <xdr:row>2</xdr:row>
      <xdr:rowOff>31751</xdr:rowOff>
    </xdr:from>
    <xdr:to>
      <xdr:col>14</xdr:col>
      <xdr:colOff>1480188</xdr:colOff>
      <xdr:row>4</xdr:row>
      <xdr:rowOff>142876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5875" y="428626"/>
          <a:ext cx="2702563" cy="23495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396876</xdr:colOff>
      <xdr:row>2</xdr:row>
      <xdr:rowOff>63500</xdr:rowOff>
    </xdr:from>
    <xdr:to>
      <xdr:col>14</xdr:col>
      <xdr:colOff>1428751</xdr:colOff>
      <xdr:row>4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8751" y="460375"/>
          <a:ext cx="2508250" cy="236537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317500</xdr:colOff>
      <xdr:row>2</xdr:row>
      <xdr:rowOff>79376</xdr:rowOff>
    </xdr:from>
    <xdr:to>
      <xdr:col>14</xdr:col>
      <xdr:colOff>1444625</xdr:colOff>
      <xdr:row>4</xdr:row>
      <xdr:rowOff>127001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9375" y="476251"/>
          <a:ext cx="2603500" cy="22860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357188</xdr:colOff>
      <xdr:row>2</xdr:row>
      <xdr:rowOff>47626</xdr:rowOff>
    </xdr:from>
    <xdr:to>
      <xdr:col>14</xdr:col>
      <xdr:colOff>1476375</xdr:colOff>
      <xdr:row>4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9063" y="444501"/>
          <a:ext cx="2595562" cy="2381249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250032</xdr:colOff>
      <xdr:row>2</xdr:row>
      <xdr:rowOff>47626</xdr:rowOff>
    </xdr:from>
    <xdr:to>
      <xdr:col>14</xdr:col>
      <xdr:colOff>1476375</xdr:colOff>
      <xdr:row>4</xdr:row>
      <xdr:rowOff>222250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1907" y="444501"/>
          <a:ext cx="2702718" cy="2412999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492126</xdr:colOff>
      <xdr:row>2</xdr:row>
      <xdr:rowOff>63500</xdr:rowOff>
    </xdr:from>
    <xdr:to>
      <xdr:col>14</xdr:col>
      <xdr:colOff>1412875</xdr:colOff>
      <xdr:row>4</xdr:row>
      <xdr:rowOff>210231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224001" y="460375"/>
          <a:ext cx="2397124" cy="238510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349249</xdr:colOff>
      <xdr:row>2</xdr:row>
      <xdr:rowOff>79375</xdr:rowOff>
    </xdr:from>
    <xdr:to>
      <xdr:col>14</xdr:col>
      <xdr:colOff>1428749</xdr:colOff>
      <xdr:row>4</xdr:row>
      <xdr:rowOff>206375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1124" y="476250"/>
          <a:ext cx="2555875" cy="236537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476250</xdr:colOff>
      <xdr:row>2</xdr:row>
      <xdr:rowOff>47625</xdr:rowOff>
    </xdr:from>
    <xdr:to>
      <xdr:col>14</xdr:col>
      <xdr:colOff>1428750</xdr:colOff>
      <xdr:row>4</xdr:row>
      <xdr:rowOff>206375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8125" y="444500"/>
          <a:ext cx="2428875" cy="239712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381001</xdr:colOff>
      <xdr:row>2</xdr:row>
      <xdr:rowOff>79375</xdr:rowOff>
    </xdr:from>
    <xdr:to>
      <xdr:col>14</xdr:col>
      <xdr:colOff>1444626</xdr:colOff>
      <xdr:row>4</xdr:row>
      <xdr:rowOff>301625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2876" y="476250"/>
          <a:ext cx="2540000" cy="246062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444500</xdr:colOff>
      <xdr:row>2</xdr:row>
      <xdr:rowOff>47625</xdr:rowOff>
    </xdr:from>
    <xdr:to>
      <xdr:col>14</xdr:col>
      <xdr:colOff>1428750</xdr:colOff>
      <xdr:row>4</xdr:row>
      <xdr:rowOff>206375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6375" y="444500"/>
          <a:ext cx="2460625" cy="239712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317499</xdr:colOff>
      <xdr:row>2</xdr:row>
      <xdr:rowOff>47625</xdr:rowOff>
    </xdr:from>
    <xdr:to>
      <xdr:col>14</xdr:col>
      <xdr:colOff>1464469</xdr:colOff>
      <xdr:row>4</xdr:row>
      <xdr:rowOff>269875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9374" y="444500"/>
          <a:ext cx="2623345" cy="246062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333376</xdr:colOff>
      <xdr:row>2</xdr:row>
      <xdr:rowOff>47627</xdr:rowOff>
    </xdr:from>
    <xdr:to>
      <xdr:col>14</xdr:col>
      <xdr:colOff>1397001</xdr:colOff>
      <xdr:row>4</xdr:row>
      <xdr:rowOff>269876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5251" y="444502"/>
          <a:ext cx="2540000" cy="246062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170657</xdr:colOff>
      <xdr:row>2</xdr:row>
      <xdr:rowOff>79376</xdr:rowOff>
    </xdr:from>
    <xdr:to>
      <xdr:col>14</xdr:col>
      <xdr:colOff>1444625</xdr:colOff>
      <xdr:row>4</xdr:row>
      <xdr:rowOff>269875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2532" y="476251"/>
          <a:ext cx="2750343" cy="242887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301625</xdr:colOff>
      <xdr:row>2</xdr:row>
      <xdr:rowOff>47626</xdr:rowOff>
    </xdr:from>
    <xdr:to>
      <xdr:col>14</xdr:col>
      <xdr:colOff>1444625</xdr:colOff>
      <xdr:row>4</xdr:row>
      <xdr:rowOff>254000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500" y="444501"/>
          <a:ext cx="2619375" cy="2444749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285750</xdr:colOff>
      <xdr:row>2</xdr:row>
      <xdr:rowOff>63501</xdr:rowOff>
    </xdr:from>
    <xdr:to>
      <xdr:col>14</xdr:col>
      <xdr:colOff>1428750</xdr:colOff>
      <xdr:row>4</xdr:row>
      <xdr:rowOff>269875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7625" y="460376"/>
          <a:ext cx="2619375" cy="2444749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476251</xdr:colOff>
      <xdr:row>2</xdr:row>
      <xdr:rowOff>95251</xdr:rowOff>
    </xdr:from>
    <xdr:to>
      <xdr:col>14</xdr:col>
      <xdr:colOff>1381126</xdr:colOff>
      <xdr:row>4</xdr:row>
      <xdr:rowOff>206375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8126" y="492126"/>
          <a:ext cx="2381250" cy="2349499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396876</xdr:colOff>
      <xdr:row>2</xdr:row>
      <xdr:rowOff>95251</xdr:rowOff>
    </xdr:from>
    <xdr:to>
      <xdr:col>14</xdr:col>
      <xdr:colOff>1397001</xdr:colOff>
      <xdr:row>4</xdr:row>
      <xdr:rowOff>174625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8751" y="492126"/>
          <a:ext cx="2476500" cy="2317749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444501</xdr:colOff>
      <xdr:row>2</xdr:row>
      <xdr:rowOff>79375</xdr:rowOff>
    </xdr:from>
    <xdr:to>
      <xdr:col>14</xdr:col>
      <xdr:colOff>1412876</xdr:colOff>
      <xdr:row>4</xdr:row>
      <xdr:rowOff>238125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6376" y="476250"/>
          <a:ext cx="2444750" cy="239712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150813</xdr:colOff>
      <xdr:row>2</xdr:row>
      <xdr:rowOff>95250</xdr:rowOff>
    </xdr:from>
    <xdr:to>
      <xdr:col>14</xdr:col>
      <xdr:colOff>1436688</xdr:colOff>
      <xdr:row>4</xdr:row>
      <xdr:rowOff>269875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2688" y="492125"/>
          <a:ext cx="2762250" cy="24130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325437</xdr:colOff>
      <xdr:row>2</xdr:row>
      <xdr:rowOff>63501</xdr:rowOff>
    </xdr:from>
    <xdr:to>
      <xdr:col>14</xdr:col>
      <xdr:colOff>1444625</xdr:colOff>
      <xdr:row>4</xdr:row>
      <xdr:rowOff>285750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7312" y="460376"/>
          <a:ext cx="2595563" cy="246062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294533</xdr:colOff>
      <xdr:row>2</xdr:row>
      <xdr:rowOff>47626</xdr:rowOff>
    </xdr:from>
    <xdr:to>
      <xdr:col>14</xdr:col>
      <xdr:colOff>1428750</xdr:colOff>
      <xdr:row>4</xdr:row>
      <xdr:rowOff>285751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6408" y="444501"/>
          <a:ext cx="2610592" cy="24765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190500</xdr:colOff>
      <xdr:row>2</xdr:row>
      <xdr:rowOff>79376</xdr:rowOff>
    </xdr:from>
    <xdr:to>
      <xdr:col>14</xdr:col>
      <xdr:colOff>1412875</xdr:colOff>
      <xdr:row>4</xdr:row>
      <xdr:rowOff>254001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2375" y="476251"/>
          <a:ext cx="2698750" cy="24130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254000</xdr:colOff>
      <xdr:row>2</xdr:row>
      <xdr:rowOff>63500</xdr:rowOff>
    </xdr:from>
    <xdr:to>
      <xdr:col>14</xdr:col>
      <xdr:colOff>1428750</xdr:colOff>
      <xdr:row>4</xdr:row>
      <xdr:rowOff>285750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5875" y="460375"/>
          <a:ext cx="2651125" cy="246062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254001</xdr:colOff>
      <xdr:row>2</xdr:row>
      <xdr:rowOff>63500</xdr:rowOff>
    </xdr:from>
    <xdr:to>
      <xdr:col>14</xdr:col>
      <xdr:colOff>1397000</xdr:colOff>
      <xdr:row>4</xdr:row>
      <xdr:rowOff>222250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5876" y="460375"/>
          <a:ext cx="2619374" cy="239712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254000</xdr:colOff>
      <xdr:row>2</xdr:row>
      <xdr:rowOff>127001</xdr:rowOff>
    </xdr:from>
    <xdr:to>
      <xdr:col>14</xdr:col>
      <xdr:colOff>1365251</xdr:colOff>
      <xdr:row>4</xdr:row>
      <xdr:rowOff>238126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5875" y="523876"/>
          <a:ext cx="2587626" cy="23495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142875</xdr:rowOff>
    </xdr:from>
    <xdr:to>
      <xdr:col>2</xdr:col>
      <xdr:colOff>2238376</xdr:colOff>
      <xdr:row>2</xdr:row>
      <xdr:rowOff>1814841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6" y="333375"/>
          <a:ext cx="2190750" cy="1871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1317624</xdr:rowOff>
    </xdr:from>
    <xdr:to>
      <xdr:col>3</xdr:col>
      <xdr:colOff>1111250</xdr:colOff>
      <xdr:row>2</xdr:row>
      <xdr:rowOff>1650999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/>
      </xdr:nvPicPr>
      <xdr:blipFill>
        <a:blip xmlns:r="http://schemas.openxmlformats.org/officeDocument/2006/relationships" r:embed="rId2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08149"/>
          <a:ext cx="254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682625</xdr:colOff>
      <xdr:row>2</xdr:row>
      <xdr:rowOff>1301749</xdr:rowOff>
    </xdr:from>
    <xdr:to>
      <xdr:col>6</xdr:col>
      <xdr:colOff>952500</xdr:colOff>
      <xdr:row>2</xdr:row>
      <xdr:rowOff>1698624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/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450" y="1692274"/>
          <a:ext cx="269875" cy="3968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47625</xdr:colOff>
      <xdr:row>12</xdr:row>
      <xdr:rowOff>47626</xdr:rowOff>
    </xdr:from>
    <xdr:to>
      <xdr:col>14</xdr:col>
      <xdr:colOff>1444625</xdr:colOff>
      <xdr:row>21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539750</xdr:colOff>
      <xdr:row>2</xdr:row>
      <xdr:rowOff>15874</xdr:rowOff>
    </xdr:from>
    <xdr:to>
      <xdr:col>14</xdr:col>
      <xdr:colOff>1441450</xdr:colOff>
      <xdr:row>4</xdr:row>
      <xdr:rowOff>222250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271625" y="412749"/>
          <a:ext cx="2378075" cy="244475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2" displayName="Table22" ref="B72:O77" headerRowCount="0" totalsRowShown="0" headerRowDxfId="30" dataDxfId="29" tableBorderDxfId="28">
  <tableColumns count="14">
    <tableColumn id="1" xr3:uid="{00000000-0010-0000-0000-000001000000}" name="Column1" headerRowDxfId="27" dataDxfId="26"/>
    <tableColumn id="2" xr3:uid="{00000000-0010-0000-0000-000002000000}" name="Column2" headerRowDxfId="25" dataDxfId="24"/>
    <tableColumn id="3" xr3:uid="{00000000-0010-0000-0000-000003000000}" name="Column3" headerRowDxfId="23" dataDxfId="22"/>
    <tableColumn id="4" xr3:uid="{00000000-0010-0000-0000-000004000000}" name="Column4" headerRowDxfId="21" dataDxfId="20"/>
    <tableColumn id="5" xr3:uid="{00000000-0010-0000-0000-000005000000}" name="Column5" headerRowDxfId="19" dataDxfId="18"/>
    <tableColumn id="6" xr3:uid="{00000000-0010-0000-0000-000006000000}" name="Column6" headerRowDxfId="17" dataDxfId="16"/>
    <tableColumn id="7" xr3:uid="{00000000-0010-0000-0000-000007000000}" name="Column7" headerRowDxfId="15" dataDxfId="14"/>
    <tableColumn id="8" xr3:uid="{00000000-0010-0000-0000-000008000000}" name="Column8" headerRowDxfId="13" dataDxfId="12"/>
    <tableColumn id="9" xr3:uid="{00000000-0010-0000-0000-000009000000}" name="Column9" headerRowDxfId="11" dataDxfId="10"/>
    <tableColumn id="10" xr3:uid="{00000000-0010-0000-0000-00000A000000}" name="Column10" headerRowDxfId="9" dataDxfId="8"/>
    <tableColumn id="11" xr3:uid="{00000000-0010-0000-0000-00000B000000}" name="Column11" headerRowDxfId="7" dataDxfId="6"/>
    <tableColumn id="12" xr3:uid="{00000000-0010-0000-0000-00000C000000}" name="Column12" headerRowDxfId="5" dataDxfId="4"/>
    <tableColumn id="13" xr3:uid="{00000000-0010-0000-0000-00000D000000}" name="Column13" headerRowDxfId="3" dataDxfId="2"/>
    <tableColumn id="14" xr3:uid="{00000000-0010-0000-0000-00000E000000}" name="Column14" headerRowDxfId="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/>
  </sheetPr>
  <dimension ref="B2:P78"/>
  <sheetViews>
    <sheetView topLeftCell="B42" zoomScale="60" zoomScaleNormal="60" workbookViewId="0">
      <selection activeCell="K31" sqref="K31"/>
    </sheetView>
  </sheetViews>
  <sheetFormatPr defaultColWidth="9" defaultRowHeight="15"/>
  <cols>
    <col min="1" max="1" width="19.7109375" customWidth="1"/>
    <col min="2" max="2" width="16.7109375" customWidth="1"/>
    <col min="3" max="3" width="46.28515625" customWidth="1"/>
    <col min="4" max="4" width="19.85546875" customWidth="1"/>
    <col min="5" max="7" width="16.7109375" customWidth="1"/>
    <col min="8" max="8" width="21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66</v>
      </c>
      <c r="E6" s="104"/>
      <c r="F6" s="105"/>
      <c r="G6" s="98" t="s">
        <v>1</v>
      </c>
      <c r="H6" s="99"/>
      <c r="I6" s="129" t="s">
        <v>69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142</v>
      </c>
      <c r="E9" s="110"/>
      <c r="F9" s="111"/>
      <c r="G9" s="102"/>
      <c r="H9" s="103"/>
      <c r="I9" s="135"/>
      <c r="J9" s="136"/>
      <c r="K9" s="136"/>
      <c r="L9" s="136"/>
      <c r="M9" s="136"/>
      <c r="N9" s="136"/>
      <c r="O9" s="137"/>
      <c r="P9" s="10"/>
    </row>
    <row r="10" spans="2:16">
      <c r="B10" s="7"/>
      <c r="P10" s="6"/>
    </row>
    <row r="11" spans="2:16" ht="15" customHeight="1">
      <c r="B11" s="143" t="s">
        <v>30</v>
      </c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6"/>
    </row>
    <row r="12" spans="2:16" ht="15" customHeight="1">
      <c r="B12" s="143"/>
      <c r="C12" s="144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60</v>
      </c>
      <c r="F24" s="146" t="s">
        <v>61</v>
      </c>
      <c r="G24" s="146" t="s">
        <v>59</v>
      </c>
      <c r="H24" s="146" t="s">
        <v>38</v>
      </c>
      <c r="I24" s="146" t="s">
        <v>39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8</v>
      </c>
      <c r="F29" s="51">
        <v>8.5</v>
      </c>
      <c r="G29" s="51">
        <v>20</v>
      </c>
      <c r="H29" s="51">
        <v>38.200000000000003</v>
      </c>
      <c r="I29" s="51">
        <f>SUM(E29:H29)</f>
        <v>74.7</v>
      </c>
      <c r="J29" s="51">
        <v>89</v>
      </c>
      <c r="K29" s="52" t="str" cm="1">
        <f t="array" ref="K29">_xlfn.IFS(I29&lt;=40, "Fail", I29&lt;=50, "Fair", I29&lt;=60, "Good", I29&lt;=74.9, "Very Good", I29&gt;=75, "Excellent")</f>
        <v>Very 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4.5</v>
      </c>
      <c r="F30" s="51">
        <v>8</v>
      </c>
      <c r="G30" s="51">
        <v>20</v>
      </c>
      <c r="H30" s="51">
        <v>42</v>
      </c>
      <c r="I30" s="51">
        <f t="shared" ref="I30:I40" si="0">SUM(E30:H30)</f>
        <v>74.5</v>
      </c>
      <c r="J30" s="51">
        <v>95</v>
      </c>
      <c r="K30" s="52" t="str" cm="1">
        <f t="array" ref="K30">_xlfn.IFS(I30&lt;=40, "Fail", I30&lt;=50, "Fair", I30&lt;=60, "Good", I30&lt;=74.5, "Very Good", I30&gt;=75, "Excellent")</f>
        <v>Very 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7</v>
      </c>
      <c r="F31" s="51">
        <v>6</v>
      </c>
      <c r="G31" s="51">
        <v>19</v>
      </c>
      <c r="H31" s="51">
        <v>49</v>
      </c>
      <c r="I31" s="51">
        <f t="shared" si="0"/>
        <v>81</v>
      </c>
      <c r="J31" s="51">
        <v>93.5</v>
      </c>
      <c r="K31" s="52" t="str">
        <f t="array" ref="K31">_xlfn.IFS(I31&lt;=40, "Fail", I31&lt;=50, "Fair", I31&lt;=60, "Good", I31&lt;=74, "Very Good", I31&gt;=75, "Excellent")</f>
        <v>Excellent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9</v>
      </c>
      <c r="F32" s="51">
        <v>9</v>
      </c>
      <c r="G32" s="51">
        <v>20</v>
      </c>
      <c r="H32" s="51">
        <v>39</v>
      </c>
      <c r="I32" s="51">
        <f t="shared" si="0"/>
        <v>77</v>
      </c>
      <c r="J32" s="51">
        <v>94</v>
      </c>
      <c r="K32" s="52" t="str">
        <f t="array" ref="K32">_xlfn.IFS(I32&lt;=40, "Fail", I32&lt;=50, "Fair", I32&lt;=60, "Good", I32&lt;=74, "Very Good", I32&gt;=75, "Excellent")</f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9.5</v>
      </c>
      <c r="F33" s="51">
        <v>9.3000000000000007</v>
      </c>
      <c r="G33" s="51">
        <v>20</v>
      </c>
      <c r="H33" s="51">
        <v>56</v>
      </c>
      <c r="I33" s="51">
        <f t="shared" si="0"/>
        <v>94.8</v>
      </c>
      <c r="J33" s="51">
        <v>95</v>
      </c>
      <c r="K33" s="52" t="str">
        <f t="array" ref="K33">_xlfn.IFS(I33&lt;=40, "Fail", I33&lt;=50, "Fair", I33&lt;=60, "Good", I33&lt;=74, "Very Good", I33&gt;=75, "Excellent")</f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10</v>
      </c>
      <c r="F34" s="51">
        <v>6.7</v>
      </c>
      <c r="G34" s="51">
        <v>20</v>
      </c>
      <c r="H34" s="51">
        <v>41.6</v>
      </c>
      <c r="I34" s="51">
        <f t="shared" si="0"/>
        <v>78.300000000000011</v>
      </c>
      <c r="J34" s="51">
        <v>87.5</v>
      </c>
      <c r="K34" s="52" t="str">
        <f t="array" ref="K34">_xlfn.IFS(I34&lt;=40, "Fail", I34&lt;=50, "Fair", I34&lt;=60, "Good", I34&lt;=74, "Very Good", I34&gt;=75, "Excellent")</f>
        <v>Excellent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7.5</v>
      </c>
      <c r="F35" s="51">
        <v>7.5</v>
      </c>
      <c r="G35" s="51">
        <v>20</v>
      </c>
      <c r="H35" s="51">
        <v>46</v>
      </c>
      <c r="I35" s="51">
        <f t="shared" si="0"/>
        <v>81</v>
      </c>
      <c r="J35" s="51">
        <v>93</v>
      </c>
      <c r="K35" s="52" t="str">
        <f t="array" ref="K35">_xlfn.IFS(I35&lt;=40, "Fail", I35&lt;=50, "Fair", I35&lt;=60, "Good", I35&lt;=74, "Very Good", I35&gt;=75, "Excellent")</f>
        <v>Excellent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7.5</v>
      </c>
      <c r="F36" s="51">
        <v>7.5</v>
      </c>
      <c r="G36" s="51">
        <v>20</v>
      </c>
      <c r="H36" s="51">
        <v>48</v>
      </c>
      <c r="I36" s="51">
        <f t="shared" si="0"/>
        <v>83</v>
      </c>
      <c r="J36" s="51">
        <v>89</v>
      </c>
      <c r="K36" s="52" t="str">
        <f t="array" ref="K36">_xlfn.IFS(I36&lt;=40, "Fail", I36&lt;=50, "Fair", I36&lt;=60, "Good", I36&lt;=74, "Very Good", I36&gt;=75, "Excellent")</f>
        <v>Excellent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7</v>
      </c>
      <c r="F37" s="51">
        <v>7</v>
      </c>
      <c r="G37" s="51">
        <v>20</v>
      </c>
      <c r="H37" s="51">
        <v>35</v>
      </c>
      <c r="I37" s="51">
        <f t="shared" si="0"/>
        <v>69</v>
      </c>
      <c r="J37" s="51">
        <v>99</v>
      </c>
      <c r="K37" s="52" t="str">
        <f t="array" ref="K37">_xlfn.IFS(I37&lt;=40, "Fail", I37&lt;=50, "Fair", I37&lt;=60, "Good", I37&lt;=74, "Very Good", I37&gt;=75, "Excellent")</f>
        <v>Very Good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40</v>
      </c>
      <c r="I38" s="51">
        <f t="shared" si="0"/>
        <v>72</v>
      </c>
      <c r="J38" s="51">
        <v>96</v>
      </c>
      <c r="K38" s="52" t="str">
        <f t="array" ref="K38">_xlfn.IFS(I38&lt;=40, "Fail", I38&lt;=50, "Fair", I38&lt;=60, "Good", I38&lt;=74, "Very Good", I38&gt;=75, "Excellent")</f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9.5</v>
      </c>
      <c r="F39" s="51">
        <v>10</v>
      </c>
      <c r="G39" s="51">
        <v>20</v>
      </c>
      <c r="H39" s="51">
        <v>53</v>
      </c>
      <c r="I39" s="51">
        <f t="shared" si="0"/>
        <v>92.5</v>
      </c>
      <c r="J39" s="51">
        <v>96</v>
      </c>
      <c r="K39" s="52" t="str">
        <f t="array" ref="K39">_xlfn.IFS(I39&lt;=40, "Fail", I39&lt;=50, "Fair", I39&lt;=60, "Good", I39&lt;=74, "Very Good", I39&gt;=75, "Excellent")</f>
        <v>Excellent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9</v>
      </c>
      <c r="F40" s="51">
        <v>7.5</v>
      </c>
      <c r="G40" s="51">
        <v>19</v>
      </c>
      <c r="H40" s="51">
        <v>39.5</v>
      </c>
      <c r="I40" s="51">
        <f t="shared" si="0"/>
        <v>75</v>
      </c>
      <c r="J40" s="51">
        <v>93</v>
      </c>
      <c r="K40" s="52" t="str">
        <f t="array" ref="K40">_xlfn.IFS(I40&lt;=40, "Fail", I40&lt;=50, "Fair", I40&lt;=60, "Good", I40&lt;=74, "Very Good", I40&gt;=75, "Excellent")</f>
        <v>Excellent</v>
      </c>
      <c r="L40" s="53"/>
      <c r="M40" s="54"/>
      <c r="N40" s="54"/>
      <c r="O40" s="55" t="s">
        <v>140</v>
      </c>
      <c r="P40" s="6"/>
    </row>
    <row r="41" spans="2:16" ht="24" thickBot="1">
      <c r="B41" s="19"/>
      <c r="C41" s="58"/>
      <c r="D41" s="59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19"/>
      <c r="C42" s="58"/>
      <c r="D42" s="59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19"/>
      <c r="C43" s="58"/>
      <c r="D43" s="59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19"/>
      <c r="C44" s="58"/>
      <c r="D44" s="59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19"/>
      <c r="C45" s="58"/>
      <c r="D45" s="59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19"/>
      <c r="C46" s="58"/>
      <c r="D46" s="59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19"/>
      <c r="C47" s="58"/>
      <c r="D47" s="59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19"/>
      <c r="C48" s="58"/>
      <c r="D48" s="59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952.8</v>
      </c>
      <c r="J49" s="18">
        <f>SUM(J29:J40)</f>
        <v>1120</v>
      </c>
      <c r="K49" s="20"/>
      <c r="L49" s="2"/>
      <c r="O49" s="2"/>
      <c r="P49" s="6"/>
    </row>
    <row r="50" spans="2:16" ht="28.5" customHeight="1">
      <c r="B50" s="25"/>
      <c r="C50" s="26"/>
      <c r="D50" s="26"/>
      <c r="E50" s="27" t="s">
        <v>27</v>
      </c>
      <c r="F50" s="28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29" t="s">
        <v>26</v>
      </c>
      <c r="H50" s="30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29" t="s">
        <v>28</v>
      </c>
      <c r="J50" s="30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38" t="s">
        <v>29</v>
      </c>
      <c r="L50" s="24"/>
      <c r="M50" s="24"/>
      <c r="N50" s="24"/>
      <c r="O50" s="31">
        <f>I49/1200</f>
        <v>0.79399999999999993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4</v>
      </c>
      <c r="E53" s="91" t="str">
        <f t="shared" ref="E53:E58" si="1">REPT("⭐",D53)</f>
        <v>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1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5</v>
      </c>
      <c r="E55" s="91" t="str">
        <f t="shared" si="1"/>
        <v>⭐⭐⭐⭐⭐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4</v>
      </c>
      <c r="E56" s="91" t="str">
        <f t="shared" si="1"/>
        <v>⭐⭐⭐⭐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5</v>
      </c>
      <c r="E57" s="91" t="str">
        <f t="shared" si="1"/>
        <v>⭐⭐⭐⭐⭐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5</v>
      </c>
      <c r="E58" s="91" t="str">
        <f t="shared" si="1"/>
        <v>⭐⭐⭐⭐⭐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39.75" customHeight="1" thickBot="1">
      <c r="B59" s="92" t="s">
        <v>40</v>
      </c>
      <c r="C59" s="93"/>
      <c r="D59" s="82">
        <v>126</v>
      </c>
      <c r="E59" s="39" t="s">
        <v>145</v>
      </c>
      <c r="F59" s="33"/>
      <c r="G59" s="34"/>
      <c r="H59" s="83">
        <v>126</v>
      </c>
      <c r="I59" s="40" t="s">
        <v>146</v>
      </c>
      <c r="J59" s="35"/>
      <c r="K59" s="36"/>
      <c r="L59" s="37"/>
      <c r="M59" s="37"/>
      <c r="N59" s="37"/>
      <c r="O59" s="41">
        <f>D59-H59</f>
        <v>0</v>
      </c>
      <c r="P59" s="6"/>
    </row>
    <row r="60" spans="2:16" ht="40.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An excellent performance. Keep it up.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15.7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33.7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15.75" thickBo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</row>
    <row r="70" spans="2:16" ht="15.75" thickBot="1"/>
    <row r="71" spans="2:16" ht="15.75" thickBot="1">
      <c r="B71" s="44"/>
      <c r="C71" s="45"/>
      <c r="D71" s="46"/>
      <c r="E71" s="46"/>
      <c r="F71" s="46"/>
      <c r="G71" s="46"/>
      <c r="H71" s="46"/>
      <c r="I71" s="45"/>
      <c r="J71" s="45"/>
      <c r="K71" s="45"/>
      <c r="L71" s="45"/>
      <c r="M71" s="45"/>
      <c r="N71" s="45"/>
      <c r="O71" s="47"/>
    </row>
    <row r="72" spans="2:16" ht="23.25">
      <c r="B72" s="42"/>
      <c r="C72" s="43"/>
      <c r="D72" s="42"/>
      <c r="E72" s="42"/>
      <c r="F72" s="48"/>
      <c r="G72" s="42"/>
      <c r="H72" s="42"/>
      <c r="I72" s="42"/>
      <c r="J72" s="42"/>
      <c r="K72" s="42"/>
      <c r="L72" s="42"/>
      <c r="M72" s="42"/>
      <c r="N72" s="42"/>
      <c r="O72" s="42"/>
    </row>
    <row r="73" spans="2:16" ht="18.75" customHeight="1">
      <c r="B73" s="42"/>
      <c r="C73" s="43"/>
      <c r="D73" s="42"/>
      <c r="E73" s="42"/>
      <c r="F73" s="42"/>
      <c r="G73" s="48"/>
      <c r="H73" s="42"/>
      <c r="I73" s="42"/>
      <c r="J73" s="42"/>
      <c r="K73" s="42"/>
      <c r="L73" s="42"/>
      <c r="M73" s="42"/>
      <c r="N73" s="42"/>
      <c r="O73" s="42"/>
    </row>
    <row r="74" spans="2:16" ht="23.25">
      <c r="B74" s="42"/>
      <c r="C74" s="43"/>
      <c r="D74" s="42"/>
      <c r="E74" s="42"/>
      <c r="F74" s="42"/>
      <c r="G74" s="42"/>
      <c r="H74" s="48"/>
      <c r="I74" s="42"/>
      <c r="J74" s="42"/>
      <c r="K74" s="42"/>
      <c r="L74" s="42"/>
      <c r="M74" s="42"/>
      <c r="N74" s="42"/>
      <c r="O74" s="42"/>
    </row>
    <row r="75" spans="2:16" ht="26.25">
      <c r="B75" s="42"/>
      <c r="C75" s="43"/>
      <c r="D75" s="42"/>
      <c r="E75" s="42"/>
      <c r="F75" s="42"/>
      <c r="G75" s="42"/>
      <c r="H75" s="50"/>
      <c r="I75" s="42"/>
      <c r="J75" s="42"/>
      <c r="K75" s="42"/>
      <c r="L75" s="42"/>
      <c r="M75" s="42"/>
      <c r="N75" s="42"/>
      <c r="O75" s="42"/>
    </row>
    <row r="76" spans="2:16" ht="22.5">
      <c r="B76" s="42"/>
      <c r="C76" s="43"/>
      <c r="D76" s="42"/>
      <c r="E76" s="42"/>
      <c r="F76" s="42"/>
      <c r="G76" s="49"/>
      <c r="H76" s="42"/>
      <c r="I76" s="42"/>
      <c r="J76" s="42"/>
      <c r="K76" s="42"/>
      <c r="L76" s="42"/>
      <c r="M76" s="42"/>
      <c r="N76" s="42"/>
      <c r="O76" s="42"/>
    </row>
    <row r="77" spans="2:16" ht="22.5">
      <c r="B77" s="42"/>
      <c r="C77" s="43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</row>
    <row r="78" spans="2:16" ht="15.75" customHeight="1"/>
  </sheetData>
  <mergeCells count="74">
    <mergeCell ref="B51:O51"/>
    <mergeCell ref="B61:D64"/>
    <mergeCell ref="B60:D60"/>
    <mergeCell ref="E60:O60"/>
    <mergeCell ref="E61:E64"/>
    <mergeCell ref="F61:K64"/>
    <mergeCell ref="O61:O64"/>
    <mergeCell ref="B53:C53"/>
    <mergeCell ref="B54:C54"/>
    <mergeCell ref="B55:C55"/>
    <mergeCell ref="B56:C56"/>
    <mergeCell ref="B57:C57"/>
    <mergeCell ref="B58:C58"/>
    <mergeCell ref="H56:I56"/>
    <mergeCell ref="H57:I57"/>
    <mergeCell ref="H58:I58"/>
    <mergeCell ref="C49:D49"/>
    <mergeCell ref="C39:D39"/>
    <mergeCell ref="C40:D40"/>
    <mergeCell ref="J24:J28"/>
    <mergeCell ref="B11:O12"/>
    <mergeCell ref="B24:B28"/>
    <mergeCell ref="E24:E28"/>
    <mergeCell ref="F24:F28"/>
    <mergeCell ref="G24:G28"/>
    <mergeCell ref="H24:H28"/>
    <mergeCell ref="I24:I28"/>
    <mergeCell ref="K24:K28"/>
    <mergeCell ref="L24:L28"/>
    <mergeCell ref="O24:O28"/>
    <mergeCell ref="C34:D34"/>
    <mergeCell ref="C35:D35"/>
    <mergeCell ref="C38:D38"/>
    <mergeCell ref="B3:O3"/>
    <mergeCell ref="B4:O4"/>
    <mergeCell ref="B5:O5"/>
    <mergeCell ref="C29:D29"/>
    <mergeCell ref="C30:D30"/>
    <mergeCell ref="C24:D28"/>
    <mergeCell ref="B13:O22"/>
    <mergeCell ref="I6:O6"/>
    <mergeCell ref="I7:O7"/>
    <mergeCell ref="I8:O8"/>
    <mergeCell ref="I9:O9"/>
    <mergeCell ref="C31:D31"/>
    <mergeCell ref="C32:D32"/>
    <mergeCell ref="C33:D33"/>
    <mergeCell ref="C36:D36"/>
    <mergeCell ref="C37:D37"/>
    <mergeCell ref="B6:C6"/>
    <mergeCell ref="B7:C7"/>
    <mergeCell ref="B8:C8"/>
    <mergeCell ref="B9:C9"/>
    <mergeCell ref="G6:H6"/>
    <mergeCell ref="G7:H7"/>
    <mergeCell ref="G8:H8"/>
    <mergeCell ref="G9:H9"/>
    <mergeCell ref="D6:F6"/>
    <mergeCell ref="D7:F7"/>
    <mergeCell ref="D8:F8"/>
    <mergeCell ref="D9:F9"/>
    <mergeCell ref="E56:G56"/>
    <mergeCell ref="E57:G57"/>
    <mergeCell ref="E58:G58"/>
    <mergeCell ref="B59:C59"/>
    <mergeCell ref="B65:O66"/>
    <mergeCell ref="E52:G52"/>
    <mergeCell ref="H52:I52"/>
    <mergeCell ref="H53:I53"/>
    <mergeCell ref="H54:I54"/>
    <mergeCell ref="H55:I55"/>
    <mergeCell ref="E53:G53"/>
    <mergeCell ref="E54:G54"/>
    <mergeCell ref="E55:G55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B2:P79"/>
  <sheetViews>
    <sheetView topLeftCell="A12" zoomScale="60" zoomScaleNormal="60" workbookViewId="0">
      <selection activeCell="D8" sqref="D8:F8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8.2851562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70</v>
      </c>
      <c r="E6" s="104"/>
      <c r="F6" s="105"/>
      <c r="G6" s="98" t="s">
        <v>1</v>
      </c>
      <c r="H6" s="99"/>
      <c r="I6" s="129" t="s">
        <v>71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142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2.5</v>
      </c>
      <c r="F29" s="51">
        <v>2.5</v>
      </c>
      <c r="G29" s="51">
        <v>13</v>
      </c>
      <c r="H29" s="51">
        <v>8</v>
      </c>
      <c r="I29" s="51">
        <f>SUM(E29:H29)</f>
        <v>26</v>
      </c>
      <c r="J29" s="51">
        <v>89</v>
      </c>
      <c r="K29" s="52" t="str">
        <f>_xlfn.IFS(I29&lt;=40, "Fail", I29&lt;=50, "Fair", I29&lt;=60, "Good", I29&lt;=74, "Very Good", I29&gt;=75, "Excellent")</f>
        <v>Fail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3.5</v>
      </c>
      <c r="F30" s="51">
        <v>3</v>
      </c>
      <c r="G30" s="51">
        <v>11</v>
      </c>
      <c r="H30" s="51">
        <v>13</v>
      </c>
      <c r="I30" s="51">
        <f t="shared" ref="I30:I40" si="0">SUM(E30:H30)</f>
        <v>30.5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Fail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2</v>
      </c>
      <c r="F31" s="51">
        <v>3.3</v>
      </c>
      <c r="G31" s="51">
        <v>10</v>
      </c>
      <c r="H31" s="51">
        <v>23.5</v>
      </c>
      <c r="I31" s="51">
        <f t="shared" si="0"/>
        <v>38.799999999999997</v>
      </c>
      <c r="J31" s="51">
        <v>93.5</v>
      </c>
      <c r="K31" s="52" t="str">
        <f t="shared" si="1"/>
        <v>Fail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4</v>
      </c>
      <c r="F32" s="51">
        <v>2.5</v>
      </c>
      <c r="G32" s="51">
        <v>11</v>
      </c>
      <c r="H32" s="51">
        <v>23.5</v>
      </c>
      <c r="I32" s="51">
        <f t="shared" si="0"/>
        <v>41</v>
      </c>
      <c r="J32" s="51">
        <v>94</v>
      </c>
      <c r="K32" s="52" t="str">
        <f t="shared" si="1"/>
        <v>Fair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6</v>
      </c>
      <c r="F33" s="51">
        <v>5.3</v>
      </c>
      <c r="G33" s="51">
        <v>14</v>
      </c>
      <c r="H33" s="51">
        <v>30.5</v>
      </c>
      <c r="I33" s="51">
        <f t="shared" si="0"/>
        <v>55.8</v>
      </c>
      <c r="J33" s="51">
        <v>95.5</v>
      </c>
      <c r="K33" s="52" t="str">
        <f t="shared" si="1"/>
        <v>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3.3</v>
      </c>
      <c r="F34" s="51">
        <v>2.7</v>
      </c>
      <c r="G34" s="51">
        <v>10</v>
      </c>
      <c r="H34" s="51">
        <v>17.5</v>
      </c>
      <c r="I34" s="51">
        <f t="shared" si="0"/>
        <v>33.5</v>
      </c>
      <c r="J34" s="51">
        <v>87.5</v>
      </c>
      <c r="K34" s="52" t="str">
        <f t="shared" si="1"/>
        <v>Fail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0</v>
      </c>
      <c r="F35" s="51">
        <v>0</v>
      </c>
      <c r="G35" s="51">
        <v>15</v>
      </c>
      <c r="H35" s="51">
        <v>9</v>
      </c>
      <c r="I35" s="51">
        <f t="shared" si="0"/>
        <v>24</v>
      </c>
      <c r="J35" s="51">
        <v>93</v>
      </c>
      <c r="K35" s="52" t="str">
        <f t="shared" si="1"/>
        <v>Fail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4</v>
      </c>
      <c r="F36" s="51">
        <v>3</v>
      </c>
      <c r="G36" s="51">
        <v>11</v>
      </c>
      <c r="H36" s="51">
        <v>11.3</v>
      </c>
      <c r="I36" s="51">
        <f t="shared" si="0"/>
        <v>29.3</v>
      </c>
      <c r="J36" s="51">
        <v>89</v>
      </c>
      <c r="K36" s="52" t="str">
        <f t="shared" si="1"/>
        <v>Fail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0</v>
      </c>
      <c r="F37" s="51">
        <v>0</v>
      </c>
      <c r="G37" s="51">
        <v>15</v>
      </c>
      <c r="H37" s="51">
        <v>18</v>
      </c>
      <c r="I37" s="51">
        <f t="shared" si="0"/>
        <v>33</v>
      </c>
      <c r="J37" s="51">
        <v>99</v>
      </c>
      <c r="K37" s="52" t="str">
        <f t="shared" si="1"/>
        <v>Fail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4</v>
      </c>
      <c r="F38" s="51">
        <v>4</v>
      </c>
      <c r="G38" s="51">
        <v>13</v>
      </c>
      <c r="H38" s="51">
        <v>36</v>
      </c>
      <c r="I38" s="51">
        <f t="shared" si="0"/>
        <v>57</v>
      </c>
      <c r="J38" s="51">
        <v>86</v>
      </c>
      <c r="K38" s="52" t="str">
        <f t="shared" si="1"/>
        <v>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3</v>
      </c>
      <c r="F39" s="51">
        <v>3.5</v>
      </c>
      <c r="G39" s="51">
        <v>12</v>
      </c>
      <c r="H39" s="51">
        <v>14</v>
      </c>
      <c r="I39" s="51">
        <f t="shared" si="0"/>
        <v>32.5</v>
      </c>
      <c r="J39" s="51">
        <v>96</v>
      </c>
      <c r="K39" s="52" t="str">
        <f t="shared" si="1"/>
        <v>Fail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3.5</v>
      </c>
      <c r="F40" s="51">
        <v>2</v>
      </c>
      <c r="G40" s="51">
        <v>10</v>
      </c>
      <c r="H40" s="51">
        <v>12</v>
      </c>
      <c r="I40" s="51">
        <f t="shared" si="0"/>
        <v>27.5</v>
      </c>
      <c r="J40" s="51">
        <v>93</v>
      </c>
      <c r="K40" s="52" t="str">
        <f t="shared" si="1"/>
        <v>Fail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58"/>
      <c r="D41" s="59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58"/>
      <c r="D42" s="59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58"/>
      <c r="D43" s="59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58"/>
      <c r="D44" s="59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58"/>
      <c r="D45" s="59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58"/>
      <c r="D46" s="59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58"/>
      <c r="D47" s="59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58"/>
      <c r="D48" s="59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76"/>
      <c r="H49" s="76"/>
      <c r="I49" s="18">
        <f>SUM(I29:I40)</f>
        <v>428.90000000000003</v>
      </c>
      <c r="J49" s="18">
        <f>SUM(J29:J40)</f>
        <v>1110.5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0.35741666666666672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5</v>
      </c>
      <c r="E53" s="91" t="str">
        <f t="shared" ref="E53:E58" si="2">REPT("⭐",D53)</f>
        <v>⭐⭐⭐⭐⭐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82">
        <v>126</v>
      </c>
      <c r="E59" s="178" t="s">
        <v>147</v>
      </c>
      <c r="F59" s="179"/>
      <c r="G59" s="180"/>
      <c r="H59" s="83">
        <v>118</v>
      </c>
      <c r="I59" s="40" t="s">
        <v>145</v>
      </c>
      <c r="J59" s="35"/>
      <c r="K59" s="85"/>
      <c r="L59" s="37"/>
      <c r="M59" s="37"/>
      <c r="N59" s="37"/>
      <c r="O59" s="41">
        <f>D59-H59</f>
        <v>8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weak performance. There is room for improvement.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75">
    <mergeCell ref="B3:O3"/>
    <mergeCell ref="B4:O4"/>
    <mergeCell ref="B5:O5"/>
    <mergeCell ref="B6:C6"/>
    <mergeCell ref="D6:F6"/>
    <mergeCell ref="G6:H6"/>
    <mergeCell ref="I6:O6"/>
    <mergeCell ref="B7:C7"/>
    <mergeCell ref="D7:F7"/>
    <mergeCell ref="G7:H7"/>
    <mergeCell ref="I7:O7"/>
    <mergeCell ref="B8:C8"/>
    <mergeCell ref="D8:F8"/>
    <mergeCell ref="G8:H8"/>
    <mergeCell ref="I8:O8"/>
    <mergeCell ref="O24:O28"/>
    <mergeCell ref="B9:C9"/>
    <mergeCell ref="D9:F9"/>
    <mergeCell ref="G9:H9"/>
    <mergeCell ref="I9:O9"/>
    <mergeCell ref="B11:O12"/>
    <mergeCell ref="B24:B28"/>
    <mergeCell ref="C24:D28"/>
    <mergeCell ref="E24:E28"/>
    <mergeCell ref="F24:F28"/>
    <mergeCell ref="G24:G28"/>
    <mergeCell ref="B13:O22"/>
    <mergeCell ref="K24:K28"/>
    <mergeCell ref="H24:H28"/>
    <mergeCell ref="I24:I28"/>
    <mergeCell ref="C40:D40"/>
    <mergeCell ref="C34:D34"/>
    <mergeCell ref="C38:D38"/>
    <mergeCell ref="C39:D39"/>
    <mergeCell ref="L24:L28"/>
    <mergeCell ref="J24:J28"/>
    <mergeCell ref="C33:D33"/>
    <mergeCell ref="C35:D35"/>
    <mergeCell ref="C36:D36"/>
    <mergeCell ref="C37:D37"/>
    <mergeCell ref="C29:D29"/>
    <mergeCell ref="C30:D30"/>
    <mergeCell ref="C31:D31"/>
    <mergeCell ref="C32:D32"/>
    <mergeCell ref="B65:O66"/>
    <mergeCell ref="C49:D49"/>
    <mergeCell ref="B60:D60"/>
    <mergeCell ref="E60:O60"/>
    <mergeCell ref="B61:D64"/>
    <mergeCell ref="E61:E64"/>
    <mergeCell ref="F61:K64"/>
    <mergeCell ref="O61:O64"/>
    <mergeCell ref="B51:O51"/>
    <mergeCell ref="E52:G52"/>
    <mergeCell ref="H52:I52"/>
    <mergeCell ref="B53:C53"/>
    <mergeCell ref="E53:G53"/>
    <mergeCell ref="H53:I53"/>
    <mergeCell ref="B54:C54"/>
    <mergeCell ref="E54:G54"/>
    <mergeCell ref="H54:I54"/>
    <mergeCell ref="B55:C55"/>
    <mergeCell ref="E55:G55"/>
    <mergeCell ref="H55:I55"/>
    <mergeCell ref="B56:C56"/>
    <mergeCell ref="E56:G56"/>
    <mergeCell ref="H56:I56"/>
    <mergeCell ref="B59:C59"/>
    <mergeCell ref="B57:C57"/>
    <mergeCell ref="E57:G57"/>
    <mergeCell ref="H57:I57"/>
    <mergeCell ref="B58:C58"/>
    <mergeCell ref="E58:G58"/>
    <mergeCell ref="H58:I58"/>
    <mergeCell ref="E59:G5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B2:P79"/>
  <sheetViews>
    <sheetView topLeftCell="A14" zoomScale="60" zoomScaleNormal="60" workbookViewId="0">
      <selection activeCell="D9" sqref="D9:F9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73</v>
      </c>
      <c r="E6" s="104"/>
      <c r="F6" s="105"/>
      <c r="G6" s="98" t="s">
        <v>1</v>
      </c>
      <c r="H6" s="99"/>
      <c r="I6" s="129" t="s">
        <v>74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142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8</v>
      </c>
      <c r="F29" s="51">
        <v>3</v>
      </c>
      <c r="G29" s="51">
        <v>8</v>
      </c>
      <c r="H29" s="51">
        <v>25</v>
      </c>
      <c r="I29" s="51">
        <f>SUM(E29:H29)</f>
        <v>44</v>
      </c>
      <c r="J29" s="51">
        <v>89</v>
      </c>
      <c r="K29" s="52" t="str">
        <f>_xlfn.IFS(I29&lt;=40, "Fail", I29&lt;=50, "Fair", I29&lt;=60, "Good", I29&lt;=74, "Very Good", I29&gt;=75, "Excellent")</f>
        <v>Fair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2.5</v>
      </c>
      <c r="F30" s="51">
        <v>5.5</v>
      </c>
      <c r="G30" s="51">
        <v>11</v>
      </c>
      <c r="H30" s="51">
        <v>17</v>
      </c>
      <c r="I30" s="51">
        <f t="shared" ref="I30:I40" si="0">SUM(E30:H30)</f>
        <v>36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Fail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3.9</v>
      </c>
      <c r="F31" s="51">
        <v>3.9</v>
      </c>
      <c r="G31" s="51">
        <v>13</v>
      </c>
      <c r="H31" s="51">
        <v>40.5</v>
      </c>
      <c r="I31" s="51">
        <f t="shared" si="0"/>
        <v>61.3</v>
      </c>
      <c r="J31" s="51">
        <v>93.5</v>
      </c>
      <c r="K31" s="52" t="str">
        <f t="shared" si="1"/>
        <v>Very 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4.5</v>
      </c>
      <c r="F32" s="51">
        <v>5.5</v>
      </c>
      <c r="G32" s="51">
        <v>14</v>
      </c>
      <c r="H32" s="51">
        <v>40.5</v>
      </c>
      <c r="I32" s="51">
        <f t="shared" si="0"/>
        <v>64.5</v>
      </c>
      <c r="J32" s="51">
        <v>94</v>
      </c>
      <c r="K32" s="52" t="str">
        <f t="shared" si="1"/>
        <v>Very 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9.5</v>
      </c>
      <c r="F33" s="51">
        <v>9.8000000000000007</v>
      </c>
      <c r="G33" s="51">
        <v>15</v>
      </c>
      <c r="H33" s="51">
        <v>37.5</v>
      </c>
      <c r="I33" s="51">
        <f t="shared" si="0"/>
        <v>71.8</v>
      </c>
      <c r="J33" s="51">
        <v>95</v>
      </c>
      <c r="K33" s="52" t="str">
        <f t="shared" si="1"/>
        <v>Very 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3.8</v>
      </c>
      <c r="F34" s="51">
        <v>2.7</v>
      </c>
      <c r="G34" s="51">
        <v>15</v>
      </c>
      <c r="H34" s="51">
        <v>29.3</v>
      </c>
      <c r="I34" s="51">
        <f t="shared" si="0"/>
        <v>50.8</v>
      </c>
      <c r="J34" s="51">
        <v>87.5</v>
      </c>
      <c r="K34" s="52" t="str">
        <f t="shared" si="1"/>
        <v>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1.5</v>
      </c>
      <c r="F35" s="51">
        <v>1.5</v>
      </c>
      <c r="G35" s="51">
        <v>15</v>
      </c>
      <c r="H35" s="51">
        <v>18</v>
      </c>
      <c r="I35" s="51">
        <f t="shared" si="0"/>
        <v>36</v>
      </c>
      <c r="J35" s="51">
        <v>93</v>
      </c>
      <c r="K35" s="52" t="str">
        <f t="shared" si="1"/>
        <v>Fail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6</v>
      </c>
      <c r="F36" s="51">
        <v>4.5</v>
      </c>
      <c r="G36" s="51">
        <v>14</v>
      </c>
      <c r="H36" s="51">
        <v>21.3</v>
      </c>
      <c r="I36" s="51">
        <f t="shared" si="0"/>
        <v>45.8</v>
      </c>
      <c r="J36" s="51">
        <v>89</v>
      </c>
      <c r="K36" s="52" t="str">
        <f t="shared" si="1"/>
        <v>Fair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6</v>
      </c>
      <c r="F37" s="51">
        <v>6</v>
      </c>
      <c r="G37" s="51">
        <v>15</v>
      </c>
      <c r="H37" s="51">
        <v>19</v>
      </c>
      <c r="I37" s="51">
        <f t="shared" si="0"/>
        <v>46</v>
      </c>
      <c r="J37" s="51">
        <v>99</v>
      </c>
      <c r="K37" s="52" t="str">
        <f t="shared" si="1"/>
        <v>Fair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15</v>
      </c>
      <c r="H38" s="51">
        <v>32</v>
      </c>
      <c r="I38" s="51">
        <f t="shared" si="0"/>
        <v>59</v>
      </c>
      <c r="J38" s="51">
        <v>96</v>
      </c>
      <c r="K38" s="52" t="str">
        <f t="shared" si="1"/>
        <v>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7</v>
      </c>
      <c r="F39" s="51">
        <v>5</v>
      </c>
      <c r="G39" s="51">
        <v>15</v>
      </c>
      <c r="H39" s="51">
        <v>20</v>
      </c>
      <c r="I39" s="51">
        <f t="shared" si="0"/>
        <v>47</v>
      </c>
      <c r="J39" s="51">
        <v>96</v>
      </c>
      <c r="K39" s="52" t="str">
        <f t="shared" si="1"/>
        <v>Fair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3.5</v>
      </c>
      <c r="F40" s="51">
        <v>5</v>
      </c>
      <c r="G40" s="51">
        <v>13</v>
      </c>
      <c r="H40" s="51">
        <v>29.5</v>
      </c>
      <c r="I40" s="51">
        <f t="shared" si="0"/>
        <v>51</v>
      </c>
      <c r="J40" s="51">
        <v>93</v>
      </c>
      <c r="K40" s="52" t="str">
        <f t="shared" si="1"/>
        <v>Good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58"/>
      <c r="D41" s="59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58"/>
      <c r="D42" s="59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58"/>
      <c r="D43" s="59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58"/>
      <c r="D44" s="59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58"/>
      <c r="D45" s="59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58"/>
      <c r="D46" s="59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58"/>
      <c r="D47" s="59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58"/>
      <c r="D48" s="59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613.20000000000005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0.51100000000000001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4</v>
      </c>
      <c r="E53" s="91" t="str">
        <f t="shared" ref="E53:E58" si="2">REPT("⭐",D53)</f>
        <v>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4</v>
      </c>
      <c r="E58" s="91" t="str">
        <f t="shared" si="2"/>
        <v>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82">
        <v>126</v>
      </c>
      <c r="E59" s="39" t="s">
        <v>145</v>
      </c>
      <c r="F59" s="86"/>
      <c r="G59" s="84"/>
      <c r="H59" s="83">
        <v>124</v>
      </c>
      <c r="I59" s="40" t="s">
        <v>146</v>
      </c>
      <c r="J59" s="36"/>
      <c r="K59" s="87"/>
      <c r="L59" s="37"/>
      <c r="M59" s="37"/>
      <c r="N59" s="37"/>
      <c r="O59" s="41">
        <f>D59-H59</f>
        <v>2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74"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  <mergeCell ref="B51:O51"/>
    <mergeCell ref="E52:G52"/>
    <mergeCell ref="H52:I52"/>
    <mergeCell ref="B53:C53"/>
    <mergeCell ref="E53:G53"/>
    <mergeCell ref="H53:I53"/>
    <mergeCell ref="B54:C54"/>
    <mergeCell ref="E54:G54"/>
    <mergeCell ref="H54:I54"/>
    <mergeCell ref="B55:C55"/>
    <mergeCell ref="E55:G55"/>
    <mergeCell ref="H55:I55"/>
    <mergeCell ref="B58:C58"/>
    <mergeCell ref="E58:G58"/>
    <mergeCell ref="H58:I58"/>
    <mergeCell ref="B59:C59"/>
    <mergeCell ref="B56:C56"/>
    <mergeCell ref="E56:G56"/>
    <mergeCell ref="H56:I56"/>
    <mergeCell ref="B57:C57"/>
    <mergeCell ref="E57:G57"/>
    <mergeCell ref="H57:I5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B2:P79"/>
  <sheetViews>
    <sheetView topLeftCell="A22" zoomScale="60" zoomScaleNormal="60" workbookViewId="0">
      <selection activeCell="D10" sqref="D10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75</v>
      </c>
      <c r="E6" s="104"/>
      <c r="F6" s="105"/>
      <c r="G6" s="98" t="s">
        <v>1</v>
      </c>
      <c r="H6" s="99"/>
      <c r="I6" s="129" t="s">
        <v>76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142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3</v>
      </c>
      <c r="F29" s="51">
        <v>2</v>
      </c>
      <c r="G29" s="51">
        <v>6</v>
      </c>
      <c r="H29" s="51">
        <v>16</v>
      </c>
      <c r="I29" s="51">
        <f>SUM(E29:H29)</f>
        <v>27</v>
      </c>
      <c r="J29" s="51">
        <v>89</v>
      </c>
      <c r="K29" s="52" t="str">
        <f>_xlfn.IFS(I29&lt;=40, "Fail", I29&lt;=50, "Fair", I29&lt;=60, "Good", I29&lt;=74, "Very Good", I29&gt;=75, "Excellent")</f>
        <v>Fail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3.5</v>
      </c>
      <c r="F30" s="51">
        <v>3</v>
      </c>
      <c r="G30" s="51">
        <v>10</v>
      </c>
      <c r="H30" s="51">
        <v>13</v>
      </c>
      <c r="I30" s="51">
        <f t="shared" ref="I30:I40" si="0">SUM(E30:H30)</f>
        <v>29.5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Fail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6.1</v>
      </c>
      <c r="F31" s="51">
        <v>4</v>
      </c>
      <c r="G31" s="51">
        <v>10</v>
      </c>
      <c r="H31" s="51">
        <v>29.5</v>
      </c>
      <c r="I31" s="51">
        <f t="shared" si="0"/>
        <v>49.6</v>
      </c>
      <c r="J31" s="51">
        <v>93.5</v>
      </c>
      <c r="K31" s="52" t="str">
        <f t="shared" si="1"/>
        <v>Fair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4</v>
      </c>
      <c r="F32" s="51">
        <v>5</v>
      </c>
      <c r="G32" s="51">
        <v>10</v>
      </c>
      <c r="H32" s="51">
        <v>29.5</v>
      </c>
      <c r="I32" s="51">
        <f t="shared" si="0"/>
        <v>48.5</v>
      </c>
      <c r="J32" s="51">
        <v>94</v>
      </c>
      <c r="K32" s="52" t="str">
        <f t="shared" si="1"/>
        <v>Fair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4</v>
      </c>
      <c r="F33" s="51">
        <v>5</v>
      </c>
      <c r="G33" s="51">
        <v>10</v>
      </c>
      <c r="H33" s="51">
        <v>28.5</v>
      </c>
      <c r="I33" s="51">
        <f t="shared" si="0"/>
        <v>47.5</v>
      </c>
      <c r="J33" s="51">
        <v>95</v>
      </c>
      <c r="K33" s="52" t="str">
        <f t="shared" si="1"/>
        <v>Fair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1.3</v>
      </c>
      <c r="F34" s="51">
        <v>3</v>
      </c>
      <c r="G34" s="51">
        <v>10</v>
      </c>
      <c r="H34" s="51">
        <v>17</v>
      </c>
      <c r="I34" s="51">
        <f t="shared" si="0"/>
        <v>31.3</v>
      </c>
      <c r="J34" s="51">
        <v>87.5</v>
      </c>
      <c r="K34" s="52" t="str">
        <f t="shared" si="1"/>
        <v>Fail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0.5</v>
      </c>
      <c r="F35" s="51">
        <v>0.5</v>
      </c>
      <c r="G35" s="51">
        <v>15</v>
      </c>
      <c r="H35" s="51">
        <v>12</v>
      </c>
      <c r="I35" s="51">
        <f t="shared" si="0"/>
        <v>28</v>
      </c>
      <c r="J35" s="51">
        <v>93</v>
      </c>
      <c r="K35" s="52" t="str">
        <f t="shared" si="1"/>
        <v>Fail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3</v>
      </c>
      <c r="F36" s="51">
        <v>2.5</v>
      </c>
      <c r="G36" s="51">
        <v>10</v>
      </c>
      <c r="H36" s="51">
        <v>16.7</v>
      </c>
      <c r="I36" s="51">
        <f t="shared" si="0"/>
        <v>32.200000000000003</v>
      </c>
      <c r="J36" s="51">
        <v>89</v>
      </c>
      <c r="K36" s="52" t="str">
        <f t="shared" si="1"/>
        <v>Fail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3</v>
      </c>
      <c r="F37" s="51">
        <v>3</v>
      </c>
      <c r="G37" s="51">
        <v>15</v>
      </c>
      <c r="H37" s="51">
        <v>11</v>
      </c>
      <c r="I37" s="51">
        <f t="shared" si="0"/>
        <v>32</v>
      </c>
      <c r="J37" s="51">
        <v>99</v>
      </c>
      <c r="K37" s="52" t="str">
        <f t="shared" si="1"/>
        <v>Fail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5</v>
      </c>
      <c r="F38" s="51">
        <v>5</v>
      </c>
      <c r="G38" s="51">
        <v>12</v>
      </c>
      <c r="H38" s="51">
        <v>30</v>
      </c>
      <c r="I38" s="51">
        <f t="shared" si="0"/>
        <v>52</v>
      </c>
      <c r="J38" s="51">
        <v>96</v>
      </c>
      <c r="K38" s="52" t="str">
        <f t="shared" si="1"/>
        <v>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3.5</v>
      </c>
      <c r="F39" s="51">
        <v>2</v>
      </c>
      <c r="G39" s="51">
        <v>10</v>
      </c>
      <c r="H39" s="51">
        <v>15</v>
      </c>
      <c r="I39" s="51">
        <f t="shared" si="0"/>
        <v>30.5</v>
      </c>
      <c r="J39" s="51">
        <v>96</v>
      </c>
      <c r="K39" s="52" t="str">
        <f t="shared" si="1"/>
        <v>Fail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3.5</v>
      </c>
      <c r="F40" s="51">
        <v>2.5</v>
      </c>
      <c r="G40" s="51">
        <v>8</v>
      </c>
      <c r="H40" s="51">
        <v>6.5</v>
      </c>
      <c r="I40" s="51">
        <f t="shared" si="0"/>
        <v>20.5</v>
      </c>
      <c r="J40" s="51">
        <v>93</v>
      </c>
      <c r="K40" s="52" t="str">
        <f t="shared" si="1"/>
        <v>Fail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58"/>
      <c r="D41" s="59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58"/>
      <c r="D42" s="59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58"/>
      <c r="D43" s="59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58"/>
      <c r="D44" s="59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58"/>
      <c r="D45" s="59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58"/>
      <c r="D46" s="59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58"/>
      <c r="D47" s="59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58"/>
      <c r="D48" s="59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428.59999999999997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0.35716666666666663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3</v>
      </c>
      <c r="E54" s="91" t="str">
        <f t="shared" si="2"/>
        <v>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3</v>
      </c>
      <c r="E55" s="91" t="str">
        <f t="shared" si="2"/>
        <v>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2</v>
      </c>
      <c r="E57" s="91" t="str">
        <f t="shared" si="2"/>
        <v>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82">
        <v>126</v>
      </c>
      <c r="E59" s="178" t="s">
        <v>148</v>
      </c>
      <c r="F59" s="179"/>
      <c r="G59" s="180"/>
      <c r="H59" s="83">
        <v>126</v>
      </c>
      <c r="I59" s="40" t="s">
        <v>146</v>
      </c>
      <c r="J59" s="35"/>
      <c r="K59" s="85"/>
      <c r="L59" s="37"/>
      <c r="M59" s="37"/>
      <c r="N59" s="37"/>
      <c r="O59" s="41">
        <f>D59-H59</f>
        <v>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weak performance. There is room for improvement.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75"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  <mergeCell ref="B51:O51"/>
    <mergeCell ref="E52:G52"/>
    <mergeCell ref="H52:I52"/>
    <mergeCell ref="B53:C53"/>
    <mergeCell ref="E53:G53"/>
    <mergeCell ref="H53:I53"/>
    <mergeCell ref="B54:C54"/>
    <mergeCell ref="E54:G54"/>
    <mergeCell ref="H54:I54"/>
    <mergeCell ref="B55:C55"/>
    <mergeCell ref="E55:G55"/>
    <mergeCell ref="H55:I55"/>
    <mergeCell ref="B58:C58"/>
    <mergeCell ref="E58:G58"/>
    <mergeCell ref="H58:I58"/>
    <mergeCell ref="B59:C59"/>
    <mergeCell ref="B56:C56"/>
    <mergeCell ref="E56:G56"/>
    <mergeCell ref="H56:I56"/>
    <mergeCell ref="B57:C57"/>
    <mergeCell ref="E57:G57"/>
    <mergeCell ref="H57:I57"/>
    <mergeCell ref="E59:G5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B2:P79"/>
  <sheetViews>
    <sheetView topLeftCell="A22" zoomScale="60" zoomScaleNormal="60" workbookViewId="0">
      <selection activeCell="S12" sqref="S12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77</v>
      </c>
      <c r="E6" s="104"/>
      <c r="F6" s="105"/>
      <c r="G6" s="98" t="s">
        <v>1</v>
      </c>
      <c r="H6" s="99"/>
      <c r="I6" s="129" t="s">
        <v>78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142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6.5</v>
      </c>
      <c r="F29" s="51">
        <v>5</v>
      </c>
      <c r="G29" s="51">
        <v>14</v>
      </c>
      <c r="H29" s="51">
        <v>30.5</v>
      </c>
      <c r="I29" s="51">
        <f>SUM(E29:H29)</f>
        <v>56</v>
      </c>
      <c r="J29" s="51">
        <v>89</v>
      </c>
      <c r="K29" s="52" t="str">
        <f>_xlfn.IFS(I29&lt;=40, "Fail", I29&lt;=50, "Fair", I29&lt;=60, "Good", I29&lt;=74, "Very Good", I29&gt;=75, "Excellent")</f>
        <v>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3</v>
      </c>
      <c r="F30" s="51">
        <v>6</v>
      </c>
      <c r="G30" s="51">
        <v>15</v>
      </c>
      <c r="H30" s="51">
        <v>21</v>
      </c>
      <c r="I30" s="51">
        <f t="shared" ref="I30:I40" si="0">SUM(E30:H30)</f>
        <v>45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Fair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6.1</v>
      </c>
      <c r="F31" s="51">
        <v>5.3</v>
      </c>
      <c r="G31" s="51">
        <v>13</v>
      </c>
      <c r="H31" s="51">
        <v>41.5</v>
      </c>
      <c r="I31" s="51">
        <f t="shared" si="0"/>
        <v>65.900000000000006</v>
      </c>
      <c r="J31" s="51">
        <v>93.5</v>
      </c>
      <c r="K31" s="52" t="str">
        <f t="shared" si="1"/>
        <v>Very 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7</v>
      </c>
      <c r="F32" s="51">
        <v>5</v>
      </c>
      <c r="G32" s="51">
        <v>15</v>
      </c>
      <c r="H32" s="51">
        <v>41.5</v>
      </c>
      <c r="I32" s="51">
        <f t="shared" si="0"/>
        <v>68.5</v>
      </c>
      <c r="J32" s="51">
        <v>94</v>
      </c>
      <c r="K32" s="52" t="str">
        <f t="shared" si="1"/>
        <v>Very 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7.5</v>
      </c>
      <c r="F33" s="51">
        <v>9.8000000000000007</v>
      </c>
      <c r="G33" s="51">
        <v>15</v>
      </c>
      <c r="H33" s="51">
        <v>46</v>
      </c>
      <c r="I33" s="51">
        <f t="shared" si="0"/>
        <v>78.3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4</v>
      </c>
      <c r="F34" s="51">
        <v>6</v>
      </c>
      <c r="G34" s="51">
        <v>15</v>
      </c>
      <c r="H34" s="51">
        <v>30.7</v>
      </c>
      <c r="I34" s="51">
        <f t="shared" si="0"/>
        <v>55.7</v>
      </c>
      <c r="J34" s="51">
        <v>87.5</v>
      </c>
      <c r="K34" s="52" t="str">
        <f t="shared" si="1"/>
        <v>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4.5</v>
      </c>
      <c r="F35" s="51">
        <v>4.5</v>
      </c>
      <c r="G35" s="51">
        <v>15</v>
      </c>
      <c r="H35" s="51">
        <v>40</v>
      </c>
      <c r="I35" s="51">
        <f t="shared" si="0"/>
        <v>64</v>
      </c>
      <c r="J35" s="51">
        <v>93</v>
      </c>
      <c r="K35" s="52" t="str">
        <f t="shared" si="1"/>
        <v>Very Good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5.5</v>
      </c>
      <c r="F36" s="51">
        <v>8.5</v>
      </c>
      <c r="G36" s="51">
        <v>15</v>
      </c>
      <c r="H36" s="51">
        <v>27.3</v>
      </c>
      <c r="I36" s="51">
        <f t="shared" si="0"/>
        <v>56.3</v>
      </c>
      <c r="J36" s="51">
        <v>89</v>
      </c>
      <c r="K36" s="52" t="str">
        <f t="shared" si="1"/>
        <v>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0</v>
      </c>
      <c r="F37" s="51">
        <v>7</v>
      </c>
      <c r="G37" s="51">
        <v>15</v>
      </c>
      <c r="H37" s="51">
        <v>34</v>
      </c>
      <c r="I37" s="51">
        <f t="shared" si="0"/>
        <v>56</v>
      </c>
      <c r="J37" s="51">
        <v>99</v>
      </c>
      <c r="K37" s="52" t="str">
        <f t="shared" si="1"/>
        <v>Good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15</v>
      </c>
      <c r="H38" s="51">
        <v>44</v>
      </c>
      <c r="I38" s="51">
        <f t="shared" si="0"/>
        <v>71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6</v>
      </c>
      <c r="F39" s="51">
        <v>5.5</v>
      </c>
      <c r="G39" s="51">
        <v>15</v>
      </c>
      <c r="H39" s="51">
        <v>36</v>
      </c>
      <c r="I39" s="51">
        <f t="shared" si="0"/>
        <v>62.5</v>
      </c>
      <c r="J39" s="51">
        <v>96</v>
      </c>
      <c r="K39" s="52" t="str">
        <f t="shared" si="1"/>
        <v>Very Good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5.5</v>
      </c>
      <c r="F40" s="51">
        <v>4.5</v>
      </c>
      <c r="G40" s="51">
        <v>13</v>
      </c>
      <c r="H40" s="51">
        <v>39.5</v>
      </c>
      <c r="I40" s="51">
        <f t="shared" si="0"/>
        <v>62.5</v>
      </c>
      <c r="J40" s="51">
        <v>93</v>
      </c>
      <c r="K40" s="52" t="str">
        <f t="shared" si="1"/>
        <v>Very Good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58"/>
      <c r="D41" s="59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58"/>
      <c r="D42" s="59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58"/>
      <c r="D43" s="59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58"/>
      <c r="D44" s="59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58"/>
      <c r="D45" s="59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58"/>
      <c r="D46" s="59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58"/>
      <c r="D47" s="59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58"/>
      <c r="D48" s="59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741.7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61"/>
      <c r="C50" s="62"/>
      <c r="D50" s="6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0.61808333333333332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5</v>
      </c>
      <c r="E58" s="91" t="str">
        <f t="shared" si="2"/>
        <v>⭐⭐⭐⭐⭐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82">
        <v>126</v>
      </c>
      <c r="E59" s="39" t="s">
        <v>145</v>
      </c>
      <c r="F59" s="33"/>
      <c r="G59" s="40"/>
      <c r="H59" s="83">
        <v>124</v>
      </c>
      <c r="I59" s="40" t="s">
        <v>146</v>
      </c>
      <c r="J59" s="35"/>
      <c r="K59" s="36"/>
      <c r="L59" s="63"/>
      <c r="M59" s="63"/>
      <c r="N59" s="63"/>
      <c r="O59" s="41">
        <f>D59-H59</f>
        <v>2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good performance. You can do better.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74"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  <mergeCell ref="B51:O51"/>
    <mergeCell ref="E52:G52"/>
    <mergeCell ref="H52:I52"/>
    <mergeCell ref="B53:C53"/>
    <mergeCell ref="E53:G53"/>
    <mergeCell ref="H53:I53"/>
    <mergeCell ref="B54:C54"/>
    <mergeCell ref="E54:G54"/>
    <mergeCell ref="H54:I54"/>
    <mergeCell ref="B55:C55"/>
    <mergeCell ref="E55:G55"/>
    <mergeCell ref="H55:I55"/>
    <mergeCell ref="B58:C58"/>
    <mergeCell ref="E58:G58"/>
    <mergeCell ref="H58:I58"/>
    <mergeCell ref="B59:C59"/>
    <mergeCell ref="B56:C56"/>
    <mergeCell ref="E56:G56"/>
    <mergeCell ref="H56:I56"/>
    <mergeCell ref="B57:C57"/>
    <mergeCell ref="E57:G57"/>
    <mergeCell ref="H57:I57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B2:P79"/>
  <sheetViews>
    <sheetView topLeftCell="A29" zoomScale="60" zoomScaleNormal="60" workbookViewId="0">
      <selection activeCell="S7" sqref="S7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79</v>
      </c>
      <c r="E6" s="104"/>
      <c r="F6" s="105"/>
      <c r="G6" s="98" t="s">
        <v>1</v>
      </c>
      <c r="H6" s="99"/>
      <c r="I6" s="129" t="s">
        <v>80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68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8.5</v>
      </c>
      <c r="F29" s="51">
        <v>7</v>
      </c>
      <c r="G29" s="51">
        <v>12</v>
      </c>
      <c r="H29" s="51">
        <v>42.5</v>
      </c>
      <c r="I29" s="51">
        <f>SUM(E29:H29)</f>
        <v>70</v>
      </c>
      <c r="J29" s="51">
        <v>89</v>
      </c>
      <c r="K29" s="52" t="str">
        <f>_xlfn.IFS(I29&lt;=40, "Fail", I29&lt;=50, "Fair", I29&lt;=60, "Good", I29&lt;=74, "Very Good", I29&gt;=75, "Excellent")</f>
        <v>Very 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5</v>
      </c>
      <c r="F30" s="51">
        <v>7.5</v>
      </c>
      <c r="G30" s="51">
        <v>13</v>
      </c>
      <c r="H30" s="51">
        <v>44</v>
      </c>
      <c r="I30" s="51">
        <f t="shared" ref="I30:I40" si="0">SUM(E30:H30)</f>
        <v>69.5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Very 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8</v>
      </c>
      <c r="F31" s="51">
        <v>8.3000000000000007</v>
      </c>
      <c r="G31" s="51">
        <v>12</v>
      </c>
      <c r="H31" s="51">
        <v>56</v>
      </c>
      <c r="I31" s="51">
        <f t="shared" si="0"/>
        <v>84.3</v>
      </c>
      <c r="J31" s="51">
        <v>93.5</v>
      </c>
      <c r="K31" s="52" t="str">
        <f t="shared" si="1"/>
        <v>Excellent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8</v>
      </c>
      <c r="F32" s="51">
        <v>9</v>
      </c>
      <c r="G32" s="51">
        <v>15</v>
      </c>
      <c r="H32" s="51">
        <v>53</v>
      </c>
      <c r="I32" s="51">
        <f t="shared" si="0"/>
        <v>85</v>
      </c>
      <c r="J32" s="51">
        <v>94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10</v>
      </c>
      <c r="F33" s="51">
        <v>9.3000000000000007</v>
      </c>
      <c r="G33" s="51">
        <v>15</v>
      </c>
      <c r="H33" s="51">
        <v>46.5</v>
      </c>
      <c r="I33" s="51">
        <f t="shared" si="0"/>
        <v>80.8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8</v>
      </c>
      <c r="F34" s="51">
        <v>8</v>
      </c>
      <c r="G34" s="51">
        <v>20</v>
      </c>
      <c r="H34" s="51">
        <v>46.3</v>
      </c>
      <c r="I34" s="51">
        <f t="shared" si="0"/>
        <v>82.3</v>
      </c>
      <c r="J34" s="51">
        <v>87.5</v>
      </c>
      <c r="K34" s="52" t="str">
        <f t="shared" si="1"/>
        <v>Excellent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4.5</v>
      </c>
      <c r="F35" s="51">
        <v>4.5</v>
      </c>
      <c r="G35" s="51">
        <v>20</v>
      </c>
      <c r="H35" s="51">
        <v>47</v>
      </c>
      <c r="I35" s="51">
        <f t="shared" si="0"/>
        <v>76</v>
      </c>
      <c r="J35" s="51">
        <v>93</v>
      </c>
      <c r="K35" s="52" t="str">
        <f t="shared" si="1"/>
        <v>Excellent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6.5</v>
      </c>
      <c r="F36" s="51">
        <v>7</v>
      </c>
      <c r="G36" s="51">
        <v>15</v>
      </c>
      <c r="H36" s="51">
        <v>36</v>
      </c>
      <c r="I36" s="51">
        <f t="shared" si="0"/>
        <v>64.5</v>
      </c>
      <c r="J36" s="51">
        <v>89</v>
      </c>
      <c r="K36" s="52" t="str">
        <f t="shared" si="1"/>
        <v>Very 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4</v>
      </c>
      <c r="F37" s="51">
        <v>4</v>
      </c>
      <c r="G37" s="51">
        <v>15</v>
      </c>
      <c r="H37" s="51">
        <v>22</v>
      </c>
      <c r="I37" s="51">
        <f t="shared" si="0"/>
        <v>45</v>
      </c>
      <c r="J37" s="51">
        <v>99</v>
      </c>
      <c r="K37" s="52" t="str">
        <f t="shared" si="1"/>
        <v>Fair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7</v>
      </c>
      <c r="F38" s="51">
        <v>7</v>
      </c>
      <c r="G38" s="51">
        <v>15</v>
      </c>
      <c r="H38" s="51">
        <v>40</v>
      </c>
      <c r="I38" s="51">
        <f t="shared" si="0"/>
        <v>69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10</v>
      </c>
      <c r="F39" s="51">
        <v>8.5</v>
      </c>
      <c r="G39" s="51">
        <v>15</v>
      </c>
      <c r="H39" s="51">
        <v>45</v>
      </c>
      <c r="I39" s="51">
        <f t="shared" si="0"/>
        <v>78.5</v>
      </c>
      <c r="J39" s="51">
        <v>96</v>
      </c>
      <c r="K39" s="52" t="str">
        <f t="shared" si="1"/>
        <v>Excellent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5</v>
      </c>
      <c r="F40" s="51">
        <v>8.5</v>
      </c>
      <c r="G40" s="51">
        <v>10</v>
      </c>
      <c r="H40" s="51">
        <v>42</v>
      </c>
      <c r="I40" s="51">
        <f t="shared" si="0"/>
        <v>65.5</v>
      </c>
      <c r="J40" s="51">
        <v>93</v>
      </c>
      <c r="K40" s="52" t="str">
        <f t="shared" si="1"/>
        <v>Very Good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58"/>
      <c r="D41" s="59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58"/>
      <c r="D42" s="59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58"/>
      <c r="D43" s="59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58"/>
      <c r="D44" s="59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58"/>
      <c r="D45" s="59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58"/>
      <c r="D46" s="59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58"/>
      <c r="D47" s="59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58"/>
      <c r="D48" s="59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870.40000000000009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0.72533333333333339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4</v>
      </c>
      <c r="E53" s="91" t="str">
        <f t="shared" ref="E53:E58" si="2">REPT("⭐",D53)</f>
        <v>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5</v>
      </c>
      <c r="E56" s="91" t="str">
        <f t="shared" si="2"/>
        <v>⭐⭐⭐⭐⭐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4</v>
      </c>
      <c r="E57" s="91" t="str">
        <f t="shared" si="2"/>
        <v>⭐⭐⭐⭐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4</v>
      </c>
      <c r="E58" s="91" t="str">
        <f t="shared" si="2"/>
        <v>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82">
        <v>126</v>
      </c>
      <c r="E59" s="39" t="s">
        <v>145</v>
      </c>
      <c r="F59" s="33"/>
      <c r="G59" s="34"/>
      <c r="H59" s="83">
        <v>124</v>
      </c>
      <c r="I59" s="40" t="s">
        <v>42</v>
      </c>
      <c r="J59" s="35"/>
      <c r="K59" s="36"/>
      <c r="L59" s="37"/>
      <c r="M59" s="37"/>
      <c r="N59" s="37"/>
      <c r="O59" s="41">
        <f>D59-H59</f>
        <v>2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very good performance. Put more effort.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74"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  <mergeCell ref="B51:O51"/>
    <mergeCell ref="E52:G52"/>
    <mergeCell ref="H52:I52"/>
    <mergeCell ref="B53:C53"/>
    <mergeCell ref="E53:G53"/>
    <mergeCell ref="H53:I53"/>
    <mergeCell ref="B54:C54"/>
    <mergeCell ref="E54:G54"/>
    <mergeCell ref="H54:I54"/>
    <mergeCell ref="B55:C55"/>
    <mergeCell ref="E55:G55"/>
    <mergeCell ref="H55:I55"/>
    <mergeCell ref="B58:C58"/>
    <mergeCell ref="E58:G58"/>
    <mergeCell ref="H58:I58"/>
    <mergeCell ref="B59:C59"/>
    <mergeCell ref="B56:C56"/>
    <mergeCell ref="E56:G56"/>
    <mergeCell ref="H56:I56"/>
    <mergeCell ref="B57:C57"/>
    <mergeCell ref="E57:G57"/>
    <mergeCell ref="H57:I57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</sheetPr>
  <dimension ref="B2:P79"/>
  <sheetViews>
    <sheetView zoomScale="60" zoomScaleNormal="60" workbookViewId="0">
      <selection activeCell="U6" sqref="U6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81</v>
      </c>
      <c r="E6" s="104"/>
      <c r="F6" s="105"/>
      <c r="G6" s="98" t="s">
        <v>1</v>
      </c>
      <c r="H6" s="99"/>
      <c r="I6" s="129" t="s">
        <v>82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142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9.5</v>
      </c>
      <c r="F29" s="51">
        <v>10</v>
      </c>
      <c r="G29" s="51">
        <v>19</v>
      </c>
      <c r="H29" s="51">
        <v>50</v>
      </c>
      <c r="I29" s="51">
        <f>SUM(E29:H29)</f>
        <v>88.5</v>
      </c>
      <c r="J29" s="51">
        <v>89</v>
      </c>
      <c r="K29" s="52" t="str">
        <f t="array" ref="K29">_xlfn.IFS(I29&lt;=40, "Fail", I29&lt;=50, "Fair", I29&lt;=60, "Good", I29&lt;=74, "Very Good", I29&gt;=75, "Excellent")</f>
        <v>Excellent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7.5</v>
      </c>
      <c r="F30" s="51">
        <v>10</v>
      </c>
      <c r="G30" s="51">
        <v>20</v>
      </c>
      <c r="H30" s="51">
        <v>53</v>
      </c>
      <c r="I30" s="51">
        <f t="shared" ref="I30:I40" si="0">SUM(E30:H30)</f>
        <v>90.5</v>
      </c>
      <c r="J30" s="51">
        <v>95</v>
      </c>
      <c r="K30" s="52" t="str">
        <f t="array" ref="K30">_xlfn.IFS(I30&lt;=40, "Fail", I30&lt;=50, "Fair", I30&lt;=60, "Good", I30&lt;=74, "Very Good", I30&gt;=75, "Excellent")</f>
        <v>Excellent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8.5</v>
      </c>
      <c r="F31" s="51">
        <v>10</v>
      </c>
      <c r="G31" s="51">
        <v>19</v>
      </c>
      <c r="H31" s="51">
        <v>56</v>
      </c>
      <c r="I31" s="51">
        <f t="shared" si="0"/>
        <v>93.5</v>
      </c>
      <c r="J31" s="51">
        <v>93.5</v>
      </c>
      <c r="K31" s="52" t="str">
        <f t="array" ref="K31">_xlfn.IFS(I31&lt;=40, "Fail", I31&lt;=50, "Fair", I31&lt;=60, "Good", I31&lt;=74, "Very Good", I31&gt;=75, "Excellent")</f>
        <v>Excellent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10</v>
      </c>
      <c r="F32" s="51">
        <v>8</v>
      </c>
      <c r="G32" s="51">
        <v>20</v>
      </c>
      <c r="H32" s="51">
        <v>56</v>
      </c>
      <c r="I32" s="51">
        <f t="shared" si="0"/>
        <v>94</v>
      </c>
      <c r="J32" s="51">
        <v>94</v>
      </c>
      <c r="K32" s="52" t="str">
        <f t="array" ref="K32">_xlfn.IFS(I32&lt;=40, "Fail", I32&lt;=50, "Fair", I32&lt;=60, "Good", I32&lt;=74, "Very Good", I32&gt;=75, "Excellent")</f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8.5</v>
      </c>
      <c r="F33" s="51">
        <v>8.8000000000000007</v>
      </c>
      <c r="G33" s="51">
        <v>20</v>
      </c>
      <c r="H33" s="51">
        <v>56</v>
      </c>
      <c r="I33" s="51">
        <f t="shared" si="0"/>
        <v>93.3</v>
      </c>
      <c r="J33" s="51">
        <v>95</v>
      </c>
      <c r="K33" s="52" t="str">
        <f t="array" ref="K33">_xlfn.IFS(I33&lt;=40, "Fail", I33&lt;=50, "Fair", I33&lt;=60, "Good", I33&lt;=74, "Very Good", I33&gt;=75, "Excellent")</f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7.5</v>
      </c>
      <c r="F34" s="51">
        <v>8.6999999999999993</v>
      </c>
      <c r="G34" s="51">
        <v>20</v>
      </c>
      <c r="H34" s="51">
        <v>51.3</v>
      </c>
      <c r="I34" s="51">
        <f t="shared" si="0"/>
        <v>87.5</v>
      </c>
      <c r="J34" s="51">
        <v>87.5</v>
      </c>
      <c r="K34" s="52" t="str">
        <f t="array" ref="K34">_xlfn.IFS(I34&lt;=40, "Fail", I34&lt;=50, "Fair", I34&lt;=60, "Good", I34&lt;=74, "Very Good", I34&gt;=75, "Excellent")</f>
        <v>Excellent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5.5</v>
      </c>
      <c r="F35" s="51">
        <v>5.5</v>
      </c>
      <c r="G35" s="51">
        <v>20</v>
      </c>
      <c r="H35" s="51">
        <v>54</v>
      </c>
      <c r="I35" s="51">
        <f t="shared" si="0"/>
        <v>85</v>
      </c>
      <c r="J35" s="51">
        <v>93</v>
      </c>
      <c r="K35" s="52" t="str">
        <f t="array" ref="K35">_xlfn.IFS(I35&lt;=40, "Fail", I35&lt;=50, "Fair", I35&lt;=60, "Good", I35&lt;=74, "Very Good", I35&gt;=75, "Excellent")</f>
        <v>Excellent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9</v>
      </c>
      <c r="F36" s="51">
        <v>9</v>
      </c>
      <c r="G36" s="51">
        <v>20</v>
      </c>
      <c r="H36" s="51">
        <v>51</v>
      </c>
      <c r="I36" s="51">
        <f t="shared" si="0"/>
        <v>89</v>
      </c>
      <c r="J36" s="51">
        <v>89</v>
      </c>
      <c r="K36" s="52" t="str">
        <f t="array" ref="K36">_xlfn.IFS(I36&lt;=40, "Fail", I36&lt;=50, "Fair", I36&lt;=60, "Good", I36&lt;=74, "Very Good", I36&gt;=75, "Excellent")</f>
        <v>Excellent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5</v>
      </c>
      <c r="F37" s="51">
        <v>5</v>
      </c>
      <c r="G37" s="51">
        <v>20</v>
      </c>
      <c r="H37" s="51">
        <v>20</v>
      </c>
      <c r="I37" s="51">
        <f t="shared" si="0"/>
        <v>50</v>
      </c>
      <c r="J37" s="51">
        <v>99</v>
      </c>
      <c r="K37" s="52" t="str">
        <f t="array" ref="K37">_xlfn.IFS(I37&lt;=40, "Fail", I37&lt;=50, "Fair", I37&lt;=60, "Good", I37&lt;=74, "Very Good", I37&gt;=75, "Excellent")</f>
        <v>Fair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5</v>
      </c>
      <c r="F38" s="51">
        <v>5</v>
      </c>
      <c r="G38" s="51">
        <v>20</v>
      </c>
      <c r="H38" s="51">
        <v>40</v>
      </c>
      <c r="I38" s="51">
        <f t="shared" si="0"/>
        <v>70</v>
      </c>
      <c r="J38" s="51">
        <v>96</v>
      </c>
      <c r="K38" s="52" t="str">
        <f t="array" ref="K38">_xlfn.IFS(I38&lt;=40, "Fail", I38&lt;=50, "Fair", I38&lt;=60, "Good", I38&lt;=74, "Very Good", I38&gt;=75, "Excellent")</f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10</v>
      </c>
      <c r="F39" s="51">
        <v>10</v>
      </c>
      <c r="G39" s="51">
        <v>20</v>
      </c>
      <c r="H39" s="51">
        <v>51</v>
      </c>
      <c r="I39" s="51">
        <f t="shared" si="0"/>
        <v>91</v>
      </c>
      <c r="J39" s="51">
        <v>96</v>
      </c>
      <c r="K39" s="52" t="str">
        <f t="array" ref="K39">_xlfn.IFS(I39&lt;=40, "Fail", I39&lt;=50, "Fair", I39&lt;=60, "Good", I39&lt;=74, "Very Good", I39&gt;=75, "Excellent")</f>
        <v>Excellent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10</v>
      </c>
      <c r="F40" s="51">
        <v>5.5</v>
      </c>
      <c r="G40" s="51">
        <v>17</v>
      </c>
      <c r="H40" s="51">
        <v>51</v>
      </c>
      <c r="I40" s="51">
        <f t="shared" si="0"/>
        <v>83.5</v>
      </c>
      <c r="J40" s="51">
        <v>93</v>
      </c>
      <c r="K40" s="52" t="str">
        <f t="array" ref="K40">_xlfn.IFS(I40&lt;=40, "Fail", I40&lt;=50, "Fair", I40&lt;=60, "Good", I40&lt;=74, "Very Good", I40&gt;=75, "Excellent")</f>
        <v>Excellent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58"/>
      <c r="D41" s="59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58"/>
      <c r="D42" s="59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58"/>
      <c r="D43" s="59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58"/>
      <c r="D44" s="59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58"/>
      <c r="D45" s="59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58"/>
      <c r="D46" s="59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58"/>
      <c r="D47" s="59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58"/>
      <c r="D48" s="59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76"/>
      <c r="H49" s="76"/>
      <c r="I49" s="18">
        <f>SUM(I29:I40)</f>
        <v>1015.8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0.84649999999999992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5</v>
      </c>
      <c r="E53" s="91" t="str">
        <f t="shared" ref="E53:E58" si="1">REPT("⭐",D53)</f>
        <v>⭐⭐⭐⭐⭐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3</v>
      </c>
      <c r="E54" s="91" t="str">
        <f t="shared" si="1"/>
        <v>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2</v>
      </c>
      <c r="E55" s="91" t="str">
        <f t="shared" si="1"/>
        <v>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1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1</v>
      </c>
      <c r="E57" s="91" t="str">
        <f t="shared" si="1"/>
        <v>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5</v>
      </c>
      <c r="E58" s="91" t="str">
        <f t="shared" si="1"/>
        <v>⭐⭐⭐⭐⭐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32">
        <v>126</v>
      </c>
      <c r="E59" s="39" t="s">
        <v>145</v>
      </c>
      <c r="F59" s="33"/>
      <c r="G59" s="34"/>
      <c r="H59" s="83">
        <v>114</v>
      </c>
      <c r="I59" s="40" t="s">
        <v>146</v>
      </c>
      <c r="J59" s="35"/>
      <c r="K59" s="36"/>
      <c r="L59" s="37"/>
      <c r="M59" s="37"/>
      <c r="N59" s="37"/>
      <c r="O59" s="41">
        <f>D59-H59</f>
        <v>12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An excellent performance. Keep it up.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74"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  <mergeCell ref="B51:O51"/>
    <mergeCell ref="E52:G52"/>
    <mergeCell ref="H52:I52"/>
    <mergeCell ref="B53:C53"/>
    <mergeCell ref="E53:G53"/>
    <mergeCell ref="H53:I53"/>
    <mergeCell ref="B54:C54"/>
    <mergeCell ref="E54:G54"/>
    <mergeCell ref="H54:I54"/>
    <mergeCell ref="B55:C55"/>
    <mergeCell ref="E55:G55"/>
    <mergeCell ref="H55:I55"/>
    <mergeCell ref="B58:C58"/>
    <mergeCell ref="E58:G58"/>
    <mergeCell ref="H58:I58"/>
    <mergeCell ref="B59:C59"/>
    <mergeCell ref="B56:C56"/>
    <mergeCell ref="E56:G56"/>
    <mergeCell ref="H56:I56"/>
    <mergeCell ref="B57:C57"/>
    <mergeCell ref="E57:G57"/>
    <mergeCell ref="H57:I5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B2:P79"/>
  <sheetViews>
    <sheetView topLeftCell="A10" zoomScale="60" zoomScaleNormal="60" workbookViewId="0">
      <selection activeCell="K35" sqref="K35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83</v>
      </c>
      <c r="E6" s="104"/>
      <c r="F6" s="105"/>
      <c r="G6" s="98" t="s">
        <v>1</v>
      </c>
      <c r="H6" s="99"/>
      <c r="I6" s="129" t="s">
        <v>84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7.5</v>
      </c>
      <c r="F29" s="51">
        <v>8</v>
      </c>
      <c r="G29" s="51">
        <v>20</v>
      </c>
      <c r="H29" s="51">
        <v>43</v>
      </c>
      <c r="I29" s="51">
        <f>SUM(E29:H29)</f>
        <v>78.5</v>
      </c>
      <c r="J29" s="51">
        <v>89</v>
      </c>
      <c r="K29" s="52" t="str">
        <f>_xlfn.IFS(I29&lt;=40, "Fail", I29&lt;=50, "Fair", I29&lt;=60, "Good", I29&lt;=74, "Very Good", I29&gt;=75, "Excellent")</f>
        <v>Excellent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5.5</v>
      </c>
      <c r="F30" s="51">
        <v>8</v>
      </c>
      <c r="G30" s="51">
        <v>20</v>
      </c>
      <c r="H30" s="51">
        <v>28</v>
      </c>
      <c r="I30" s="51">
        <f t="shared" ref="I30:I40" si="0">SUM(E30:H30)</f>
        <v>61.5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Very 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8.1999999999999993</v>
      </c>
      <c r="F31" s="51">
        <v>4.9000000000000004</v>
      </c>
      <c r="G31" s="51">
        <v>19</v>
      </c>
      <c r="H31" s="51">
        <v>49.5</v>
      </c>
      <c r="I31" s="51">
        <f t="shared" si="0"/>
        <v>81.599999999999994</v>
      </c>
      <c r="J31" s="51">
        <v>93.5</v>
      </c>
      <c r="K31" s="52" t="str">
        <f t="shared" si="1"/>
        <v>Excellent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6.5</v>
      </c>
      <c r="F32" s="51">
        <v>7.5</v>
      </c>
      <c r="G32" s="51">
        <v>19</v>
      </c>
      <c r="H32" s="51">
        <v>49.5</v>
      </c>
      <c r="I32" s="51">
        <f t="shared" si="0"/>
        <v>82.5</v>
      </c>
      <c r="J32" s="51">
        <v>94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9.5</v>
      </c>
      <c r="F33" s="51">
        <v>9.5</v>
      </c>
      <c r="G33" s="51">
        <v>20</v>
      </c>
      <c r="H33" s="51">
        <v>44</v>
      </c>
      <c r="I33" s="51">
        <f t="shared" si="0"/>
        <v>83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6</v>
      </c>
      <c r="F34" s="51">
        <v>8.6999999999999993</v>
      </c>
      <c r="G34" s="51">
        <v>20</v>
      </c>
      <c r="H34" s="51">
        <v>40.200000000000003</v>
      </c>
      <c r="I34" s="51">
        <f t="shared" si="0"/>
        <v>74.900000000000006</v>
      </c>
      <c r="J34" s="51">
        <v>87.5</v>
      </c>
      <c r="K34" s="52" t="str">
        <f>_xlfn.IFS(I34&lt;=40, "Fail", I34&lt;=50, "Fair", I34&lt;=60, "Good", I34&lt;=74.9, "Very Good", I34&gt;=75, "Excellent")</f>
        <v>Very 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2</v>
      </c>
      <c r="F35" s="51">
        <v>2</v>
      </c>
      <c r="G35" s="51">
        <v>20</v>
      </c>
      <c r="H35" s="51">
        <v>47</v>
      </c>
      <c r="I35" s="51">
        <f t="shared" si="0"/>
        <v>71</v>
      </c>
      <c r="J35" s="51">
        <v>93</v>
      </c>
      <c r="K35" s="52" t="str">
        <f t="shared" si="1"/>
        <v>Very Good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7.5</v>
      </c>
      <c r="F36" s="51">
        <v>8</v>
      </c>
      <c r="G36" s="51">
        <v>19</v>
      </c>
      <c r="H36" s="51">
        <v>32</v>
      </c>
      <c r="I36" s="51">
        <f t="shared" si="0"/>
        <v>66.5</v>
      </c>
      <c r="J36" s="51">
        <v>89</v>
      </c>
      <c r="K36" s="52" t="str">
        <f t="shared" si="1"/>
        <v>Very 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2</v>
      </c>
      <c r="F37" s="51">
        <v>2</v>
      </c>
      <c r="G37" s="51">
        <v>20</v>
      </c>
      <c r="H37" s="51">
        <v>25</v>
      </c>
      <c r="I37" s="51">
        <f t="shared" si="0"/>
        <v>49</v>
      </c>
      <c r="J37" s="51">
        <v>99</v>
      </c>
      <c r="K37" s="52" t="str">
        <f t="shared" si="1"/>
        <v>Fair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30</v>
      </c>
      <c r="I38" s="51">
        <f t="shared" si="0"/>
        <v>62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9</v>
      </c>
      <c r="F39" s="51">
        <v>9.5</v>
      </c>
      <c r="G39" s="51">
        <v>20</v>
      </c>
      <c r="H39" s="51">
        <v>48</v>
      </c>
      <c r="I39" s="51">
        <f t="shared" si="0"/>
        <v>86.5</v>
      </c>
      <c r="J39" s="51">
        <v>96</v>
      </c>
      <c r="K39" s="52" t="str">
        <f t="shared" si="1"/>
        <v>Excellent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6.5</v>
      </c>
      <c r="F40" s="51">
        <v>6.5</v>
      </c>
      <c r="G40" s="51">
        <v>17</v>
      </c>
      <c r="H40" s="51">
        <v>40.5</v>
      </c>
      <c r="I40" s="51">
        <f t="shared" si="0"/>
        <v>70.5</v>
      </c>
      <c r="J40" s="51">
        <v>93</v>
      </c>
      <c r="K40" s="52" t="str">
        <f t="shared" si="1"/>
        <v>Very Good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58"/>
      <c r="D41" s="59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58"/>
      <c r="D42" s="59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58"/>
      <c r="D43" s="59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58"/>
      <c r="D44" s="59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58"/>
      <c r="D45" s="59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58"/>
      <c r="D46" s="59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58"/>
      <c r="D47" s="59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58"/>
      <c r="D48" s="59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867.5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0.72291666666666665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4</v>
      </c>
      <c r="E53" s="91" t="str">
        <f t="shared" ref="E53:E58" si="2">REPT("⭐",D53)</f>
        <v>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77">
        <v>126</v>
      </c>
      <c r="E59" s="39" t="s">
        <v>145</v>
      </c>
      <c r="F59" s="33"/>
      <c r="G59" s="34"/>
      <c r="H59" s="78">
        <v>112</v>
      </c>
      <c r="I59" s="40" t="s">
        <v>146</v>
      </c>
      <c r="J59" s="35"/>
      <c r="K59" s="36"/>
      <c r="L59" s="37"/>
      <c r="M59" s="37"/>
      <c r="N59" s="37"/>
      <c r="O59" s="41">
        <f>D59-H59</f>
        <v>14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very good performance. Put more effort.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74">
    <mergeCell ref="B58:C58"/>
    <mergeCell ref="E58:G58"/>
    <mergeCell ref="H58:I58"/>
    <mergeCell ref="B59:C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1:O51"/>
    <mergeCell ref="E52:G52"/>
    <mergeCell ref="H52:I52"/>
    <mergeCell ref="B53:C53"/>
    <mergeCell ref="E53:G53"/>
    <mergeCell ref="H53:I53"/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/>
  </sheetPr>
  <dimension ref="B2:P79"/>
  <sheetViews>
    <sheetView topLeftCell="A18" zoomScale="60" zoomScaleNormal="60" workbookViewId="0">
      <selection activeCell="S9" sqref="S9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86</v>
      </c>
      <c r="E6" s="104"/>
      <c r="F6" s="105"/>
      <c r="G6" s="98" t="s">
        <v>1</v>
      </c>
      <c r="H6" s="99"/>
      <c r="I6" s="129" t="s">
        <v>87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142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7</v>
      </c>
      <c r="F29" s="51">
        <v>2.5</v>
      </c>
      <c r="G29" s="51">
        <v>16.5</v>
      </c>
      <c r="H29" s="51">
        <v>35</v>
      </c>
      <c r="I29" s="51">
        <f>SUM(E29:H29)</f>
        <v>61</v>
      </c>
      <c r="J29" s="51">
        <v>89</v>
      </c>
      <c r="K29" s="52" t="str">
        <f>_xlfn.IFS(I29&lt;=40, "Fail", I29&lt;=50, "Fair", I29&lt;=60, "Good", I29&lt;=74, "Very Good", I29&gt;=75, "Excellent")</f>
        <v>Very 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5</v>
      </c>
      <c r="F30" s="51">
        <v>4</v>
      </c>
      <c r="G30" s="51">
        <v>17</v>
      </c>
      <c r="H30" s="51">
        <v>19</v>
      </c>
      <c r="I30" s="51">
        <f t="shared" ref="I30:I40" si="0">SUM(E30:H30)</f>
        <v>45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Fair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8</v>
      </c>
      <c r="F31" s="51">
        <v>5</v>
      </c>
      <c r="G31" s="51">
        <v>18</v>
      </c>
      <c r="H31" s="51">
        <v>42.5</v>
      </c>
      <c r="I31" s="51">
        <f t="shared" si="0"/>
        <v>73.5</v>
      </c>
      <c r="J31" s="51">
        <v>93.5</v>
      </c>
      <c r="K31" s="52" t="str">
        <f t="shared" si="1"/>
        <v>Very 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5</v>
      </c>
      <c r="F32" s="51">
        <v>9</v>
      </c>
      <c r="G32" s="51">
        <v>20</v>
      </c>
      <c r="H32" s="51">
        <v>45</v>
      </c>
      <c r="I32" s="51">
        <f t="shared" si="0"/>
        <v>79</v>
      </c>
      <c r="J32" s="51">
        <v>94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9</v>
      </c>
      <c r="F33" s="51">
        <v>8.5</v>
      </c>
      <c r="G33" s="51">
        <v>15</v>
      </c>
      <c r="H33" s="51">
        <v>40</v>
      </c>
      <c r="I33" s="51">
        <f t="shared" si="0"/>
        <v>72.5</v>
      </c>
      <c r="J33" s="51">
        <v>95</v>
      </c>
      <c r="K33" s="52" t="str">
        <f t="shared" si="1"/>
        <v>Very 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3.3</v>
      </c>
      <c r="F34" s="51">
        <v>4.7</v>
      </c>
      <c r="G34" s="51">
        <v>20</v>
      </c>
      <c r="H34" s="51">
        <v>29.8</v>
      </c>
      <c r="I34" s="51">
        <f t="shared" si="0"/>
        <v>57.8</v>
      </c>
      <c r="J34" s="51">
        <v>87.5</v>
      </c>
      <c r="K34" s="52" t="str">
        <f t="shared" si="1"/>
        <v>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1</v>
      </c>
      <c r="F35" s="51">
        <v>1</v>
      </c>
      <c r="G35" s="51">
        <v>20</v>
      </c>
      <c r="H35" s="51">
        <v>35</v>
      </c>
      <c r="I35" s="51">
        <f t="shared" si="0"/>
        <v>57</v>
      </c>
      <c r="J35" s="51">
        <v>93</v>
      </c>
      <c r="K35" s="52" t="str">
        <f t="shared" si="1"/>
        <v>Good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7</v>
      </c>
      <c r="F36" s="51">
        <v>8.5</v>
      </c>
      <c r="G36" s="51">
        <v>20</v>
      </c>
      <c r="H36" s="51">
        <v>25.3</v>
      </c>
      <c r="I36" s="51">
        <f t="shared" si="0"/>
        <v>60.8</v>
      </c>
      <c r="J36" s="51">
        <v>89</v>
      </c>
      <c r="K36" s="52" t="str">
        <f t="shared" si="1"/>
        <v>Very 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0</v>
      </c>
      <c r="F37" s="51">
        <v>0</v>
      </c>
      <c r="G37" s="51">
        <v>15</v>
      </c>
      <c r="H37" s="51">
        <v>38</v>
      </c>
      <c r="I37" s="51">
        <f t="shared" si="0"/>
        <v>53</v>
      </c>
      <c r="J37" s="51">
        <v>99</v>
      </c>
      <c r="K37" s="52" t="str">
        <f t="shared" si="1"/>
        <v>Good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5</v>
      </c>
      <c r="F38" s="51">
        <v>5</v>
      </c>
      <c r="G38" s="51">
        <v>19</v>
      </c>
      <c r="H38" s="51">
        <v>16</v>
      </c>
      <c r="I38" s="51">
        <f t="shared" si="0"/>
        <v>45</v>
      </c>
      <c r="J38" s="51">
        <v>96</v>
      </c>
      <c r="K38" s="52" t="str">
        <f t="shared" si="1"/>
        <v>Fair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6.5</v>
      </c>
      <c r="F39" s="51">
        <v>5</v>
      </c>
      <c r="G39" s="51">
        <v>20</v>
      </c>
      <c r="H39" s="51">
        <v>22</v>
      </c>
      <c r="I39" s="51">
        <f t="shared" si="0"/>
        <v>53.5</v>
      </c>
      <c r="J39" s="51">
        <v>96</v>
      </c>
      <c r="K39" s="52" t="str">
        <f t="shared" si="1"/>
        <v>Good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5</v>
      </c>
      <c r="F40" s="51">
        <v>5</v>
      </c>
      <c r="G40" s="51">
        <v>17</v>
      </c>
      <c r="H40" s="51">
        <v>18</v>
      </c>
      <c r="I40" s="51">
        <f t="shared" si="0"/>
        <v>45</v>
      </c>
      <c r="J40" s="51">
        <v>93</v>
      </c>
      <c r="K40" s="52" t="str">
        <f t="shared" si="1"/>
        <v>Fair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703.1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0.58591666666666664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4</v>
      </c>
      <c r="E53" s="91" t="str">
        <f t="shared" ref="E53:E58" si="2">REPT("⭐",D53)</f>
        <v>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5</v>
      </c>
      <c r="E55" s="91" t="str">
        <f t="shared" si="2"/>
        <v>⭐⭐⭐⭐⭐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4</v>
      </c>
      <c r="E56" s="91" t="str">
        <f t="shared" si="2"/>
        <v>⭐⭐⭐⭐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4</v>
      </c>
      <c r="E58" s="91" t="str">
        <f t="shared" si="2"/>
        <v>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82">
        <v>126</v>
      </c>
      <c r="E59" s="39" t="s">
        <v>145</v>
      </c>
      <c r="F59" s="33"/>
      <c r="G59" s="34"/>
      <c r="H59" s="83">
        <v>124</v>
      </c>
      <c r="I59" s="40" t="s">
        <v>146</v>
      </c>
      <c r="J59" s="35"/>
      <c r="K59" s="36"/>
      <c r="L59" s="37"/>
      <c r="M59" s="37"/>
      <c r="N59" s="37"/>
      <c r="O59" s="41">
        <f>D59-H59</f>
        <v>2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2">
    <mergeCell ref="B58:C58"/>
    <mergeCell ref="E58:G58"/>
    <mergeCell ref="H58:I58"/>
    <mergeCell ref="B59:C59"/>
    <mergeCell ref="C41:D41"/>
    <mergeCell ref="C42:D42"/>
    <mergeCell ref="C43:D43"/>
    <mergeCell ref="C44:D44"/>
    <mergeCell ref="C45:D45"/>
    <mergeCell ref="C46:D46"/>
    <mergeCell ref="C47:D47"/>
    <mergeCell ref="C48:D48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1:O51"/>
    <mergeCell ref="E52:G52"/>
    <mergeCell ref="H52:I52"/>
    <mergeCell ref="B53:C53"/>
    <mergeCell ref="E53:G53"/>
    <mergeCell ref="H53:I53"/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/>
  </sheetPr>
  <dimension ref="B2:P79"/>
  <sheetViews>
    <sheetView topLeftCell="A26" zoomScale="60" zoomScaleNormal="60" workbookViewId="0">
      <selection activeCell="O50" sqref="O50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88</v>
      </c>
      <c r="E6" s="104"/>
      <c r="F6" s="105"/>
      <c r="G6" s="98" t="s">
        <v>1</v>
      </c>
      <c r="H6" s="99"/>
      <c r="I6" s="129" t="s">
        <v>89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142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2.5</v>
      </c>
      <c r="F29" s="51">
        <v>2</v>
      </c>
      <c r="G29" s="51">
        <v>8</v>
      </c>
      <c r="H29" s="51">
        <v>9</v>
      </c>
      <c r="I29" s="51">
        <f>SUM(E29:H29)</f>
        <v>21.5</v>
      </c>
      <c r="J29" s="51">
        <v>89</v>
      </c>
      <c r="K29" s="52" t="str">
        <f>_xlfn.IFS(I29&lt;=40, "Fail", I29&lt;=50, "Fair", I29&lt;=60, "Good", I29&lt;=74, "Very Good", I29&gt;=75, "Excellent")</f>
        <v>Fail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3</v>
      </c>
      <c r="F30" s="51">
        <v>3.5</v>
      </c>
      <c r="G30" s="51">
        <v>10</v>
      </c>
      <c r="H30" s="51">
        <v>16</v>
      </c>
      <c r="I30" s="51">
        <f t="shared" ref="I30:I40" si="0">SUM(E30:H30)</f>
        <v>32.5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Fail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7.7</v>
      </c>
      <c r="F31" s="51">
        <v>3</v>
      </c>
      <c r="G31" s="51">
        <v>12</v>
      </c>
      <c r="H31" s="51">
        <v>20.5</v>
      </c>
      <c r="I31" s="51">
        <f t="shared" si="0"/>
        <v>43.2</v>
      </c>
      <c r="J31" s="51">
        <v>93.5</v>
      </c>
      <c r="K31" s="52" t="str">
        <f t="shared" si="1"/>
        <v>Fair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4</v>
      </c>
      <c r="F32" s="51">
        <v>3.5</v>
      </c>
      <c r="G32" s="51">
        <v>10</v>
      </c>
      <c r="H32" s="51">
        <v>20.5</v>
      </c>
      <c r="I32" s="51">
        <f t="shared" si="0"/>
        <v>38</v>
      </c>
      <c r="J32" s="51">
        <v>94</v>
      </c>
      <c r="K32" s="52" t="str">
        <f t="shared" si="1"/>
        <v>Fail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5</v>
      </c>
      <c r="F33" s="51">
        <v>1.5</v>
      </c>
      <c r="G33" s="51">
        <v>10</v>
      </c>
      <c r="H33" s="51">
        <v>26</v>
      </c>
      <c r="I33" s="51">
        <f t="shared" si="0"/>
        <v>42.5</v>
      </c>
      <c r="J33" s="51">
        <v>95</v>
      </c>
      <c r="K33" s="52" t="str">
        <f t="shared" si="1"/>
        <v>Fair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1.8</v>
      </c>
      <c r="F34" s="51">
        <v>3.7</v>
      </c>
      <c r="G34" s="51">
        <v>10</v>
      </c>
      <c r="H34" s="51">
        <v>15.8</v>
      </c>
      <c r="I34" s="51">
        <f t="shared" si="0"/>
        <v>31.3</v>
      </c>
      <c r="J34" s="51">
        <v>87.5</v>
      </c>
      <c r="K34" s="52" t="str">
        <f t="shared" si="1"/>
        <v>Fail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1</v>
      </c>
      <c r="F35" s="51">
        <v>1</v>
      </c>
      <c r="G35" s="51">
        <v>10</v>
      </c>
      <c r="H35" s="51">
        <v>16</v>
      </c>
      <c r="I35" s="51">
        <f t="shared" si="0"/>
        <v>28</v>
      </c>
      <c r="J35" s="51">
        <v>93</v>
      </c>
      <c r="K35" s="52" t="str">
        <f t="shared" si="1"/>
        <v>Fail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3.5</v>
      </c>
      <c r="F36" s="51">
        <v>2.5</v>
      </c>
      <c r="G36" s="51">
        <v>10</v>
      </c>
      <c r="H36" s="51">
        <v>6</v>
      </c>
      <c r="I36" s="51">
        <f t="shared" si="0"/>
        <v>22</v>
      </c>
      <c r="J36" s="51">
        <v>89</v>
      </c>
      <c r="K36" s="52" t="str">
        <f t="shared" si="1"/>
        <v>Fail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3</v>
      </c>
      <c r="F37" s="51">
        <v>3</v>
      </c>
      <c r="G37" s="51">
        <v>10</v>
      </c>
      <c r="H37" s="51">
        <v>18</v>
      </c>
      <c r="I37" s="51">
        <f t="shared" si="0"/>
        <v>34</v>
      </c>
      <c r="J37" s="51">
        <v>99</v>
      </c>
      <c r="K37" s="52" t="str">
        <f t="shared" si="1"/>
        <v>Fail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4</v>
      </c>
      <c r="F38" s="51">
        <v>4</v>
      </c>
      <c r="G38" s="51">
        <v>10</v>
      </c>
      <c r="H38" s="51">
        <v>20</v>
      </c>
      <c r="I38" s="51">
        <f t="shared" si="0"/>
        <v>38</v>
      </c>
      <c r="J38" s="51">
        <v>96</v>
      </c>
      <c r="K38" s="52" t="str">
        <f t="shared" si="1"/>
        <v>Fail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3.5</v>
      </c>
      <c r="F39" s="51">
        <v>3</v>
      </c>
      <c r="G39" s="51">
        <v>10</v>
      </c>
      <c r="H39" s="51">
        <v>9</v>
      </c>
      <c r="I39" s="51">
        <f t="shared" si="0"/>
        <v>25.5</v>
      </c>
      <c r="J39" s="51">
        <v>96</v>
      </c>
      <c r="K39" s="52" t="str">
        <f t="shared" si="1"/>
        <v>Fail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3</v>
      </c>
      <c r="F40" s="51">
        <v>3</v>
      </c>
      <c r="G40" s="51">
        <v>8</v>
      </c>
      <c r="H40" s="51">
        <v>7</v>
      </c>
      <c r="I40" s="51">
        <f t="shared" si="0"/>
        <v>21</v>
      </c>
      <c r="J40" s="51">
        <v>93</v>
      </c>
      <c r="K40" s="52" t="str">
        <f t="shared" si="1"/>
        <v>Fail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377.5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0.31458333333333333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3</v>
      </c>
      <c r="E55" s="91" t="str">
        <f t="shared" si="2"/>
        <v>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82">
        <v>126</v>
      </c>
      <c r="E59" s="39" t="s">
        <v>145</v>
      </c>
      <c r="F59" s="33"/>
      <c r="G59" s="34"/>
      <c r="H59" s="83">
        <v>126</v>
      </c>
      <c r="I59" s="40" t="s">
        <v>146</v>
      </c>
      <c r="J59" s="35"/>
      <c r="K59" s="36"/>
      <c r="L59" s="37"/>
      <c r="M59" s="37"/>
      <c r="N59" s="37"/>
      <c r="O59" s="41">
        <f>D59-H59</f>
        <v>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weak performance. There is room for improvement.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2">
    <mergeCell ref="B58:C58"/>
    <mergeCell ref="E58:G58"/>
    <mergeCell ref="H58:I58"/>
    <mergeCell ref="B59:C59"/>
    <mergeCell ref="C41:D41"/>
    <mergeCell ref="C42:D42"/>
    <mergeCell ref="C43:D43"/>
    <mergeCell ref="C44:D44"/>
    <mergeCell ref="C45:D45"/>
    <mergeCell ref="C46:D46"/>
    <mergeCell ref="C47:D47"/>
    <mergeCell ref="C48:D48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1:O51"/>
    <mergeCell ref="E52:G52"/>
    <mergeCell ref="H52:I52"/>
    <mergeCell ref="B53:C53"/>
    <mergeCell ref="E53:G53"/>
    <mergeCell ref="H53:I53"/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B2:P79"/>
  <sheetViews>
    <sheetView topLeftCell="A16" zoomScale="60" zoomScaleNormal="60" workbookViewId="0">
      <selection activeCell="U17" sqref="U17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90</v>
      </c>
      <c r="E6" s="104"/>
      <c r="F6" s="105"/>
      <c r="G6" s="98" t="s">
        <v>1</v>
      </c>
      <c r="H6" s="99"/>
      <c r="I6" s="129" t="s">
        <v>91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68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6</v>
      </c>
      <c r="F29" s="51">
        <v>3</v>
      </c>
      <c r="G29" s="51">
        <v>16</v>
      </c>
      <c r="H29" s="51">
        <v>30</v>
      </c>
      <c r="I29" s="51">
        <f>SUM(E29:H29)</f>
        <v>55</v>
      </c>
      <c r="J29" s="51">
        <v>89</v>
      </c>
      <c r="K29" s="52" t="str">
        <f>_xlfn.IFS(I29&lt;=40, "Fail", I29&lt;=50, "Fair", I29&lt;=60, "Good", I29&lt;=74, "Very Good", I29&gt;=75, "Excellent")</f>
        <v>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4</v>
      </c>
      <c r="F30" s="51">
        <v>6.5</v>
      </c>
      <c r="G30" s="51">
        <v>17</v>
      </c>
      <c r="H30" s="51">
        <v>23</v>
      </c>
      <c r="I30" s="51">
        <f t="shared" ref="I30:I40" si="0">SUM(E30:H30)</f>
        <v>50.5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6.5</v>
      </c>
      <c r="F31" s="51">
        <v>6.3</v>
      </c>
      <c r="G31" s="51">
        <v>18</v>
      </c>
      <c r="H31" s="51">
        <v>42.5</v>
      </c>
      <c r="I31" s="51">
        <f t="shared" si="0"/>
        <v>73.3</v>
      </c>
      <c r="J31" s="51">
        <v>93.5</v>
      </c>
      <c r="K31" s="52" t="str">
        <f t="shared" si="1"/>
        <v>Very 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6</v>
      </c>
      <c r="F32" s="51">
        <v>5.5</v>
      </c>
      <c r="G32" s="51">
        <v>20</v>
      </c>
      <c r="H32" s="51">
        <v>42.5</v>
      </c>
      <c r="I32" s="51">
        <f t="shared" si="0"/>
        <v>74</v>
      </c>
      <c r="J32" s="51">
        <v>94</v>
      </c>
      <c r="K32" s="52" t="str">
        <f t="shared" si="1"/>
        <v>Very 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8</v>
      </c>
      <c r="F33" s="51">
        <v>7.3</v>
      </c>
      <c r="G33" s="51">
        <v>20</v>
      </c>
      <c r="H33" s="51">
        <v>40.5</v>
      </c>
      <c r="I33" s="51">
        <f t="shared" si="0"/>
        <v>75.8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1.5</v>
      </c>
      <c r="F34" s="51">
        <v>4.3</v>
      </c>
      <c r="G34" s="51">
        <v>20</v>
      </c>
      <c r="H34" s="51">
        <v>27.1</v>
      </c>
      <c r="I34" s="51">
        <f t="shared" si="0"/>
        <v>52.900000000000006</v>
      </c>
      <c r="J34" s="51">
        <v>87.5</v>
      </c>
      <c r="K34" s="52" t="str">
        <f t="shared" si="1"/>
        <v>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1</v>
      </c>
      <c r="F35" s="51">
        <v>1</v>
      </c>
      <c r="G35" s="51">
        <v>20</v>
      </c>
      <c r="H35" s="51">
        <v>25</v>
      </c>
      <c r="I35" s="51">
        <f t="shared" si="0"/>
        <v>47</v>
      </c>
      <c r="J35" s="51">
        <v>93</v>
      </c>
      <c r="K35" s="52" t="str">
        <f t="shared" si="1"/>
        <v>Fair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4</v>
      </c>
      <c r="F36" s="51">
        <v>9</v>
      </c>
      <c r="G36" s="51">
        <v>20</v>
      </c>
      <c r="H36" s="51">
        <v>34.299999999999997</v>
      </c>
      <c r="I36" s="51">
        <f t="shared" si="0"/>
        <v>67.3</v>
      </c>
      <c r="J36" s="51">
        <v>89</v>
      </c>
      <c r="K36" s="52" t="str">
        <f t="shared" si="1"/>
        <v>Very 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4</v>
      </c>
      <c r="F37" s="51">
        <v>4</v>
      </c>
      <c r="G37" s="51">
        <v>15</v>
      </c>
      <c r="H37" s="51">
        <v>15</v>
      </c>
      <c r="I37" s="51">
        <f t="shared" si="0"/>
        <v>38</v>
      </c>
      <c r="J37" s="51">
        <v>99</v>
      </c>
      <c r="K37" s="52" t="str">
        <f t="shared" si="1"/>
        <v>Fail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32</v>
      </c>
      <c r="I38" s="51">
        <f t="shared" si="0"/>
        <v>64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6</v>
      </c>
      <c r="F39" s="51">
        <v>3</v>
      </c>
      <c r="G39" s="51">
        <v>16</v>
      </c>
      <c r="H39" s="51">
        <v>19</v>
      </c>
      <c r="I39" s="51">
        <f t="shared" si="0"/>
        <v>44</v>
      </c>
      <c r="J39" s="51">
        <v>96</v>
      </c>
      <c r="K39" s="52" t="str">
        <f t="shared" si="1"/>
        <v>Fair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5.5</v>
      </c>
      <c r="F40" s="51">
        <v>3</v>
      </c>
      <c r="G40" s="51">
        <v>17</v>
      </c>
      <c r="H40" s="51">
        <v>22.5</v>
      </c>
      <c r="I40" s="51">
        <f t="shared" si="0"/>
        <v>48</v>
      </c>
      <c r="J40" s="51">
        <v>93</v>
      </c>
      <c r="K40" s="52" t="str">
        <f t="shared" si="1"/>
        <v>Fair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689.8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0.57483333333333331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4</v>
      </c>
      <c r="E53" s="91" t="str">
        <f t="shared" ref="E53:E58" si="2">REPT("⭐",D53)</f>
        <v>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3</v>
      </c>
      <c r="E54" s="91" t="str">
        <f t="shared" si="2"/>
        <v>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4</v>
      </c>
      <c r="E58" s="91" t="str">
        <f t="shared" si="2"/>
        <v>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184" t="s">
        <v>40</v>
      </c>
      <c r="C59" s="185"/>
      <c r="D59" s="82">
        <v>126</v>
      </c>
      <c r="E59" s="73" t="s">
        <v>145</v>
      </c>
      <c r="F59" s="33"/>
      <c r="G59" s="74"/>
      <c r="H59" s="83">
        <v>126</v>
      </c>
      <c r="I59" s="74" t="s">
        <v>146</v>
      </c>
      <c r="J59" s="35"/>
      <c r="K59" s="75"/>
      <c r="L59" s="37"/>
      <c r="M59" s="37"/>
      <c r="N59" s="37"/>
      <c r="O59" s="41">
        <f>D59-H59</f>
        <v>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2">
    <mergeCell ref="B58:C58"/>
    <mergeCell ref="E58:G58"/>
    <mergeCell ref="H58:I58"/>
    <mergeCell ref="B59:C59"/>
    <mergeCell ref="C41:D41"/>
    <mergeCell ref="C42:D42"/>
    <mergeCell ref="C43:D43"/>
    <mergeCell ref="C44:D44"/>
    <mergeCell ref="C45:D45"/>
    <mergeCell ref="C46:D46"/>
    <mergeCell ref="C47:D47"/>
    <mergeCell ref="C48:D48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1:O51"/>
    <mergeCell ref="E52:G52"/>
    <mergeCell ref="H52:I52"/>
    <mergeCell ref="B53:C53"/>
    <mergeCell ref="E53:G53"/>
    <mergeCell ref="H53:I53"/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/>
  </sheetPr>
  <dimension ref="B2:P79"/>
  <sheetViews>
    <sheetView topLeftCell="A14" zoomScale="60" zoomScaleNormal="60" workbookViewId="0">
      <selection activeCell="S8" sqref="S8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92</v>
      </c>
      <c r="E6" s="104"/>
      <c r="F6" s="105"/>
      <c r="G6" s="98" t="s">
        <v>1</v>
      </c>
      <c r="H6" s="99"/>
      <c r="I6" s="129" t="s">
        <v>93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7</v>
      </c>
      <c r="F29" s="51">
        <v>4.5</v>
      </c>
      <c r="G29" s="51">
        <v>17.5</v>
      </c>
      <c r="H29" s="51">
        <v>24</v>
      </c>
      <c r="I29" s="51">
        <f>SUM(E29:H29)</f>
        <v>53</v>
      </c>
      <c r="J29" s="51">
        <v>89</v>
      </c>
      <c r="K29" s="52" t="str">
        <f>_xlfn.IFS(I29&lt;=40, "Fail", I29&lt;=50, "Fair", I29&lt;=60, "Good", I29&lt;=74, "Very Good", I29&gt;=75, "Excellent")</f>
        <v>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4.5</v>
      </c>
      <c r="F30" s="51">
        <v>3</v>
      </c>
      <c r="G30" s="51">
        <v>15</v>
      </c>
      <c r="H30" s="51">
        <v>16</v>
      </c>
      <c r="I30" s="51">
        <f t="shared" ref="I30:I40" si="0">SUM(E30:H30)</f>
        <v>38.5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Fail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3.9</v>
      </c>
      <c r="F31" s="51">
        <v>2</v>
      </c>
      <c r="G31" s="51">
        <v>15</v>
      </c>
      <c r="H31" s="51">
        <v>29.5</v>
      </c>
      <c r="I31" s="51">
        <f t="shared" si="0"/>
        <v>50.4</v>
      </c>
      <c r="J31" s="51">
        <v>93.5</v>
      </c>
      <c r="K31" s="52" t="str">
        <f t="shared" si="1"/>
        <v>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7.5</v>
      </c>
      <c r="F32" s="51">
        <v>5.3</v>
      </c>
      <c r="G32" s="51">
        <v>19</v>
      </c>
      <c r="H32" s="51">
        <v>25.5</v>
      </c>
      <c r="I32" s="51">
        <f t="shared" si="0"/>
        <v>57.3</v>
      </c>
      <c r="J32" s="51">
        <v>94</v>
      </c>
      <c r="K32" s="52" t="str">
        <f t="shared" si="1"/>
        <v>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7</v>
      </c>
      <c r="F33" s="51">
        <v>7.5</v>
      </c>
      <c r="G33" s="51">
        <v>20</v>
      </c>
      <c r="H33" s="51">
        <v>3.3</v>
      </c>
      <c r="I33" s="51">
        <f t="shared" si="0"/>
        <v>37.799999999999997</v>
      </c>
      <c r="J33" s="51">
        <v>95</v>
      </c>
      <c r="K33" s="52" t="str">
        <f t="shared" si="1"/>
        <v>Fail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2</v>
      </c>
      <c r="F34" s="51">
        <v>4.3</v>
      </c>
      <c r="G34" s="51">
        <v>20</v>
      </c>
      <c r="H34" s="51">
        <v>14.9</v>
      </c>
      <c r="I34" s="51">
        <f t="shared" si="0"/>
        <v>41.2</v>
      </c>
      <c r="J34" s="51">
        <v>87.5</v>
      </c>
      <c r="K34" s="52" t="str">
        <f t="shared" si="1"/>
        <v>Fair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1</v>
      </c>
      <c r="F35" s="51">
        <v>1</v>
      </c>
      <c r="G35" s="51">
        <v>20</v>
      </c>
      <c r="H35" s="51">
        <v>28</v>
      </c>
      <c r="I35" s="51">
        <f t="shared" si="0"/>
        <v>50</v>
      </c>
      <c r="J35" s="51">
        <v>93</v>
      </c>
      <c r="K35" s="52" t="str">
        <f t="shared" si="1"/>
        <v>Fair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5.5</v>
      </c>
      <c r="F36" s="51">
        <v>6.5</v>
      </c>
      <c r="G36" s="51">
        <v>19</v>
      </c>
      <c r="H36" s="51">
        <v>21</v>
      </c>
      <c r="I36" s="51">
        <f t="shared" si="0"/>
        <v>52</v>
      </c>
      <c r="J36" s="51">
        <v>89</v>
      </c>
      <c r="K36" s="52" t="str">
        <f t="shared" si="1"/>
        <v>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3</v>
      </c>
      <c r="F37" s="51">
        <v>3</v>
      </c>
      <c r="G37" s="51">
        <v>15</v>
      </c>
      <c r="H37" s="51">
        <v>18</v>
      </c>
      <c r="I37" s="51">
        <f t="shared" si="0"/>
        <v>39</v>
      </c>
      <c r="J37" s="51">
        <v>99</v>
      </c>
      <c r="K37" s="52" t="str">
        <f t="shared" si="1"/>
        <v>Fail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18</v>
      </c>
      <c r="H38" s="51">
        <v>30</v>
      </c>
      <c r="I38" s="51">
        <f t="shared" si="0"/>
        <v>60</v>
      </c>
      <c r="J38" s="51">
        <v>96</v>
      </c>
      <c r="K38" s="52" t="str">
        <f t="shared" si="1"/>
        <v>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6</v>
      </c>
      <c r="F39" s="51">
        <v>64.5</v>
      </c>
      <c r="G39" s="51">
        <v>20</v>
      </c>
      <c r="H39" s="51">
        <v>26</v>
      </c>
      <c r="I39" s="51">
        <f t="shared" si="0"/>
        <v>116.5</v>
      </c>
      <c r="J39" s="51">
        <v>96</v>
      </c>
      <c r="K39" s="52" t="str">
        <f t="shared" si="1"/>
        <v>Excellent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6</v>
      </c>
      <c r="F40" s="51">
        <v>2.5</v>
      </c>
      <c r="G40" s="51">
        <v>18</v>
      </c>
      <c r="H40" s="51">
        <v>11</v>
      </c>
      <c r="I40" s="51">
        <f t="shared" si="0"/>
        <v>37.5</v>
      </c>
      <c r="J40" s="51">
        <v>93</v>
      </c>
      <c r="K40" s="52" t="str">
        <f t="shared" si="1"/>
        <v>Fail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633.20000000000005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0.52766666666666673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4</v>
      </c>
      <c r="E53" s="91" t="str">
        <f t="shared" ref="E53:E58" si="2">REPT("⭐",D53)</f>
        <v>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3</v>
      </c>
      <c r="E54" s="91" t="str">
        <f t="shared" si="2"/>
        <v>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2</v>
      </c>
      <c r="E55" s="91" t="str">
        <f t="shared" si="2"/>
        <v>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1</v>
      </c>
      <c r="E57" s="91" t="str">
        <f t="shared" si="2"/>
        <v>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77">
        <v>126</v>
      </c>
      <c r="E59" s="39" t="s">
        <v>145</v>
      </c>
      <c r="F59" s="33"/>
      <c r="G59" s="34"/>
      <c r="H59" s="78">
        <v>112</v>
      </c>
      <c r="I59" s="40" t="s">
        <v>42</v>
      </c>
      <c r="J59" s="35"/>
      <c r="K59" s="36"/>
      <c r="L59" s="37"/>
      <c r="M59" s="37"/>
      <c r="N59" s="37"/>
      <c r="O59" s="41">
        <f>D59-H59</f>
        <v>14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2">
    <mergeCell ref="B58:C58"/>
    <mergeCell ref="E58:G58"/>
    <mergeCell ref="H58:I58"/>
    <mergeCell ref="B59:C59"/>
    <mergeCell ref="C41:D41"/>
    <mergeCell ref="C42:D42"/>
    <mergeCell ref="C43:D43"/>
    <mergeCell ref="C44:D44"/>
    <mergeCell ref="C45:D45"/>
    <mergeCell ref="C46:D46"/>
    <mergeCell ref="C47:D47"/>
    <mergeCell ref="C48:D48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1:O51"/>
    <mergeCell ref="E52:G52"/>
    <mergeCell ref="H52:I52"/>
    <mergeCell ref="B53:C53"/>
    <mergeCell ref="E53:G53"/>
    <mergeCell ref="H53:I53"/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/>
  </sheetPr>
  <dimension ref="B2:P79"/>
  <sheetViews>
    <sheetView topLeftCell="A18" zoomScale="60" zoomScaleNormal="60" workbookViewId="0">
      <selection activeCell="R7" sqref="R7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92</v>
      </c>
      <c r="E6" s="104"/>
      <c r="F6" s="105"/>
      <c r="G6" s="98" t="s">
        <v>1</v>
      </c>
      <c r="H6" s="99"/>
      <c r="I6" s="129" t="s">
        <v>94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68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9.5</v>
      </c>
      <c r="F29" s="51">
        <v>7.5</v>
      </c>
      <c r="G29" s="51">
        <v>20</v>
      </c>
      <c r="H29" s="51">
        <v>40</v>
      </c>
      <c r="I29" s="51">
        <f>SUM(E29:H29)</f>
        <v>77</v>
      </c>
      <c r="J29" s="51">
        <v>89</v>
      </c>
      <c r="K29" s="52" t="str">
        <f>_xlfn.IFS(I29&lt;=40, "Fail", I29&lt;=50, "Fair", I29&lt;=60, "Good", I29&lt;=74, "Very Good", I29&gt;=75, "Excellent")</f>
        <v>Excellent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6.5</v>
      </c>
      <c r="F30" s="51">
        <v>6.5</v>
      </c>
      <c r="G30" s="51">
        <v>20</v>
      </c>
      <c r="H30" s="51">
        <v>46</v>
      </c>
      <c r="I30" s="51">
        <f t="shared" ref="I30:I40" si="0">SUM(E30:H30)</f>
        <v>79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Excellent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8</v>
      </c>
      <c r="F31" s="51">
        <v>8.5</v>
      </c>
      <c r="G31" s="51">
        <v>19</v>
      </c>
      <c r="H31" s="51">
        <v>51.5</v>
      </c>
      <c r="I31" s="51">
        <f t="shared" si="0"/>
        <v>87</v>
      </c>
      <c r="J31" s="51">
        <v>93.5</v>
      </c>
      <c r="K31" s="52" t="str">
        <f t="shared" si="1"/>
        <v>Excellent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6</v>
      </c>
      <c r="F32" s="51">
        <v>8.5</v>
      </c>
      <c r="G32" s="51">
        <v>20</v>
      </c>
      <c r="H32" s="51">
        <v>51</v>
      </c>
      <c r="I32" s="51">
        <f t="shared" si="0"/>
        <v>85.5</v>
      </c>
      <c r="J32" s="51">
        <v>94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8.5</v>
      </c>
      <c r="F33" s="51">
        <v>9.3000000000000007</v>
      </c>
      <c r="G33" s="51">
        <v>20</v>
      </c>
      <c r="H33" s="51">
        <v>49</v>
      </c>
      <c r="I33" s="51">
        <f t="shared" si="0"/>
        <v>86.8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4.5</v>
      </c>
      <c r="F34" s="51">
        <v>6.7</v>
      </c>
      <c r="G34" s="51">
        <v>20</v>
      </c>
      <c r="H34" s="51">
        <v>45.3</v>
      </c>
      <c r="I34" s="51">
        <f t="shared" si="0"/>
        <v>76.5</v>
      </c>
      <c r="J34" s="51">
        <v>87.5</v>
      </c>
      <c r="K34" s="52" t="str">
        <f t="shared" si="1"/>
        <v>Excellent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4</v>
      </c>
      <c r="F35" s="51">
        <v>4</v>
      </c>
      <c r="G35" s="51">
        <v>20</v>
      </c>
      <c r="H35" s="51">
        <v>50</v>
      </c>
      <c r="I35" s="51">
        <f t="shared" si="0"/>
        <v>78</v>
      </c>
      <c r="J35" s="51">
        <v>93</v>
      </c>
      <c r="K35" s="52" t="str">
        <f t="shared" si="1"/>
        <v>Excellent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7</v>
      </c>
      <c r="F36" s="51">
        <v>5.5</v>
      </c>
      <c r="G36" s="51">
        <v>20</v>
      </c>
      <c r="H36" s="51">
        <v>39.299999999999997</v>
      </c>
      <c r="I36" s="51">
        <f t="shared" si="0"/>
        <v>71.8</v>
      </c>
      <c r="J36" s="51">
        <v>89</v>
      </c>
      <c r="K36" s="52" t="str">
        <f t="shared" si="1"/>
        <v>Very 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6</v>
      </c>
      <c r="F37" s="51">
        <v>6</v>
      </c>
      <c r="G37" s="51">
        <v>20</v>
      </c>
      <c r="H37" s="51">
        <v>39</v>
      </c>
      <c r="I37" s="51">
        <f t="shared" si="0"/>
        <v>71</v>
      </c>
      <c r="J37" s="51">
        <v>99</v>
      </c>
      <c r="K37" s="52" t="str">
        <f t="shared" si="1"/>
        <v>Very Good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50</v>
      </c>
      <c r="I38" s="51">
        <f t="shared" si="0"/>
        <v>82</v>
      </c>
      <c r="J38" s="51">
        <v>96</v>
      </c>
      <c r="K38" s="52" t="str">
        <f t="shared" si="1"/>
        <v>Excellent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9.5</v>
      </c>
      <c r="F39" s="51">
        <v>8.5</v>
      </c>
      <c r="G39" s="51">
        <v>20</v>
      </c>
      <c r="H39" s="51">
        <v>50</v>
      </c>
      <c r="I39" s="51">
        <f t="shared" si="0"/>
        <v>88</v>
      </c>
      <c r="J39" s="51">
        <v>96</v>
      </c>
      <c r="K39" s="52" t="str">
        <f t="shared" si="1"/>
        <v>Excellent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8.5</v>
      </c>
      <c r="F40" s="51">
        <v>7.5</v>
      </c>
      <c r="G40" s="51">
        <v>17</v>
      </c>
      <c r="H40" s="51">
        <v>45</v>
      </c>
      <c r="I40" s="51">
        <f t="shared" si="0"/>
        <v>78</v>
      </c>
      <c r="J40" s="51">
        <v>93</v>
      </c>
      <c r="K40" s="52" t="str">
        <f t="shared" si="1"/>
        <v>Excellent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960.59999999999991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0.80049999999999988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88">
        <v>4</v>
      </c>
      <c r="E56" s="91" t="str">
        <f t="shared" si="2"/>
        <v>⭐⭐⭐⭐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88">
        <v>5</v>
      </c>
      <c r="E57" s="91" t="str">
        <f t="shared" si="2"/>
        <v>⭐⭐⭐⭐⭐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88">
        <v>5</v>
      </c>
      <c r="E58" s="91" t="str">
        <f t="shared" si="2"/>
        <v>⭐⭐⭐⭐⭐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82">
        <v>126</v>
      </c>
      <c r="E59" s="39" t="s">
        <v>145</v>
      </c>
      <c r="F59" s="33"/>
      <c r="G59" s="34"/>
      <c r="H59" s="83">
        <v>122</v>
      </c>
      <c r="I59" s="40" t="s">
        <v>146</v>
      </c>
      <c r="J59" s="35"/>
      <c r="K59" s="36"/>
      <c r="L59" s="37"/>
      <c r="M59" s="37"/>
      <c r="N59" s="37"/>
      <c r="O59" s="41">
        <f>D59-H59</f>
        <v>4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An excellent performance. Keep it up.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2">
    <mergeCell ref="B58:C58"/>
    <mergeCell ref="E58:G58"/>
    <mergeCell ref="H58:I58"/>
    <mergeCell ref="B59:C59"/>
    <mergeCell ref="C41:D41"/>
    <mergeCell ref="C42:D42"/>
    <mergeCell ref="C43:D43"/>
    <mergeCell ref="C44:D44"/>
    <mergeCell ref="C45:D45"/>
    <mergeCell ref="C46:D46"/>
    <mergeCell ref="C47:D47"/>
    <mergeCell ref="C48:D48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1:O51"/>
    <mergeCell ref="E52:G52"/>
    <mergeCell ref="H52:I52"/>
    <mergeCell ref="B53:C53"/>
    <mergeCell ref="E53:G53"/>
    <mergeCell ref="H53:I53"/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8"/>
  </sheetPr>
  <dimension ref="B2:P79"/>
  <sheetViews>
    <sheetView topLeftCell="A14" zoomScale="60" zoomScaleNormal="60" workbookViewId="0">
      <selection activeCell="V13" sqref="V13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96</v>
      </c>
      <c r="E6" s="104"/>
      <c r="F6" s="105"/>
      <c r="G6" s="98" t="s">
        <v>1</v>
      </c>
      <c r="H6" s="99"/>
      <c r="I6" s="129" t="s">
        <v>95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5</v>
      </c>
      <c r="F29" s="51">
        <v>4.5</v>
      </c>
      <c r="G29" s="51">
        <v>16.5</v>
      </c>
      <c r="H29" s="51">
        <v>27</v>
      </c>
      <c r="I29" s="51">
        <f>SUM(E29:H29)</f>
        <v>53</v>
      </c>
      <c r="J29" s="51">
        <v>89</v>
      </c>
      <c r="K29" s="52" t="str">
        <f>_xlfn.IFS(I29&lt;=40, "Fail", I29&lt;=50, "Fair", I29&lt;=60, "Good", I29&lt;=74, "Very Good", I29&gt;=75, "Excellent")</f>
        <v>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3</v>
      </c>
      <c r="F30" s="51">
        <v>6.5</v>
      </c>
      <c r="G30" s="51">
        <v>20</v>
      </c>
      <c r="H30" s="51">
        <v>19</v>
      </c>
      <c r="I30" s="51">
        <f t="shared" ref="I30:I40" si="0">SUM(E30:H30)</f>
        <v>48.5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Fair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4.8</v>
      </c>
      <c r="F31" s="51">
        <v>2.2999999999999998</v>
      </c>
      <c r="G31" s="51">
        <v>17</v>
      </c>
      <c r="H31" s="51">
        <v>46</v>
      </c>
      <c r="I31" s="51">
        <f t="shared" si="0"/>
        <v>70.099999999999994</v>
      </c>
      <c r="J31" s="51">
        <v>93.5</v>
      </c>
      <c r="K31" s="52" t="str">
        <f t="shared" si="1"/>
        <v>Very 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7.5</v>
      </c>
      <c r="F32" s="51">
        <v>6.5</v>
      </c>
      <c r="G32" s="51">
        <v>20</v>
      </c>
      <c r="H32" s="51">
        <v>46</v>
      </c>
      <c r="I32" s="51">
        <f t="shared" si="0"/>
        <v>80</v>
      </c>
      <c r="J32" s="51">
        <v>94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7.5</v>
      </c>
      <c r="F33" s="51">
        <v>8</v>
      </c>
      <c r="G33" s="51">
        <v>20</v>
      </c>
      <c r="H33" s="51">
        <v>34.5</v>
      </c>
      <c r="I33" s="51">
        <f t="shared" si="0"/>
        <v>70</v>
      </c>
      <c r="J33" s="51">
        <v>95</v>
      </c>
      <c r="K33" s="52" t="str">
        <f t="shared" si="1"/>
        <v>Very 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3</v>
      </c>
      <c r="F34" s="51">
        <v>4.7</v>
      </c>
      <c r="G34" s="51">
        <v>20</v>
      </c>
      <c r="H34" s="51">
        <v>34.4</v>
      </c>
      <c r="I34" s="51">
        <f t="shared" si="0"/>
        <v>62.099999999999994</v>
      </c>
      <c r="J34" s="51">
        <v>87.5</v>
      </c>
      <c r="K34" s="52" t="str">
        <f t="shared" si="1"/>
        <v>Very 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1</v>
      </c>
      <c r="F35" s="51">
        <v>1</v>
      </c>
      <c r="G35" s="51">
        <v>20</v>
      </c>
      <c r="H35" s="51">
        <v>22</v>
      </c>
      <c r="I35" s="51">
        <f t="shared" si="0"/>
        <v>44</v>
      </c>
      <c r="J35" s="51">
        <v>93</v>
      </c>
      <c r="K35" s="52" t="str">
        <f t="shared" si="1"/>
        <v>Fair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5.5</v>
      </c>
      <c r="F36" s="51">
        <v>6</v>
      </c>
      <c r="G36" s="51">
        <v>20</v>
      </c>
      <c r="H36" s="51">
        <v>26.7</v>
      </c>
      <c r="I36" s="51">
        <f t="shared" si="0"/>
        <v>58.2</v>
      </c>
      <c r="J36" s="51">
        <v>89</v>
      </c>
      <c r="K36" s="52" t="str">
        <f t="shared" si="1"/>
        <v>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2</v>
      </c>
      <c r="F37" s="51">
        <v>2</v>
      </c>
      <c r="G37" s="51">
        <v>15</v>
      </c>
      <c r="H37" s="51">
        <v>21</v>
      </c>
      <c r="I37" s="51">
        <f t="shared" si="0"/>
        <v>40</v>
      </c>
      <c r="J37" s="51">
        <v>99</v>
      </c>
      <c r="K37" s="52" t="str">
        <f t="shared" si="1"/>
        <v>Fail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7</v>
      </c>
      <c r="F38" s="51">
        <v>7</v>
      </c>
      <c r="G38" s="51">
        <v>20</v>
      </c>
      <c r="H38" s="51">
        <v>26</v>
      </c>
      <c r="I38" s="51">
        <f t="shared" si="0"/>
        <v>60</v>
      </c>
      <c r="J38" s="51">
        <v>96</v>
      </c>
      <c r="K38" s="52" t="str">
        <f t="shared" si="1"/>
        <v>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8</v>
      </c>
      <c r="F39" s="51">
        <v>5</v>
      </c>
      <c r="G39" s="51">
        <v>20</v>
      </c>
      <c r="H39" s="51">
        <v>31</v>
      </c>
      <c r="I39" s="51">
        <f t="shared" si="0"/>
        <v>64</v>
      </c>
      <c r="J39" s="51">
        <v>96</v>
      </c>
      <c r="K39" s="52" t="str">
        <f t="shared" si="1"/>
        <v>Very Good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7</v>
      </c>
      <c r="F40" s="51">
        <v>7</v>
      </c>
      <c r="G40" s="51">
        <v>17</v>
      </c>
      <c r="H40" s="51">
        <v>30</v>
      </c>
      <c r="I40" s="51">
        <f t="shared" si="0"/>
        <v>61</v>
      </c>
      <c r="J40" s="51">
        <v>93</v>
      </c>
      <c r="K40" s="52" t="str">
        <f t="shared" si="1"/>
        <v>Very Good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710.90000000000009</v>
      </c>
      <c r="J49" s="18">
        <f>SUM(J29:J40)</f>
        <v>1120</v>
      </c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0.5924166666666667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5</v>
      </c>
      <c r="E53" s="91" t="str">
        <f t="shared" ref="E53:E58" si="2">REPT("⭐",D53)</f>
        <v>⭐⭐⭐⭐⭐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3</v>
      </c>
      <c r="E54" s="91" t="str">
        <f t="shared" si="2"/>
        <v>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2</v>
      </c>
      <c r="E55" s="91" t="str">
        <f t="shared" si="2"/>
        <v>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1</v>
      </c>
      <c r="E57" s="91" t="str">
        <f t="shared" si="2"/>
        <v>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5</v>
      </c>
      <c r="E58" s="91" t="str">
        <f t="shared" si="2"/>
        <v>⭐⭐⭐⭐⭐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77">
        <v>126</v>
      </c>
      <c r="E59" s="39" t="s">
        <v>145</v>
      </c>
      <c r="F59" s="33"/>
      <c r="G59" s="34"/>
      <c r="H59" s="79">
        <v>126</v>
      </c>
      <c r="I59" s="40" t="s">
        <v>42</v>
      </c>
      <c r="J59" s="35"/>
      <c r="K59" s="36"/>
      <c r="L59" s="37"/>
      <c r="M59" s="37"/>
      <c r="N59" s="37"/>
      <c r="O59" s="41">
        <f>D59-H59</f>
        <v>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2">
    <mergeCell ref="B58:C58"/>
    <mergeCell ref="E58:G58"/>
    <mergeCell ref="H58:I58"/>
    <mergeCell ref="B59:C59"/>
    <mergeCell ref="C41:D41"/>
    <mergeCell ref="C42:D42"/>
    <mergeCell ref="C43:D43"/>
    <mergeCell ref="C44:D44"/>
    <mergeCell ref="C45:D45"/>
    <mergeCell ref="C46:D46"/>
    <mergeCell ref="C47:D47"/>
    <mergeCell ref="C48:D48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1:O51"/>
    <mergeCell ref="E52:G52"/>
    <mergeCell ref="H52:I52"/>
    <mergeCell ref="B53:C53"/>
    <mergeCell ref="E53:G53"/>
    <mergeCell ref="H53:I53"/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/>
  </sheetPr>
  <dimension ref="B2:P80"/>
  <sheetViews>
    <sheetView topLeftCell="A18" zoomScale="60" zoomScaleNormal="60" workbookViewId="0">
      <selection activeCell="S8" sqref="S8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97</v>
      </c>
      <c r="E6" s="104"/>
      <c r="F6" s="105"/>
      <c r="G6" s="98" t="s">
        <v>1</v>
      </c>
      <c r="H6" s="99"/>
      <c r="I6" s="129" t="s">
        <v>98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6</v>
      </c>
      <c r="F29" s="51">
        <v>1</v>
      </c>
      <c r="G29" s="51">
        <v>11</v>
      </c>
      <c r="H29" s="51">
        <v>18</v>
      </c>
      <c r="I29" s="51">
        <f>SUM(E29:H29)</f>
        <v>36</v>
      </c>
      <c r="J29" s="51">
        <v>89</v>
      </c>
      <c r="K29" s="52" t="str">
        <f t="array" ref="K29">_xlfn.IFS(I29&lt;40, "Fail", I29&lt;50, "Fair", I29&lt;60, "Good", I29&lt;70, "Very Good", I29&gt;=70, "Excellent")</f>
        <v>Fail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4.5</v>
      </c>
      <c r="F30" s="51">
        <v>3</v>
      </c>
      <c r="G30" s="51">
        <v>12</v>
      </c>
      <c r="H30" s="51">
        <v>11</v>
      </c>
      <c r="I30" s="51">
        <f t="shared" ref="I30:I40" si="0">SUM(E30:H30)</f>
        <v>30.5</v>
      </c>
      <c r="J30" s="51">
        <v>95</v>
      </c>
      <c r="K30" s="52" t="str">
        <f t="array" ref="K30">_xlfn.IFS(I30&lt;40, "Fail", I30&lt;50, "Fair", I30&lt;60, "Good", I30&lt;70, "Very Good", I30&gt;=70, "Excellent")</f>
        <v>Fail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4.2</v>
      </c>
      <c r="F31" s="51">
        <v>1.3</v>
      </c>
      <c r="G31" s="51">
        <v>10</v>
      </c>
      <c r="H31" s="51">
        <v>26</v>
      </c>
      <c r="I31" s="51">
        <f t="shared" si="0"/>
        <v>41.5</v>
      </c>
      <c r="J31" s="51">
        <v>93.5</v>
      </c>
      <c r="K31" s="52" t="str">
        <f t="array" ref="K31">_xlfn.IFS(I31&lt;40, "Fail", I31&lt;50, "Fair", I31&lt;60, "Good", I31&lt;70, "Very Good", I31&gt;=70, "Excellent")</f>
        <v>Fair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5</v>
      </c>
      <c r="F32" s="51">
        <v>0.3</v>
      </c>
      <c r="G32" s="51">
        <v>20</v>
      </c>
      <c r="H32" s="51">
        <v>26</v>
      </c>
      <c r="I32" s="51">
        <f t="shared" si="0"/>
        <v>51.3</v>
      </c>
      <c r="J32" s="51">
        <v>94</v>
      </c>
      <c r="K32" s="52" t="str">
        <f t="array" ref="K32">_xlfn.IFS(I32&lt;40, "Fail", I32&lt;50, "Fair", I32&lt;60, "Good", I32&lt;70, "Very Good", I32&gt;=70, "Excellent")</f>
        <v>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5</v>
      </c>
      <c r="F33" s="51">
        <v>7</v>
      </c>
      <c r="G33" s="51">
        <v>20</v>
      </c>
      <c r="H33" s="51">
        <v>26</v>
      </c>
      <c r="I33" s="51">
        <f t="shared" si="0"/>
        <v>58</v>
      </c>
      <c r="J33" s="51">
        <v>95</v>
      </c>
      <c r="K33" s="52" t="str">
        <f t="array" ref="K33">_xlfn.IFS(I33&lt;40, "Fail", I33&lt;50, "Fair", I33&lt;60, "Good", I33&lt;70, "Very Good", I33&gt;=70, "Excellent")</f>
        <v>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2.2999999999999998</v>
      </c>
      <c r="F34" s="51">
        <v>3</v>
      </c>
      <c r="G34" s="51">
        <v>20</v>
      </c>
      <c r="H34" s="51">
        <v>22.6</v>
      </c>
      <c r="I34" s="51">
        <f t="shared" si="0"/>
        <v>47.900000000000006</v>
      </c>
      <c r="J34" s="51">
        <v>87.5</v>
      </c>
      <c r="K34" s="52" t="str">
        <f t="array" ref="K34">_xlfn.IFS(I34&lt;40, "Fail", I34&lt;50, "Fair", I34&lt;60, "Good", I34&lt;70, "Very Good", I34&gt;=70, "Excellent")</f>
        <v>Fair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2.5</v>
      </c>
      <c r="F35" s="51">
        <v>2.5</v>
      </c>
      <c r="G35" s="51">
        <v>20</v>
      </c>
      <c r="H35" s="51">
        <v>17</v>
      </c>
      <c r="I35" s="51">
        <f t="shared" si="0"/>
        <v>42</v>
      </c>
      <c r="J35" s="51">
        <v>93</v>
      </c>
      <c r="K35" s="52" t="str">
        <f t="array" ref="K35">_xlfn.IFS(I35&lt;40, "Fail", I35&lt;50, "Fair", I35&lt;60, "Good", I35&lt;70, "Very Good", I35&gt;=70, "Excellent")</f>
        <v>Fair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4</v>
      </c>
      <c r="F36" s="51">
        <v>6</v>
      </c>
      <c r="G36" s="51">
        <v>13</v>
      </c>
      <c r="H36" s="51">
        <v>19</v>
      </c>
      <c r="I36" s="51">
        <f t="shared" si="0"/>
        <v>42</v>
      </c>
      <c r="J36" s="51">
        <v>89</v>
      </c>
      <c r="K36" s="52" t="str">
        <f t="array" ref="K36">_xlfn.IFS(I36&lt;40, "Fail", I36&lt;50, "Fair", I36&lt;60, "Good", I36&lt;70, "Very Good", I36&gt;=70, "Excellent")</f>
        <v>Fair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3</v>
      </c>
      <c r="F37" s="51">
        <v>3</v>
      </c>
      <c r="G37" s="51">
        <v>15</v>
      </c>
      <c r="H37" s="51">
        <v>20</v>
      </c>
      <c r="I37" s="51">
        <f t="shared" si="0"/>
        <v>41</v>
      </c>
      <c r="J37" s="51">
        <v>99</v>
      </c>
      <c r="K37" s="52" t="str">
        <f t="array" ref="K37">_xlfn.IFS(I37&lt;40, "Fail", I37&lt;50, "Fair", I37&lt;60, "Good", I37&lt;70, "Very Good", I37&gt;=70, "Excellent")</f>
        <v>Fair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24</v>
      </c>
      <c r="I38" s="51">
        <f t="shared" si="0"/>
        <v>56</v>
      </c>
      <c r="J38" s="51">
        <v>96</v>
      </c>
      <c r="K38" s="52" t="str">
        <f t="array" ref="K38">_xlfn.IFS(I38&lt;40, "Fail", I38&lt;50, "Fair", I38&lt;60, "Good", I38&lt;70, "Very Good", I38&gt;=70, "Excellent")</f>
        <v>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6.5</v>
      </c>
      <c r="F39" s="51">
        <v>4</v>
      </c>
      <c r="G39" s="51">
        <v>15</v>
      </c>
      <c r="H39" s="51">
        <v>16</v>
      </c>
      <c r="I39" s="51">
        <f t="shared" si="0"/>
        <v>41.5</v>
      </c>
      <c r="J39" s="51">
        <v>96</v>
      </c>
      <c r="K39" s="52" t="str">
        <f t="array" ref="K39">_xlfn.IFS(I39&lt;40, "Fail", I39&lt;50, "Fair", I39&lt;60, "Good", I39&lt;70, "Very Good", I39&gt;=70, "Excellent")</f>
        <v>Fair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3</v>
      </c>
      <c r="F40" s="51">
        <v>3</v>
      </c>
      <c r="G40" s="51">
        <v>11</v>
      </c>
      <c r="H40" s="51">
        <v>8</v>
      </c>
      <c r="I40" s="51">
        <f t="shared" si="0"/>
        <v>25</v>
      </c>
      <c r="J40" s="51">
        <v>93</v>
      </c>
      <c r="K40" s="52" t="str">
        <f t="array" ref="K40">_xlfn.IFS(I40&lt;40, "Fail", I40&lt;50, "Fair", I40&lt;60, "Good", I40&lt;70, "Very Good", I40&gt;=70, "Excellent")</f>
        <v>Fail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58"/>
      <c r="D41" s="59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58"/>
      <c r="D42" s="59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58"/>
      <c r="D43" s="59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58"/>
      <c r="D44" s="59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58"/>
      <c r="D45" s="59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58"/>
      <c r="D46" s="59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58"/>
      <c r="D47" s="59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58"/>
      <c r="D48" s="59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4" thickBot="1">
      <c r="B49" s="60"/>
      <c r="C49" s="58"/>
      <c r="D49" s="59"/>
      <c r="E49" s="51"/>
      <c r="F49" s="51"/>
      <c r="G49" s="51"/>
      <c r="H49" s="51"/>
      <c r="I49" s="51"/>
      <c r="J49" s="51"/>
      <c r="K49" s="67"/>
      <c r="L49" s="53"/>
      <c r="M49" s="54"/>
      <c r="N49" s="54"/>
      <c r="O49" s="55"/>
      <c r="P49" s="6"/>
    </row>
    <row r="50" spans="2:16" ht="28.5" customHeight="1" thickBot="1">
      <c r="B50" s="19"/>
      <c r="C50" s="138" t="s">
        <v>37</v>
      </c>
      <c r="D50" s="139"/>
      <c r="E50" s="1"/>
      <c r="F50" s="1"/>
      <c r="G50" s="22"/>
      <c r="H50" s="23"/>
      <c r="I50" s="18">
        <f>SUM(I29:I40)</f>
        <v>512.70000000000005</v>
      </c>
      <c r="J50" s="18"/>
      <c r="K50" s="20"/>
      <c r="L50" s="2"/>
      <c r="O50" s="2"/>
      <c r="P50" s="6"/>
    </row>
    <row r="51" spans="2:16" ht="28.5" customHeight="1" thickBot="1">
      <c r="B51" s="8"/>
      <c r="C51" s="12"/>
      <c r="D51" s="12"/>
      <c r="E51" s="4" t="s">
        <v>27</v>
      </c>
      <c r="F51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1" s="3" t="s">
        <v>26</v>
      </c>
      <c r="H51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1" s="3" t="s">
        <v>28</v>
      </c>
      <c r="J51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1" s="21" t="s">
        <v>29</v>
      </c>
      <c r="O51" s="15">
        <f>I50/1200</f>
        <v>0.42725000000000002</v>
      </c>
      <c r="P51" s="6"/>
    </row>
    <row r="52" spans="2:16" ht="28.5" customHeight="1">
      <c r="B52" s="155" t="s">
        <v>43</v>
      </c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6"/>
    </row>
    <row r="53" spans="2:16" ht="28.5" customHeight="1">
      <c r="B53" s="56"/>
      <c r="C53" s="57"/>
      <c r="D53" s="57" t="s">
        <v>58</v>
      </c>
      <c r="E53" s="89"/>
      <c r="F53" s="89"/>
      <c r="G53" s="89"/>
      <c r="H53" s="89"/>
      <c r="I53" s="89"/>
      <c r="J53" s="57"/>
      <c r="K53" s="57"/>
      <c r="L53" s="57"/>
      <c r="M53" s="57"/>
      <c r="N53" s="57"/>
      <c r="O53" s="57"/>
      <c r="P53" s="6"/>
    </row>
    <row r="54" spans="2:16" ht="28.5" customHeight="1">
      <c r="B54" s="177" t="s">
        <v>44</v>
      </c>
      <c r="C54" s="90"/>
      <c r="D54" s="57">
        <v>3</v>
      </c>
      <c r="E54" s="91" t="str">
        <f t="shared" ref="E54:E59" si="1">REPT("⭐",D54)</f>
        <v>⭐⭐⭐</v>
      </c>
      <c r="F54" s="91"/>
      <c r="G54" s="91"/>
      <c r="H54" s="90" t="s">
        <v>51</v>
      </c>
      <c r="I54" s="90"/>
      <c r="J54" s="57">
        <v>5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46</v>
      </c>
      <c r="C55" s="90"/>
      <c r="D55" s="57">
        <v>3</v>
      </c>
      <c r="E55" s="91" t="str">
        <f t="shared" si="1"/>
        <v>⭐⭐⭐</v>
      </c>
      <c r="F55" s="91"/>
      <c r="G55" s="91"/>
      <c r="H55" s="90" t="s">
        <v>50</v>
      </c>
      <c r="I55" s="90"/>
      <c r="J55" s="57">
        <v>4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45</v>
      </c>
      <c r="C56" s="90"/>
      <c r="D56" s="57">
        <v>3</v>
      </c>
      <c r="E56" s="91" t="str">
        <f t="shared" si="1"/>
        <v>⭐⭐⭐</v>
      </c>
      <c r="F56" s="91"/>
      <c r="G56" s="91"/>
      <c r="H56" s="90" t="s">
        <v>53</v>
      </c>
      <c r="I56" s="90"/>
      <c r="J56" s="57">
        <v>3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57</v>
      </c>
      <c r="C57" s="90"/>
      <c r="D57" s="57">
        <v>3</v>
      </c>
      <c r="E57" s="91" t="str">
        <f t="shared" si="1"/>
        <v>⭐⭐⭐</v>
      </c>
      <c r="F57" s="91"/>
      <c r="G57" s="91"/>
      <c r="H57" s="90" t="s">
        <v>48</v>
      </c>
      <c r="I57" s="90"/>
      <c r="J57" s="57">
        <v>2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52</v>
      </c>
      <c r="C58" s="90"/>
      <c r="D58" s="57">
        <v>3</v>
      </c>
      <c r="E58" s="91" t="str">
        <f t="shared" si="1"/>
        <v>⭐⭐⭐</v>
      </c>
      <c r="F58" s="91"/>
      <c r="G58" s="91"/>
      <c r="H58" s="90" t="s">
        <v>49</v>
      </c>
      <c r="I58" s="90"/>
      <c r="J58" s="57">
        <v>1</v>
      </c>
      <c r="K58" s="57"/>
      <c r="L58" s="57"/>
      <c r="M58" s="57"/>
      <c r="N58" s="57"/>
      <c r="O58" s="57"/>
      <c r="P58" s="6"/>
    </row>
    <row r="59" spans="2:16" ht="28.5" customHeight="1">
      <c r="B59" s="177" t="s">
        <v>47</v>
      </c>
      <c r="C59" s="90"/>
      <c r="D59" s="57">
        <v>3</v>
      </c>
      <c r="E59" s="91" t="str">
        <f t="shared" si="1"/>
        <v>⭐⭐⭐</v>
      </c>
      <c r="F59" s="91"/>
      <c r="G59" s="91"/>
      <c r="H59" s="89"/>
      <c r="I59" s="89"/>
      <c r="J59" s="57"/>
      <c r="K59" s="57"/>
      <c r="L59" s="57"/>
      <c r="M59" s="57"/>
      <c r="N59" s="57"/>
      <c r="O59" s="57"/>
      <c r="P59" s="6"/>
    </row>
    <row r="60" spans="2:16" ht="28.5" customHeight="1" thickBot="1">
      <c r="B60" s="92" t="s">
        <v>40</v>
      </c>
      <c r="C60" s="93"/>
      <c r="D60" s="77">
        <v>126</v>
      </c>
      <c r="E60" s="39" t="s">
        <v>145</v>
      </c>
      <c r="F60" s="33"/>
      <c r="G60" s="34"/>
      <c r="H60" s="78">
        <v>114</v>
      </c>
      <c r="I60" s="40" t="s">
        <v>146</v>
      </c>
      <c r="J60" s="35"/>
      <c r="K60" s="36"/>
      <c r="L60" s="37"/>
      <c r="M60" s="37"/>
      <c r="N60" s="37"/>
      <c r="O60" s="41">
        <f>D60-H60</f>
        <v>12</v>
      </c>
      <c r="P60" s="6"/>
    </row>
    <row r="61" spans="2:16" ht="39.75" customHeight="1" thickBot="1">
      <c r="B61" s="161" t="s">
        <v>22</v>
      </c>
      <c r="C61" s="162"/>
      <c r="D61" s="163"/>
      <c r="E61" s="164" t="str">
        <f>_xlfn.IFS(O51&lt;0.4, "A weak performance. There is room for improvement.", O51&lt;0.49, "A fair performance. There is room for improvement.", O51&lt;0.6," An average performance. You can do better", O51&lt;0.65, "A good performance. You can do better.",O51&lt;0.75, "A very good performance. Put more effort.", O51&lt;=1, "An excellent performance. Keep it up.")</f>
        <v>A fair performance. There is room for improvement.</v>
      </c>
      <c r="F61" s="165"/>
      <c r="G61" s="165"/>
      <c r="H61" s="165"/>
      <c r="I61" s="165"/>
      <c r="J61" s="165"/>
      <c r="K61" s="166"/>
      <c r="L61" s="165"/>
      <c r="M61" s="165"/>
      <c r="N61" s="165"/>
      <c r="O61" s="167"/>
      <c r="P61" s="6"/>
    </row>
    <row r="62" spans="2:16" ht="29.25" customHeight="1">
      <c r="B62" s="157" t="s">
        <v>21</v>
      </c>
      <c r="C62" s="158"/>
      <c r="D62" s="158"/>
      <c r="E62" s="168"/>
      <c r="F62" s="170" t="s">
        <v>23</v>
      </c>
      <c r="G62" s="171"/>
      <c r="H62" s="171"/>
      <c r="I62" s="171"/>
      <c r="J62" s="171"/>
      <c r="K62" s="172"/>
      <c r="O62" s="168"/>
      <c r="P62" s="6"/>
    </row>
    <row r="63" spans="2:16" ht="15.7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8"/>
      <c r="F64" s="173"/>
      <c r="G64" s="171"/>
      <c r="H64" s="171"/>
      <c r="I64" s="171"/>
      <c r="J64" s="171"/>
      <c r="K64" s="172"/>
      <c r="O64" s="168"/>
      <c r="P64" s="6"/>
    </row>
    <row r="65" spans="2:16" ht="15" customHeight="1">
      <c r="B65" s="159"/>
      <c r="C65" s="160"/>
      <c r="D65" s="160"/>
      <c r="E65" s="169"/>
      <c r="F65" s="174"/>
      <c r="G65" s="175"/>
      <c r="H65" s="175"/>
      <c r="I65" s="175"/>
      <c r="J65" s="175"/>
      <c r="K65" s="176"/>
      <c r="L65" s="11"/>
      <c r="M65" s="11"/>
      <c r="N65" s="11"/>
      <c r="O65" s="169"/>
      <c r="P65" s="6"/>
    </row>
    <row r="66" spans="2:16" ht="33.75" customHeight="1">
      <c r="B66" s="94" t="s">
        <v>24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6"/>
    </row>
    <row r="67" spans="2:16" ht="15.75" thickBot="1">
      <c r="B67" s="96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"/>
    </row>
    <row r="75" spans="2:16" ht="18.75" customHeight="1"/>
    <row r="80" spans="2:16" ht="15.75" customHeight="1"/>
  </sheetData>
  <mergeCells count="74">
    <mergeCell ref="B59:C59"/>
    <mergeCell ref="E59:G59"/>
    <mergeCell ref="H59:I59"/>
    <mergeCell ref="B60:C60"/>
    <mergeCell ref="B57:C57"/>
    <mergeCell ref="E57:G57"/>
    <mergeCell ref="H57:I57"/>
    <mergeCell ref="B58:C58"/>
    <mergeCell ref="E58:G58"/>
    <mergeCell ref="H58:I58"/>
    <mergeCell ref="B55:C55"/>
    <mergeCell ref="E55:G55"/>
    <mergeCell ref="H55:I55"/>
    <mergeCell ref="B56:C56"/>
    <mergeCell ref="E56:G56"/>
    <mergeCell ref="H56:I56"/>
    <mergeCell ref="B52:O52"/>
    <mergeCell ref="E53:G53"/>
    <mergeCell ref="H53:I53"/>
    <mergeCell ref="B54:C54"/>
    <mergeCell ref="E54:G54"/>
    <mergeCell ref="H54:I54"/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50:D50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6:O67"/>
    <mergeCell ref="B61:D61"/>
    <mergeCell ref="E61:O61"/>
    <mergeCell ref="B62:D65"/>
    <mergeCell ref="E62:E65"/>
    <mergeCell ref="F62:K65"/>
    <mergeCell ref="O62:O65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/>
  </sheetPr>
  <dimension ref="B2:T79"/>
  <sheetViews>
    <sheetView topLeftCell="A25" zoomScale="60" zoomScaleNormal="60" workbookViewId="0">
      <selection activeCell="H39" sqref="H39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100</v>
      </c>
      <c r="E6" s="104"/>
      <c r="F6" s="105"/>
      <c r="G6" s="98" t="s">
        <v>1</v>
      </c>
      <c r="H6" s="99"/>
      <c r="I6" s="129" t="s">
        <v>99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68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9.5</v>
      </c>
      <c r="F29" s="51">
        <v>5</v>
      </c>
      <c r="G29" s="51">
        <v>18</v>
      </c>
      <c r="H29" s="51">
        <v>40.5</v>
      </c>
      <c r="I29" s="51">
        <f>SUM(E29:H29)</f>
        <v>73</v>
      </c>
      <c r="J29" s="51">
        <v>89</v>
      </c>
      <c r="K29" s="52" t="str">
        <f>_xlfn.IFS(I29&lt;=40, "Fail", I29&lt;=50, "Fair", I29&lt;=60, "Good", I29&lt;=74, "Very Good", I29&gt;=75, "Excellent")</f>
        <v>Very 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5</v>
      </c>
      <c r="F30" s="51">
        <v>8</v>
      </c>
      <c r="G30" s="51">
        <v>20</v>
      </c>
      <c r="H30" s="51">
        <v>31</v>
      </c>
      <c r="I30" s="51">
        <f t="shared" ref="I30:I40" si="0">SUM(E30:H30)</f>
        <v>64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Very 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6.7</v>
      </c>
      <c r="F31" s="51">
        <v>7</v>
      </c>
      <c r="G31" s="51">
        <v>20</v>
      </c>
      <c r="H31" s="51">
        <v>53.5</v>
      </c>
      <c r="I31" s="51">
        <f t="shared" si="0"/>
        <v>87.2</v>
      </c>
      <c r="J31" s="51">
        <v>93.5</v>
      </c>
      <c r="K31" s="52" t="str">
        <f t="shared" si="1"/>
        <v>Excellent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8</v>
      </c>
      <c r="F32" s="51">
        <v>8.5</v>
      </c>
      <c r="G32" s="51">
        <v>20</v>
      </c>
      <c r="H32" s="51">
        <v>53.5</v>
      </c>
      <c r="I32" s="51">
        <f t="shared" si="0"/>
        <v>90</v>
      </c>
      <c r="J32" s="51">
        <v>96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10</v>
      </c>
      <c r="F33" s="51">
        <v>9.5</v>
      </c>
      <c r="G33" s="51">
        <v>20</v>
      </c>
      <c r="H33" s="51">
        <v>56</v>
      </c>
      <c r="I33" s="51">
        <f t="shared" si="0"/>
        <v>95.5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5.8</v>
      </c>
      <c r="F34" s="51">
        <v>6</v>
      </c>
      <c r="G34" s="51">
        <v>20</v>
      </c>
      <c r="H34" s="51">
        <v>36.200000000000003</v>
      </c>
      <c r="I34" s="51">
        <f t="shared" si="0"/>
        <v>68</v>
      </c>
      <c r="J34" s="51">
        <v>87.5</v>
      </c>
      <c r="K34" s="52" t="str">
        <f t="shared" si="1"/>
        <v>Very 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4.5</v>
      </c>
      <c r="F35" s="51">
        <v>4.5</v>
      </c>
      <c r="G35" s="51">
        <v>20</v>
      </c>
      <c r="H35" s="51">
        <v>38</v>
      </c>
      <c r="I35" s="51">
        <f t="shared" si="0"/>
        <v>67</v>
      </c>
      <c r="J35" s="51">
        <v>93</v>
      </c>
      <c r="K35" s="52" t="str">
        <f t="shared" si="1"/>
        <v>Very Good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5.5</v>
      </c>
      <c r="F36" s="51">
        <v>9</v>
      </c>
      <c r="G36" s="51">
        <v>19</v>
      </c>
      <c r="H36" s="51">
        <v>33.299999999999997</v>
      </c>
      <c r="I36" s="51">
        <f t="shared" si="0"/>
        <v>66.8</v>
      </c>
      <c r="J36" s="51">
        <v>89</v>
      </c>
      <c r="K36" s="52" t="str">
        <f t="shared" si="1"/>
        <v>Very 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4</v>
      </c>
      <c r="F37" s="51">
        <v>4</v>
      </c>
      <c r="G37" s="51">
        <v>20</v>
      </c>
      <c r="H37" s="51">
        <v>24</v>
      </c>
      <c r="I37" s="51">
        <f t="shared" si="0"/>
        <v>52</v>
      </c>
      <c r="J37" s="51">
        <v>99</v>
      </c>
      <c r="K37" s="52" t="str">
        <f t="shared" si="1"/>
        <v>Good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24</v>
      </c>
      <c r="I38" s="51">
        <f t="shared" si="0"/>
        <v>56</v>
      </c>
      <c r="J38" s="51">
        <v>96</v>
      </c>
      <c r="K38" s="52" t="str">
        <f t="shared" si="1"/>
        <v>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9.5</v>
      </c>
      <c r="F39" s="51">
        <v>7</v>
      </c>
      <c r="G39" s="51">
        <v>20</v>
      </c>
      <c r="H39" s="51">
        <v>40</v>
      </c>
      <c r="I39" s="51">
        <f t="shared" si="0"/>
        <v>76.5</v>
      </c>
      <c r="J39" s="51">
        <v>96</v>
      </c>
      <c r="K39" s="52" t="str">
        <f t="shared" si="1"/>
        <v>Excellent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8.5</v>
      </c>
      <c r="F40" s="51">
        <v>6.5</v>
      </c>
      <c r="G40" s="51">
        <v>17</v>
      </c>
      <c r="H40" s="51">
        <v>50</v>
      </c>
      <c r="I40" s="51">
        <f t="shared" si="0"/>
        <v>82</v>
      </c>
      <c r="J40" s="51">
        <v>93</v>
      </c>
      <c r="K40" s="52" t="str">
        <f t="shared" si="1"/>
        <v>Excellent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20" ht="28.5" customHeight="1" thickBot="1">
      <c r="B49" s="19"/>
      <c r="C49" s="138" t="s">
        <v>37</v>
      </c>
      <c r="D49" s="139"/>
      <c r="E49" s="1"/>
      <c r="F49" s="1"/>
      <c r="G49" s="22"/>
      <c r="H49" s="23"/>
      <c r="I49" s="18">
        <f>SUM(I29:I40)</f>
        <v>878</v>
      </c>
      <c r="J49" s="18">
        <f>SUM(J29:J40)</f>
        <v>1122</v>
      </c>
      <c r="K49" s="20"/>
      <c r="L49" s="2"/>
      <c r="O49" s="2"/>
      <c r="P49" s="6"/>
    </row>
    <row r="50" spans="2:20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0.73166666666666669</v>
      </c>
      <c r="P50" s="6"/>
      <c r="T50" t="s">
        <v>65</v>
      </c>
    </row>
    <row r="51" spans="2:20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20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20" ht="28.5" customHeight="1">
      <c r="B53" s="177" t="s">
        <v>44</v>
      </c>
      <c r="C53" s="90"/>
      <c r="D53" s="57">
        <v>5</v>
      </c>
      <c r="E53" s="91" t="str">
        <f t="shared" ref="E53:E58" si="2">REPT("⭐",D53)</f>
        <v>⭐⭐⭐⭐⭐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20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20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20" ht="28.5" customHeight="1">
      <c r="B56" s="177" t="s">
        <v>57</v>
      </c>
      <c r="C56" s="90"/>
      <c r="D56" s="57">
        <v>4</v>
      </c>
      <c r="E56" s="91" t="str">
        <f t="shared" si="2"/>
        <v>⭐⭐⭐⭐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20" ht="28.5" customHeight="1">
      <c r="B57" s="177" t="s">
        <v>52</v>
      </c>
      <c r="C57" s="90"/>
      <c r="D57" s="57">
        <v>5</v>
      </c>
      <c r="E57" s="91" t="str">
        <f t="shared" si="2"/>
        <v>⭐⭐⭐⭐⭐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20" ht="28.5" customHeight="1">
      <c r="B58" s="177" t="s">
        <v>47</v>
      </c>
      <c r="C58" s="90"/>
      <c r="D58" s="57">
        <v>5</v>
      </c>
      <c r="E58" s="91" t="str">
        <f t="shared" si="2"/>
        <v>⭐⭐⭐⭐⭐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20" ht="28.5" customHeight="1" thickBot="1">
      <c r="B59" s="92" t="s">
        <v>40</v>
      </c>
      <c r="C59" s="93"/>
      <c r="D59" s="82">
        <v>126</v>
      </c>
      <c r="E59" s="39" t="s">
        <v>145</v>
      </c>
      <c r="F59" s="33"/>
      <c r="G59" s="34"/>
      <c r="H59" s="83">
        <v>126</v>
      </c>
      <c r="I59" s="40" t="s">
        <v>146</v>
      </c>
      <c r="J59" s="35"/>
      <c r="K59" s="36"/>
      <c r="L59" s="37"/>
      <c r="M59" s="37"/>
      <c r="N59" s="37"/>
      <c r="O59" s="41">
        <f>D59-H59</f>
        <v>0</v>
      </c>
      <c r="P59" s="6"/>
    </row>
    <row r="60" spans="2:20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very good performance. Put more effort.</v>
      </c>
      <c r="F60" s="165"/>
      <c r="G60" s="165"/>
      <c r="H60" s="165"/>
      <c r="I60" s="165"/>
      <c r="J60" s="165"/>
      <c r="K60" s="165"/>
      <c r="L60" s="165"/>
      <c r="M60" s="165"/>
      <c r="N60" s="165"/>
      <c r="O60" s="167"/>
      <c r="P60" s="6"/>
    </row>
    <row r="61" spans="2:20" ht="29.25" customHeight="1">
      <c r="B61" s="186" t="s">
        <v>21</v>
      </c>
      <c r="C61" s="187"/>
      <c r="D61" s="188"/>
      <c r="E61" s="195"/>
      <c r="F61" s="196" t="s">
        <v>23</v>
      </c>
      <c r="G61" s="197"/>
      <c r="H61" s="197"/>
      <c r="I61" s="197"/>
      <c r="J61" s="197"/>
      <c r="K61" s="198"/>
      <c r="O61" s="195"/>
      <c r="P61" s="6"/>
    </row>
    <row r="62" spans="2:20" ht="15.75" customHeight="1">
      <c r="B62" s="189"/>
      <c r="C62" s="190"/>
      <c r="D62" s="191"/>
      <c r="E62" s="168"/>
      <c r="F62" s="170"/>
      <c r="G62" s="199"/>
      <c r="H62" s="199"/>
      <c r="I62" s="199"/>
      <c r="J62" s="199"/>
      <c r="K62" s="200"/>
      <c r="O62" s="168"/>
      <c r="P62" s="6"/>
    </row>
    <row r="63" spans="2:20" ht="15" customHeight="1">
      <c r="B63" s="189"/>
      <c r="C63" s="190"/>
      <c r="D63" s="191"/>
      <c r="E63" s="168"/>
      <c r="F63" s="170"/>
      <c r="G63" s="199"/>
      <c r="H63" s="199"/>
      <c r="I63" s="199"/>
      <c r="J63" s="199"/>
      <c r="K63" s="200"/>
      <c r="O63" s="168"/>
      <c r="P63" s="6"/>
    </row>
    <row r="64" spans="2:20" ht="15" customHeight="1">
      <c r="B64" s="192"/>
      <c r="C64" s="193"/>
      <c r="D64" s="194"/>
      <c r="E64" s="169"/>
      <c r="F64" s="201"/>
      <c r="G64" s="202"/>
      <c r="H64" s="202"/>
      <c r="I64" s="202"/>
      <c r="J64" s="202"/>
      <c r="K64" s="203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customHeight="1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2">
    <mergeCell ref="B59:C59"/>
    <mergeCell ref="B54:C54"/>
    <mergeCell ref="B56:C56"/>
    <mergeCell ref="B58:C58"/>
    <mergeCell ref="C49:D49"/>
    <mergeCell ref="E55:G55"/>
    <mergeCell ref="H55:I55"/>
    <mergeCell ref="C45:D45"/>
    <mergeCell ref="C46:D46"/>
    <mergeCell ref="C47:D47"/>
    <mergeCell ref="C48:D48"/>
    <mergeCell ref="E58:G58"/>
    <mergeCell ref="H58:I58"/>
    <mergeCell ref="B51:O51"/>
    <mergeCell ref="E52:G52"/>
    <mergeCell ref="H52:I52"/>
    <mergeCell ref="B53:C53"/>
    <mergeCell ref="E53:G53"/>
    <mergeCell ref="H53:I53"/>
    <mergeCell ref="E56:G56"/>
    <mergeCell ref="H56:I56"/>
    <mergeCell ref="B57:C57"/>
    <mergeCell ref="E57:G57"/>
    <mergeCell ref="H57:I57"/>
    <mergeCell ref="E54:G54"/>
    <mergeCell ref="H54:I54"/>
    <mergeCell ref="B55:C55"/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B65:O66"/>
    <mergeCell ref="B60:D60"/>
    <mergeCell ref="E60:O60"/>
    <mergeCell ref="B61:D64"/>
    <mergeCell ref="E61:E64"/>
    <mergeCell ref="F61:K64"/>
    <mergeCell ref="O61:O6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/>
  </sheetPr>
  <dimension ref="B2:P79"/>
  <sheetViews>
    <sheetView topLeftCell="A31" zoomScale="60" zoomScaleNormal="60" workbookViewId="0">
      <selection activeCell="R7" sqref="R7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101</v>
      </c>
      <c r="E6" s="104"/>
      <c r="F6" s="105"/>
      <c r="G6" s="98" t="s">
        <v>1</v>
      </c>
      <c r="H6" s="99"/>
      <c r="I6" s="129" t="s">
        <v>102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10</v>
      </c>
      <c r="F29" s="51">
        <v>8</v>
      </c>
      <c r="G29" s="51">
        <v>20</v>
      </c>
      <c r="H29" s="51">
        <v>51</v>
      </c>
      <c r="I29" s="51">
        <f>SUM(E29:H29)</f>
        <v>89</v>
      </c>
      <c r="J29" s="51">
        <v>89</v>
      </c>
      <c r="K29" s="52" t="str">
        <f>_xlfn.IFS(I29&lt;=40, "Fail", I29&lt;=50, "Fair", I29&lt;=60, "Good", I29&lt;=74, "Very Good", I29&gt;=75, "Excellent")</f>
        <v>Excellent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9</v>
      </c>
      <c r="F30" s="51">
        <v>9.5</v>
      </c>
      <c r="G30" s="51">
        <v>20</v>
      </c>
      <c r="H30" s="51">
        <v>56</v>
      </c>
      <c r="I30" s="51">
        <f t="shared" ref="I30:I40" si="0">SUM(E30:H30)</f>
        <v>94.5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Excellent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8.6999999999999993</v>
      </c>
      <c r="F31" s="51">
        <v>8.6999999999999993</v>
      </c>
      <c r="G31" s="51">
        <v>19</v>
      </c>
      <c r="H31" s="51">
        <v>53.5</v>
      </c>
      <c r="I31" s="51">
        <f t="shared" si="0"/>
        <v>89.9</v>
      </c>
      <c r="J31" s="51">
        <v>93.5</v>
      </c>
      <c r="K31" s="52" t="str">
        <f t="shared" si="1"/>
        <v>Excellent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10</v>
      </c>
      <c r="F32" s="51">
        <v>10</v>
      </c>
      <c r="G32" s="51">
        <v>19</v>
      </c>
      <c r="H32" s="51">
        <v>57</v>
      </c>
      <c r="I32" s="51">
        <f t="shared" si="0"/>
        <v>96</v>
      </c>
      <c r="J32" s="51">
        <v>94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9.5</v>
      </c>
      <c r="F33" s="51">
        <v>9</v>
      </c>
      <c r="G33" s="51">
        <v>20</v>
      </c>
      <c r="H33" s="51">
        <v>48</v>
      </c>
      <c r="I33" s="51">
        <f t="shared" si="0"/>
        <v>86.5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10</v>
      </c>
      <c r="F34" s="51">
        <v>8</v>
      </c>
      <c r="G34" s="51">
        <v>20</v>
      </c>
      <c r="H34" s="51">
        <v>48.7</v>
      </c>
      <c r="I34" s="51">
        <f t="shared" si="0"/>
        <v>86.7</v>
      </c>
      <c r="J34" s="51">
        <v>87.5</v>
      </c>
      <c r="K34" s="52" t="str">
        <f t="shared" si="1"/>
        <v>Excellent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7.5</v>
      </c>
      <c r="F35" s="51">
        <v>7.5</v>
      </c>
      <c r="G35" s="51">
        <v>20</v>
      </c>
      <c r="H35" s="51">
        <v>55</v>
      </c>
      <c r="I35" s="51">
        <f t="shared" si="0"/>
        <v>90</v>
      </c>
      <c r="J35" s="51">
        <v>93</v>
      </c>
      <c r="K35" s="52" t="str">
        <f t="shared" si="1"/>
        <v>Excellent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9.5</v>
      </c>
      <c r="F36" s="51">
        <v>10</v>
      </c>
      <c r="G36" s="51">
        <v>20</v>
      </c>
      <c r="H36" s="51">
        <v>49.3</v>
      </c>
      <c r="I36" s="51">
        <f t="shared" si="0"/>
        <v>88.8</v>
      </c>
      <c r="J36" s="51">
        <v>89</v>
      </c>
      <c r="K36" s="52" t="str">
        <f t="shared" si="1"/>
        <v>Excellent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9</v>
      </c>
      <c r="F37" s="51">
        <v>9</v>
      </c>
      <c r="G37" s="51">
        <v>20</v>
      </c>
      <c r="H37" s="51">
        <v>51</v>
      </c>
      <c r="I37" s="51">
        <f t="shared" si="0"/>
        <v>89</v>
      </c>
      <c r="J37" s="51">
        <v>99</v>
      </c>
      <c r="K37" s="52" t="str">
        <f t="shared" si="1"/>
        <v>Excellent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10</v>
      </c>
      <c r="F38" s="51">
        <v>10</v>
      </c>
      <c r="G38" s="51">
        <v>20</v>
      </c>
      <c r="H38" s="51">
        <v>48</v>
      </c>
      <c r="I38" s="51">
        <f t="shared" si="0"/>
        <v>88</v>
      </c>
      <c r="J38" s="51">
        <v>96</v>
      </c>
      <c r="K38" s="52" t="str">
        <f t="shared" si="1"/>
        <v>Excellent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10</v>
      </c>
      <c r="F39" s="51">
        <v>8</v>
      </c>
      <c r="G39" s="51">
        <v>20</v>
      </c>
      <c r="H39" s="51">
        <v>58</v>
      </c>
      <c r="I39" s="51">
        <f t="shared" si="0"/>
        <v>96</v>
      </c>
      <c r="J39" s="51">
        <v>96</v>
      </c>
      <c r="K39" s="52" t="str">
        <f t="shared" si="1"/>
        <v>Excellent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10</v>
      </c>
      <c r="F40" s="51">
        <v>8.5</v>
      </c>
      <c r="G40" s="51">
        <v>19</v>
      </c>
      <c r="H40" s="51">
        <v>55.5</v>
      </c>
      <c r="I40" s="51">
        <f t="shared" si="0"/>
        <v>93</v>
      </c>
      <c r="J40" s="51">
        <v>93</v>
      </c>
      <c r="K40" s="52" t="str">
        <f t="shared" si="1"/>
        <v>Excellent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60"/>
      <c r="C49" s="204" t="s">
        <v>37</v>
      </c>
      <c r="D49" s="205"/>
      <c r="E49" s="69"/>
      <c r="F49" s="69"/>
      <c r="G49" s="70"/>
      <c r="H49" s="71"/>
      <c r="I49" s="69">
        <f>SUM(I29:I48)</f>
        <v>1087.4000000000001</v>
      </c>
      <c r="J49" s="69"/>
      <c r="K49" s="72"/>
      <c r="L49" s="53"/>
      <c r="M49" s="54"/>
      <c r="N49" s="54"/>
      <c r="O49" s="53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0.90616666666666679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5</v>
      </c>
      <c r="E57" s="91" t="str">
        <f t="shared" si="2"/>
        <v>⭐⭐⭐⭐⭐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5</v>
      </c>
      <c r="E58" s="91" t="str">
        <f t="shared" si="2"/>
        <v>⭐⭐⭐⭐⭐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92" t="s">
        <v>40</v>
      </c>
      <c r="C59" s="93"/>
      <c r="D59" s="80">
        <v>126</v>
      </c>
      <c r="E59" s="39" t="s">
        <v>145</v>
      </c>
      <c r="F59" s="33"/>
      <c r="G59" s="34"/>
      <c r="H59" s="81">
        <v>126</v>
      </c>
      <c r="I59" s="40" t="s">
        <v>42</v>
      </c>
      <c r="J59" s="35"/>
      <c r="K59" s="36"/>
      <c r="L59" s="37"/>
      <c r="M59" s="37"/>
      <c r="N59" s="37"/>
      <c r="O59" s="41">
        <f>D59-H59</f>
        <v>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An excellent performance. Keep it up.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2">
    <mergeCell ref="B58:C58"/>
    <mergeCell ref="E58:G58"/>
    <mergeCell ref="H58:I58"/>
    <mergeCell ref="B59:C59"/>
    <mergeCell ref="C41:D41"/>
    <mergeCell ref="C42:D42"/>
    <mergeCell ref="C43:D43"/>
    <mergeCell ref="C44:D44"/>
    <mergeCell ref="C45:D45"/>
    <mergeCell ref="C46:D46"/>
    <mergeCell ref="C47:D47"/>
    <mergeCell ref="C48:D48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1:O51"/>
    <mergeCell ref="E52:G52"/>
    <mergeCell ref="H52:I52"/>
    <mergeCell ref="B53:C53"/>
    <mergeCell ref="E53:G53"/>
    <mergeCell ref="H53:I53"/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49:D4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B65:O66"/>
    <mergeCell ref="B60:D60"/>
    <mergeCell ref="E60:O60"/>
    <mergeCell ref="B61:D64"/>
    <mergeCell ref="E61:E64"/>
    <mergeCell ref="F61:K64"/>
    <mergeCell ref="O61:O64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/>
  </sheetPr>
  <dimension ref="B2:P79"/>
  <sheetViews>
    <sheetView zoomScale="60" zoomScaleNormal="60" workbookViewId="0">
      <selection activeCell="R16" sqref="R16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103</v>
      </c>
      <c r="E6" s="104"/>
      <c r="F6" s="105"/>
      <c r="G6" s="98" t="s">
        <v>1</v>
      </c>
      <c r="H6" s="99"/>
      <c r="I6" s="129" t="s">
        <v>104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3</v>
      </c>
      <c r="F29" s="51">
        <v>3</v>
      </c>
      <c r="G29" s="51">
        <v>15</v>
      </c>
      <c r="H29" s="51">
        <v>11</v>
      </c>
      <c r="I29" s="51">
        <f>SUM(E29:H29)</f>
        <v>32</v>
      </c>
      <c r="J29" s="51">
        <v>89</v>
      </c>
      <c r="K29" s="52" t="str">
        <f>_xlfn.IFS(I29&lt;=40, "Fail", I29&lt;=50, "Fair", I29&lt;=60, "Good", I29&lt;=74, "Very Good", I29&gt;=75, "Excellent")</f>
        <v>Fail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2</v>
      </c>
      <c r="F30" s="51">
        <v>3</v>
      </c>
      <c r="G30" s="51">
        <v>20</v>
      </c>
      <c r="H30" s="51">
        <v>32</v>
      </c>
      <c r="I30" s="51">
        <f t="shared" ref="I30:I40" si="0">SUM(E30:H30)</f>
        <v>57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5.7</v>
      </c>
      <c r="F31" s="51">
        <v>1.4</v>
      </c>
      <c r="G31" s="51">
        <v>17</v>
      </c>
      <c r="H31" s="51">
        <v>28.5</v>
      </c>
      <c r="I31" s="51">
        <f t="shared" si="0"/>
        <v>52.6</v>
      </c>
      <c r="J31" s="51">
        <v>93.5</v>
      </c>
      <c r="K31" s="52" t="str">
        <f t="shared" si="1"/>
        <v>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4.5</v>
      </c>
      <c r="F32" s="51">
        <v>4.5</v>
      </c>
      <c r="G32" s="51">
        <v>18</v>
      </c>
      <c r="H32" s="51">
        <v>28.5</v>
      </c>
      <c r="I32" s="51">
        <f t="shared" si="0"/>
        <v>55.5</v>
      </c>
      <c r="J32" s="51">
        <v>94</v>
      </c>
      <c r="K32" s="52" t="str">
        <f t="shared" si="1"/>
        <v>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6.5</v>
      </c>
      <c r="F33" s="51">
        <v>7</v>
      </c>
      <c r="G33" s="51">
        <v>20</v>
      </c>
      <c r="H33" s="51">
        <v>30</v>
      </c>
      <c r="I33" s="51">
        <f t="shared" si="0"/>
        <v>63.5</v>
      </c>
      <c r="J33" s="51">
        <v>95</v>
      </c>
      <c r="K33" s="52" t="str">
        <f t="shared" si="1"/>
        <v>Very 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3.3</v>
      </c>
      <c r="F34" s="51">
        <v>2.7</v>
      </c>
      <c r="G34" s="51">
        <v>15</v>
      </c>
      <c r="H34" s="51">
        <v>12.8</v>
      </c>
      <c r="I34" s="51">
        <f t="shared" si="0"/>
        <v>33.799999999999997</v>
      </c>
      <c r="J34" s="51">
        <v>87.5</v>
      </c>
      <c r="K34" s="52" t="str">
        <f t="shared" si="1"/>
        <v>Fail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1.5</v>
      </c>
      <c r="F35" s="51">
        <v>1.5</v>
      </c>
      <c r="G35" s="51">
        <v>20</v>
      </c>
      <c r="H35" s="51">
        <v>23</v>
      </c>
      <c r="I35" s="51">
        <f t="shared" si="0"/>
        <v>46</v>
      </c>
      <c r="J35" s="51">
        <v>93</v>
      </c>
      <c r="K35" s="52" t="str">
        <f t="shared" si="1"/>
        <v>Fair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4.5</v>
      </c>
      <c r="F36" s="51">
        <v>6</v>
      </c>
      <c r="G36" s="51">
        <v>18</v>
      </c>
      <c r="H36" s="51">
        <v>14</v>
      </c>
      <c r="I36" s="51">
        <f t="shared" si="0"/>
        <v>42.5</v>
      </c>
      <c r="J36" s="51">
        <v>89</v>
      </c>
      <c r="K36" s="52" t="str">
        <f t="shared" si="1"/>
        <v>Fair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3</v>
      </c>
      <c r="F37" s="51">
        <v>3</v>
      </c>
      <c r="G37" s="51">
        <v>15</v>
      </c>
      <c r="H37" s="51">
        <v>19</v>
      </c>
      <c r="I37" s="51">
        <f t="shared" si="0"/>
        <v>40</v>
      </c>
      <c r="J37" s="51">
        <v>99</v>
      </c>
      <c r="K37" s="52" t="str">
        <f t="shared" si="1"/>
        <v>Fail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4</v>
      </c>
      <c r="F38" s="51">
        <v>4</v>
      </c>
      <c r="G38" s="51">
        <v>20</v>
      </c>
      <c r="H38" s="51">
        <v>26</v>
      </c>
      <c r="I38" s="51">
        <f t="shared" si="0"/>
        <v>54</v>
      </c>
      <c r="J38" s="51">
        <v>96</v>
      </c>
      <c r="K38" s="52" t="str">
        <f t="shared" si="1"/>
        <v>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6</v>
      </c>
      <c r="F39" s="51">
        <v>4.5</v>
      </c>
      <c r="G39" s="51">
        <v>18</v>
      </c>
      <c r="H39" s="51">
        <v>21</v>
      </c>
      <c r="I39" s="51">
        <f t="shared" si="0"/>
        <v>49.5</v>
      </c>
      <c r="J39" s="51">
        <v>96</v>
      </c>
      <c r="K39" s="52" t="str">
        <f t="shared" si="1"/>
        <v>Fair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3</v>
      </c>
      <c r="F40" s="51">
        <v>3</v>
      </c>
      <c r="G40" s="51">
        <v>16</v>
      </c>
      <c r="H40" s="51">
        <v>12</v>
      </c>
      <c r="I40" s="51">
        <f t="shared" si="0"/>
        <v>34</v>
      </c>
      <c r="J40" s="51">
        <v>93</v>
      </c>
      <c r="K40" s="52" t="str">
        <f t="shared" si="1"/>
        <v>Fail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560.40000000000009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0.46700000000000008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4</v>
      </c>
      <c r="E53" s="91" t="str">
        <f t="shared" ref="E53:E58" si="2">REPT("⭐",D53)</f>
        <v>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3</v>
      </c>
      <c r="E55" s="91" t="str">
        <f t="shared" si="2"/>
        <v>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2</v>
      </c>
      <c r="E56" s="91" t="str">
        <f t="shared" si="2"/>
        <v>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2</v>
      </c>
      <c r="E57" s="91" t="str">
        <f t="shared" si="2"/>
        <v>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80">
        <v>126</v>
      </c>
      <c r="E59" s="208" t="s">
        <v>145</v>
      </c>
      <c r="F59" s="209"/>
      <c r="G59" s="210"/>
      <c r="H59" s="64">
        <v>124</v>
      </c>
      <c r="I59" s="211" t="s">
        <v>146</v>
      </c>
      <c r="J59" s="212"/>
      <c r="K59" s="207"/>
      <c r="L59" s="37"/>
      <c r="M59" s="37"/>
      <c r="N59" s="37"/>
      <c r="O59" s="66">
        <f>D59-H59</f>
        <v>2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fair performance. There is room for improvement.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C45:D45"/>
    <mergeCell ref="C46:D46"/>
    <mergeCell ref="C47:D47"/>
    <mergeCell ref="C48:D48"/>
    <mergeCell ref="B58:C58"/>
    <mergeCell ref="B56:C56"/>
    <mergeCell ref="B54:C54"/>
    <mergeCell ref="B51:O51"/>
    <mergeCell ref="E52:G52"/>
    <mergeCell ref="H52:I52"/>
    <mergeCell ref="B53:C53"/>
    <mergeCell ref="E53:G53"/>
    <mergeCell ref="H53:I53"/>
    <mergeCell ref="C49:D49"/>
    <mergeCell ref="E58:G58"/>
    <mergeCell ref="H58:I58"/>
    <mergeCell ref="B59:C59"/>
    <mergeCell ref="E59:G59"/>
    <mergeCell ref="I59:K59"/>
    <mergeCell ref="E56:G56"/>
    <mergeCell ref="H56:I56"/>
    <mergeCell ref="B57:C57"/>
    <mergeCell ref="E57:G57"/>
    <mergeCell ref="H57:I57"/>
    <mergeCell ref="E54:G54"/>
    <mergeCell ref="H54:I54"/>
    <mergeCell ref="B55:C55"/>
    <mergeCell ref="E55:G55"/>
    <mergeCell ref="H55:I55"/>
    <mergeCell ref="B3:O3"/>
    <mergeCell ref="B4:O4"/>
    <mergeCell ref="B5:O5"/>
    <mergeCell ref="B6:C6"/>
    <mergeCell ref="D6:F6"/>
    <mergeCell ref="G6:H6"/>
    <mergeCell ref="I6:O6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G24:G28"/>
    <mergeCell ref="H24:H28"/>
    <mergeCell ref="B9:C9"/>
    <mergeCell ref="D9:F9"/>
    <mergeCell ref="G9:H9"/>
    <mergeCell ref="C29:D29"/>
    <mergeCell ref="B24:B28"/>
    <mergeCell ref="C24:D28"/>
    <mergeCell ref="E24:E28"/>
    <mergeCell ref="F24:F28"/>
    <mergeCell ref="I24:I28"/>
    <mergeCell ref="J24:J28"/>
    <mergeCell ref="K24:K28"/>
    <mergeCell ref="L24:L28"/>
    <mergeCell ref="O24:O28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B65:O66"/>
    <mergeCell ref="B60:D60"/>
    <mergeCell ref="E60:O60"/>
    <mergeCell ref="B61:D64"/>
    <mergeCell ref="E61:E64"/>
    <mergeCell ref="F61:K64"/>
    <mergeCell ref="O61:O64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/>
  </sheetPr>
  <dimension ref="B2:P79"/>
  <sheetViews>
    <sheetView topLeftCell="A22" zoomScale="60" zoomScaleNormal="60" workbookViewId="0">
      <selection activeCell="S9" sqref="S9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105</v>
      </c>
      <c r="E6" s="104"/>
      <c r="F6" s="105"/>
      <c r="G6" s="98" t="s">
        <v>1</v>
      </c>
      <c r="H6" s="99"/>
      <c r="I6" s="129" t="s">
        <v>106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8</v>
      </c>
      <c r="F29" s="51">
        <v>6</v>
      </c>
      <c r="G29" s="51">
        <v>19</v>
      </c>
      <c r="H29" s="51">
        <v>40.5</v>
      </c>
      <c r="I29" s="51">
        <f>SUM(E29:H29)</f>
        <v>73.5</v>
      </c>
      <c r="J29" s="51">
        <v>89</v>
      </c>
      <c r="K29" s="52" t="str">
        <f>_xlfn.IFS(I29&lt;=40, "Fail", I29&lt;=50, "Fair", I29&lt;=60, "Good", I29&lt;=74, "Very Good", I29&gt;=75, "Excellent")</f>
        <v>Very 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5.5</v>
      </c>
      <c r="F30" s="51">
        <v>9</v>
      </c>
      <c r="G30" s="51">
        <v>20</v>
      </c>
      <c r="H30" s="51">
        <v>24</v>
      </c>
      <c r="I30" s="51">
        <f t="shared" ref="I30:I40" si="0">SUM(E30:H30)</f>
        <v>58.5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7.2</v>
      </c>
      <c r="F31" s="51">
        <v>5.8</v>
      </c>
      <c r="G31" s="51">
        <v>19</v>
      </c>
      <c r="H31" s="51">
        <v>41.5</v>
      </c>
      <c r="I31" s="51">
        <f t="shared" si="0"/>
        <v>73.5</v>
      </c>
      <c r="J31" s="51">
        <v>93.5</v>
      </c>
      <c r="K31" s="52" t="str">
        <f t="shared" si="1"/>
        <v>Very 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3.5</v>
      </c>
      <c r="F32" s="51">
        <v>8.5</v>
      </c>
      <c r="G32" s="51">
        <v>20</v>
      </c>
      <c r="H32" s="51">
        <v>41.5</v>
      </c>
      <c r="I32" s="51">
        <f t="shared" si="0"/>
        <v>73.5</v>
      </c>
      <c r="J32" s="51">
        <v>94</v>
      </c>
      <c r="K32" s="52" t="str">
        <f t="shared" si="1"/>
        <v>Very 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8</v>
      </c>
      <c r="F33" s="51">
        <v>7.5</v>
      </c>
      <c r="G33" s="51">
        <v>20</v>
      </c>
      <c r="H33" s="51">
        <v>42</v>
      </c>
      <c r="I33" s="51">
        <f t="shared" si="0"/>
        <v>77.5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5</v>
      </c>
      <c r="F34" s="51">
        <v>6.7</v>
      </c>
      <c r="G34" s="51">
        <v>20</v>
      </c>
      <c r="H34" s="51">
        <v>34.6</v>
      </c>
      <c r="I34" s="51">
        <f t="shared" si="0"/>
        <v>66.3</v>
      </c>
      <c r="J34" s="51">
        <v>87.5</v>
      </c>
      <c r="K34" s="52" t="str">
        <f t="shared" si="1"/>
        <v>Very 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4</v>
      </c>
      <c r="F35" s="51">
        <v>4</v>
      </c>
      <c r="G35" s="51">
        <v>20</v>
      </c>
      <c r="H35" s="51">
        <v>49</v>
      </c>
      <c r="I35" s="51">
        <f t="shared" si="0"/>
        <v>77</v>
      </c>
      <c r="J35" s="51">
        <v>93</v>
      </c>
      <c r="K35" s="52" t="str">
        <f t="shared" si="1"/>
        <v>Excellent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7.5</v>
      </c>
      <c r="F36" s="51">
        <v>9</v>
      </c>
      <c r="G36" s="51">
        <v>20</v>
      </c>
      <c r="H36" s="51">
        <v>36.700000000000003</v>
      </c>
      <c r="I36" s="51">
        <f t="shared" si="0"/>
        <v>73.2</v>
      </c>
      <c r="J36" s="51">
        <v>89</v>
      </c>
      <c r="K36" s="52" t="str">
        <f t="shared" si="1"/>
        <v>Very 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8</v>
      </c>
      <c r="F37" s="51">
        <v>8</v>
      </c>
      <c r="G37" s="51">
        <v>20</v>
      </c>
      <c r="H37" s="51">
        <v>35</v>
      </c>
      <c r="I37" s="51">
        <f t="shared" si="0"/>
        <v>71</v>
      </c>
      <c r="J37" s="51">
        <v>99</v>
      </c>
      <c r="K37" s="52" t="str">
        <f t="shared" si="1"/>
        <v>Very Good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7</v>
      </c>
      <c r="F38" s="51">
        <v>7</v>
      </c>
      <c r="G38" s="51">
        <v>20</v>
      </c>
      <c r="H38" s="51">
        <v>32</v>
      </c>
      <c r="I38" s="51">
        <f t="shared" si="0"/>
        <v>66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9.5</v>
      </c>
      <c r="F39" s="51">
        <v>7</v>
      </c>
      <c r="G39" s="51">
        <v>20</v>
      </c>
      <c r="H39" s="51">
        <v>35</v>
      </c>
      <c r="I39" s="51">
        <f t="shared" si="0"/>
        <v>71.5</v>
      </c>
      <c r="J39" s="51">
        <v>96</v>
      </c>
      <c r="K39" s="52" t="str">
        <f t="shared" si="1"/>
        <v>Very Good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5.5</v>
      </c>
      <c r="F40" s="51">
        <v>7.5</v>
      </c>
      <c r="G40" s="51">
        <v>19</v>
      </c>
      <c r="H40" s="51">
        <v>38</v>
      </c>
      <c r="I40" s="51">
        <f t="shared" si="0"/>
        <v>70</v>
      </c>
      <c r="J40" s="51">
        <v>93</v>
      </c>
      <c r="K40" s="52" t="str">
        <f t="shared" si="1"/>
        <v>Very Good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851.5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0.70958333333333334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2</v>
      </c>
      <c r="E53" s="91" t="str">
        <f t="shared" ref="E53:E58" si="2">REPT("⭐",D53)</f>
        <v>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3</v>
      </c>
      <c r="E55" s="91" t="str">
        <f t="shared" si="2"/>
        <v>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4</v>
      </c>
      <c r="E57" s="91" t="str">
        <f t="shared" si="2"/>
        <v>⭐⭐⭐⭐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80">
        <v>126</v>
      </c>
      <c r="E59" s="208" t="s">
        <v>145</v>
      </c>
      <c r="F59" s="209"/>
      <c r="G59" s="210"/>
      <c r="H59" s="64">
        <v>122</v>
      </c>
      <c r="I59" s="211" t="s">
        <v>42</v>
      </c>
      <c r="J59" s="212"/>
      <c r="K59" s="207"/>
      <c r="L59" s="37"/>
      <c r="M59" s="37"/>
      <c r="N59" s="37"/>
      <c r="O59" s="66">
        <f>D59-H59</f>
        <v>4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very good performance. Put more effort.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8"/>
  </sheetPr>
  <dimension ref="B2:P79"/>
  <sheetViews>
    <sheetView topLeftCell="A23" zoomScale="60" zoomScaleNormal="60" workbookViewId="0">
      <selection activeCell="T8" sqref="T8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107</v>
      </c>
      <c r="E6" s="104"/>
      <c r="F6" s="105"/>
      <c r="G6" s="98" t="s">
        <v>1</v>
      </c>
      <c r="H6" s="99"/>
      <c r="I6" s="129" t="s">
        <v>108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68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5</v>
      </c>
      <c r="F29" s="51">
        <v>3</v>
      </c>
      <c r="G29" s="51">
        <v>18</v>
      </c>
      <c r="H29" s="51">
        <v>26</v>
      </c>
      <c r="I29" s="51">
        <f>SUM(E29:H29)</f>
        <v>52</v>
      </c>
      <c r="J29" s="51">
        <v>89</v>
      </c>
      <c r="K29" s="52" t="str">
        <f>_xlfn.IFS(I29&lt;=40, "Fail", I29&lt;=50, "Fair", I29&lt;=60, "Good", I29&lt;=74, "Very Good", I29&gt;=75, "Excellent")</f>
        <v>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3</v>
      </c>
      <c r="F30" s="51">
        <v>4.5</v>
      </c>
      <c r="G30" s="51">
        <v>20</v>
      </c>
      <c r="H30" s="51">
        <v>12</v>
      </c>
      <c r="I30" s="51">
        <f t="shared" ref="I30:I40" si="0">SUM(E30:H30)</f>
        <v>39.5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Fail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3.1</v>
      </c>
      <c r="F31" s="51">
        <v>4.7</v>
      </c>
      <c r="G31" s="51">
        <v>19</v>
      </c>
      <c r="H31" s="51">
        <v>30</v>
      </c>
      <c r="I31" s="51">
        <f t="shared" si="0"/>
        <v>56.8</v>
      </c>
      <c r="J31" s="51">
        <v>93.5</v>
      </c>
      <c r="K31" s="52" t="str">
        <f t="shared" si="1"/>
        <v>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5</v>
      </c>
      <c r="F32" s="51">
        <v>7.5</v>
      </c>
      <c r="G32" s="51">
        <v>19</v>
      </c>
      <c r="H32" s="51">
        <v>30</v>
      </c>
      <c r="I32" s="51">
        <f t="shared" si="0"/>
        <v>61.5</v>
      </c>
      <c r="J32" s="51">
        <v>94</v>
      </c>
      <c r="K32" s="52" t="str">
        <f t="shared" si="1"/>
        <v>Very 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5.5</v>
      </c>
      <c r="F33" s="51">
        <v>6.8</v>
      </c>
      <c r="G33" s="51">
        <v>20</v>
      </c>
      <c r="H33" s="51">
        <v>30.5</v>
      </c>
      <c r="I33" s="51">
        <f t="shared" si="0"/>
        <v>62.8</v>
      </c>
      <c r="J33" s="51">
        <v>95</v>
      </c>
      <c r="K33" s="52" t="str">
        <f t="shared" si="1"/>
        <v>Very 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3.3</v>
      </c>
      <c r="F34" s="51">
        <v>2.2999999999999998</v>
      </c>
      <c r="G34" s="51">
        <v>20</v>
      </c>
      <c r="H34" s="51">
        <v>35</v>
      </c>
      <c r="I34" s="51">
        <f t="shared" si="0"/>
        <v>60.6</v>
      </c>
      <c r="J34" s="51">
        <v>87.5</v>
      </c>
      <c r="K34" s="52" t="str">
        <f t="shared" si="1"/>
        <v>Very 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3</v>
      </c>
      <c r="F35" s="51">
        <v>3</v>
      </c>
      <c r="G35" s="51">
        <v>20</v>
      </c>
      <c r="H35" s="51">
        <v>31</v>
      </c>
      <c r="I35" s="51">
        <f t="shared" si="0"/>
        <v>57</v>
      </c>
      <c r="J35" s="51">
        <v>93</v>
      </c>
      <c r="K35" s="52" t="str">
        <f t="shared" si="1"/>
        <v>Good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6</v>
      </c>
      <c r="F36" s="51">
        <v>6</v>
      </c>
      <c r="G36" s="51">
        <v>19</v>
      </c>
      <c r="H36" s="51">
        <v>24</v>
      </c>
      <c r="I36" s="51">
        <f t="shared" si="0"/>
        <v>55</v>
      </c>
      <c r="J36" s="51">
        <v>89</v>
      </c>
      <c r="K36" s="52" t="str">
        <f t="shared" si="1"/>
        <v>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3</v>
      </c>
      <c r="F37" s="51">
        <v>3</v>
      </c>
      <c r="G37" s="51">
        <v>20</v>
      </c>
      <c r="H37" s="51">
        <v>19</v>
      </c>
      <c r="I37" s="51">
        <f t="shared" si="0"/>
        <v>45</v>
      </c>
      <c r="J37" s="51">
        <v>99</v>
      </c>
      <c r="K37" s="52" t="str">
        <f t="shared" si="1"/>
        <v>Fair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26</v>
      </c>
      <c r="I38" s="51">
        <f t="shared" si="0"/>
        <v>58</v>
      </c>
      <c r="J38" s="51">
        <v>96</v>
      </c>
      <c r="K38" s="52" t="str">
        <f t="shared" si="1"/>
        <v>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8.5</v>
      </c>
      <c r="F39" s="51">
        <v>5</v>
      </c>
      <c r="G39" s="51">
        <v>20</v>
      </c>
      <c r="H39" s="51">
        <v>22</v>
      </c>
      <c r="I39" s="51">
        <f t="shared" si="0"/>
        <v>55.5</v>
      </c>
      <c r="J39" s="51">
        <v>96</v>
      </c>
      <c r="K39" s="52" t="str">
        <f t="shared" si="1"/>
        <v>Good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2</v>
      </c>
      <c r="F40" s="51">
        <v>3.5</v>
      </c>
      <c r="G40" s="51">
        <v>16</v>
      </c>
      <c r="H40" s="51">
        <v>27</v>
      </c>
      <c r="I40" s="51">
        <f t="shared" si="0"/>
        <v>48.5</v>
      </c>
      <c r="J40" s="51">
        <v>93</v>
      </c>
      <c r="K40" s="52" t="str">
        <f t="shared" si="1"/>
        <v>Fair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652.20000000000005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0.54349999999999998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5</v>
      </c>
      <c r="E55" s="91" t="str">
        <f t="shared" si="2"/>
        <v>⭐⭐⭐⭐⭐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4</v>
      </c>
      <c r="E57" s="91" t="str">
        <f t="shared" si="2"/>
        <v>⭐⭐⭐⭐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65">
        <v>126</v>
      </c>
      <c r="E59" s="208" t="s">
        <v>145</v>
      </c>
      <c r="F59" s="209"/>
      <c r="G59" s="210"/>
      <c r="H59" s="64">
        <v>116</v>
      </c>
      <c r="I59" s="211" t="s">
        <v>146</v>
      </c>
      <c r="J59" s="212"/>
      <c r="K59" s="207"/>
      <c r="L59" s="37"/>
      <c r="M59" s="37"/>
      <c r="N59" s="37"/>
      <c r="O59" s="66">
        <f>D59-H59</f>
        <v>10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8"/>
  </sheetPr>
  <dimension ref="B2:P79"/>
  <sheetViews>
    <sheetView topLeftCell="A18" zoomScale="60" zoomScaleNormal="60" workbookViewId="0">
      <selection activeCell="R9" sqref="R9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110</v>
      </c>
      <c r="E6" s="104"/>
      <c r="F6" s="105"/>
      <c r="G6" s="98" t="s">
        <v>1</v>
      </c>
      <c r="H6" s="99"/>
      <c r="I6" s="129" t="s">
        <v>109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6.5</v>
      </c>
      <c r="F29" s="51">
        <v>5</v>
      </c>
      <c r="G29" s="51">
        <v>11</v>
      </c>
      <c r="H29" s="51">
        <v>28</v>
      </c>
      <c r="I29" s="51">
        <f>SUM(E29:H29)</f>
        <v>50.5</v>
      </c>
      <c r="J29" s="51">
        <v>89</v>
      </c>
      <c r="K29" s="52" t="str">
        <f>_xlfn.IFS(I29&lt;=40, "Fail", I29&lt;=50, "Fair", I29&lt;=60, "Good", I29&lt;=74, "Very Good", I29&gt;=75, "Excellent")</f>
        <v>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4</v>
      </c>
      <c r="F30" s="51">
        <v>3</v>
      </c>
      <c r="G30" s="51">
        <v>13</v>
      </c>
      <c r="H30" s="51">
        <v>15</v>
      </c>
      <c r="I30" s="51">
        <f t="shared" ref="I30:I40" si="0">SUM(E30:H30)</f>
        <v>35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Fail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4.0999999999999996</v>
      </c>
      <c r="F31" s="51">
        <v>3.3</v>
      </c>
      <c r="G31" s="51">
        <v>14</v>
      </c>
      <c r="H31" s="51">
        <v>45</v>
      </c>
      <c r="I31" s="51">
        <f t="shared" si="0"/>
        <v>66.400000000000006</v>
      </c>
      <c r="J31" s="51">
        <v>93.5</v>
      </c>
      <c r="K31" s="52" t="str">
        <f t="shared" si="1"/>
        <v>Very 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8.5</v>
      </c>
      <c r="F32" s="51">
        <v>6</v>
      </c>
      <c r="G32" s="51">
        <v>14</v>
      </c>
      <c r="H32" s="51">
        <v>45</v>
      </c>
      <c r="I32" s="51">
        <f t="shared" si="0"/>
        <v>73.5</v>
      </c>
      <c r="J32" s="51">
        <v>94</v>
      </c>
      <c r="K32" s="52" t="str">
        <f t="shared" si="1"/>
        <v>Very 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7.5</v>
      </c>
      <c r="F33" s="51">
        <v>8.8000000000000007</v>
      </c>
      <c r="G33" s="51">
        <v>10</v>
      </c>
      <c r="H33" s="51">
        <v>39</v>
      </c>
      <c r="I33" s="51">
        <f t="shared" si="0"/>
        <v>65.3</v>
      </c>
      <c r="J33" s="51">
        <v>95</v>
      </c>
      <c r="K33" s="52" t="str">
        <f t="shared" si="1"/>
        <v>Very 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3</v>
      </c>
      <c r="F34" s="51">
        <v>5</v>
      </c>
      <c r="G34" s="51">
        <v>20</v>
      </c>
      <c r="H34" s="51">
        <v>33</v>
      </c>
      <c r="I34" s="51">
        <f t="shared" si="0"/>
        <v>61</v>
      </c>
      <c r="J34" s="51">
        <v>87.5</v>
      </c>
      <c r="K34" s="52" t="str">
        <f t="shared" si="1"/>
        <v>Very 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1.5</v>
      </c>
      <c r="F35" s="51">
        <v>1.5</v>
      </c>
      <c r="G35" s="51">
        <v>20</v>
      </c>
      <c r="H35" s="51">
        <v>17</v>
      </c>
      <c r="I35" s="51">
        <f t="shared" si="0"/>
        <v>40</v>
      </c>
      <c r="J35" s="51">
        <v>93</v>
      </c>
      <c r="K35" s="52" t="str">
        <f t="shared" si="1"/>
        <v>Fail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3.5</v>
      </c>
      <c r="F36" s="51">
        <v>7</v>
      </c>
      <c r="G36" s="51">
        <v>14</v>
      </c>
      <c r="H36" s="51">
        <v>24</v>
      </c>
      <c r="I36" s="51">
        <f t="shared" si="0"/>
        <v>48.5</v>
      </c>
      <c r="J36" s="51">
        <v>89</v>
      </c>
      <c r="K36" s="52" t="str">
        <f t="shared" si="1"/>
        <v>Fair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0</v>
      </c>
      <c r="F37" s="51">
        <v>0</v>
      </c>
      <c r="G37" s="51">
        <v>15</v>
      </c>
      <c r="H37" s="51">
        <v>20</v>
      </c>
      <c r="I37" s="51">
        <f t="shared" si="0"/>
        <v>35</v>
      </c>
      <c r="J37" s="51">
        <v>99</v>
      </c>
      <c r="K37" s="52" t="str">
        <f t="shared" si="1"/>
        <v>Fail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5</v>
      </c>
      <c r="F38" s="51">
        <v>5</v>
      </c>
      <c r="G38" s="51">
        <v>20</v>
      </c>
      <c r="H38" s="51">
        <v>22</v>
      </c>
      <c r="I38" s="51">
        <f t="shared" si="0"/>
        <v>52</v>
      </c>
      <c r="J38" s="51">
        <v>96</v>
      </c>
      <c r="K38" s="52" t="str">
        <f t="shared" si="1"/>
        <v>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8.5</v>
      </c>
      <c r="F39" s="51">
        <v>5</v>
      </c>
      <c r="G39" s="51">
        <v>20</v>
      </c>
      <c r="H39" s="51">
        <v>22</v>
      </c>
      <c r="I39" s="51">
        <f t="shared" si="0"/>
        <v>55.5</v>
      </c>
      <c r="J39" s="51">
        <v>96</v>
      </c>
      <c r="K39" s="52" t="str">
        <f t="shared" si="1"/>
        <v>Good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5</v>
      </c>
      <c r="F40" s="51">
        <v>4</v>
      </c>
      <c r="G40" s="51">
        <v>11</v>
      </c>
      <c r="H40" s="51">
        <v>30</v>
      </c>
      <c r="I40" s="51">
        <f t="shared" si="0"/>
        <v>50</v>
      </c>
      <c r="J40" s="51">
        <v>93</v>
      </c>
      <c r="K40" s="52" t="str">
        <f t="shared" si="1"/>
        <v>Fair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632.70000000000005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OYEBOLA!O50, ONYECHEFULE!O50, PETER!O50, RAHAMON!O50, ARIF!O50, ROLAND!O50, SHITTU!O50,SHODEHINDE!O50,STEPHEN!O50, SULAIMON!O50, SULEIMON!O50, TIAMIYU!O50, YAKUB!O50)</f>
        <v>0.61996551724137938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0.52725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4</v>
      </c>
      <c r="E53" s="91" t="str">
        <f t="shared" ref="E53:E58" si="2">REPT("⭐",D53)</f>
        <v>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3</v>
      </c>
      <c r="E55" s="91" t="str">
        <f t="shared" si="2"/>
        <v>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4</v>
      </c>
      <c r="E56" s="91" t="str">
        <f t="shared" si="2"/>
        <v>⭐⭐⭐⭐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2</v>
      </c>
      <c r="E57" s="91" t="str">
        <f t="shared" si="2"/>
        <v>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80">
        <v>126</v>
      </c>
      <c r="E59" s="208" t="s">
        <v>145</v>
      </c>
      <c r="F59" s="209"/>
      <c r="G59" s="210"/>
      <c r="H59" s="64">
        <v>122</v>
      </c>
      <c r="I59" s="211" t="s">
        <v>146</v>
      </c>
      <c r="J59" s="212"/>
      <c r="K59" s="207"/>
      <c r="L59" s="37"/>
      <c r="M59" s="37"/>
      <c r="N59" s="37"/>
      <c r="O59" s="66">
        <f>D59-H59</f>
        <v>4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8"/>
  </sheetPr>
  <dimension ref="B2:P79"/>
  <sheetViews>
    <sheetView topLeftCell="A29" zoomScale="60" zoomScaleNormal="60" workbookViewId="0">
      <selection activeCell="U12" sqref="U12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111</v>
      </c>
      <c r="E6" s="104"/>
      <c r="F6" s="105"/>
      <c r="G6" s="98" t="s">
        <v>1</v>
      </c>
      <c r="H6" s="99"/>
      <c r="I6" s="129" t="s">
        <v>112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144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6.5</v>
      </c>
      <c r="F29" s="51">
        <v>5</v>
      </c>
      <c r="G29" s="51">
        <v>16</v>
      </c>
      <c r="H29" s="51">
        <v>28</v>
      </c>
      <c r="I29" s="51">
        <f>SUM(E29:H29)</f>
        <v>55.5</v>
      </c>
      <c r="J29" s="51">
        <v>89</v>
      </c>
      <c r="K29" s="52" t="str">
        <f>_xlfn.IFS(I29&lt;=40, "Fail", I29&lt;=50, "Fair", I29&lt;=60, "Good", I29&lt;=74, "Very Good", I29&gt;=75, "Excellent")</f>
        <v>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3</v>
      </c>
      <c r="F30" s="51">
        <v>4.5</v>
      </c>
      <c r="G30" s="51">
        <v>20</v>
      </c>
      <c r="H30" s="51">
        <v>38</v>
      </c>
      <c r="I30" s="51">
        <f t="shared" ref="I30:I40" si="0">SUM(E30:H30)</f>
        <v>65.5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Very 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5.6</v>
      </c>
      <c r="F31" s="51">
        <v>4.4000000000000004</v>
      </c>
      <c r="G31" s="51">
        <v>19</v>
      </c>
      <c r="H31" s="51">
        <v>21.5</v>
      </c>
      <c r="I31" s="51">
        <f t="shared" si="0"/>
        <v>50.5</v>
      </c>
      <c r="J31" s="51">
        <v>93.5</v>
      </c>
      <c r="K31" s="52" t="str">
        <f t="shared" si="1"/>
        <v>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6</v>
      </c>
      <c r="F32" s="51">
        <v>7.5</v>
      </c>
      <c r="G32" s="51">
        <v>20</v>
      </c>
      <c r="H32" s="51">
        <v>28.5</v>
      </c>
      <c r="I32" s="51">
        <f t="shared" si="0"/>
        <v>62</v>
      </c>
      <c r="J32" s="51">
        <v>94</v>
      </c>
      <c r="K32" s="52" t="str">
        <f t="shared" si="1"/>
        <v>Very 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10</v>
      </c>
      <c r="F33" s="51">
        <v>8</v>
      </c>
      <c r="G33" s="51">
        <v>20</v>
      </c>
      <c r="H33" s="51">
        <v>46</v>
      </c>
      <c r="I33" s="51">
        <f t="shared" si="0"/>
        <v>84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3.8</v>
      </c>
      <c r="F34" s="51">
        <v>5</v>
      </c>
      <c r="G34" s="51">
        <v>20</v>
      </c>
      <c r="H34" s="51">
        <v>30.9</v>
      </c>
      <c r="I34" s="51">
        <f t="shared" si="0"/>
        <v>59.7</v>
      </c>
      <c r="J34" s="51">
        <v>87.5</v>
      </c>
      <c r="K34" s="52" t="str">
        <f t="shared" si="1"/>
        <v>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1.5</v>
      </c>
      <c r="F35" s="51">
        <v>1.5</v>
      </c>
      <c r="G35" s="51">
        <v>20</v>
      </c>
      <c r="H35" s="51">
        <v>46</v>
      </c>
      <c r="I35" s="51">
        <f t="shared" si="0"/>
        <v>69</v>
      </c>
      <c r="J35" s="51">
        <v>93</v>
      </c>
      <c r="K35" s="52" t="str">
        <f t="shared" si="1"/>
        <v>Very Good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6.5</v>
      </c>
      <c r="F36" s="51">
        <v>8</v>
      </c>
      <c r="G36" s="51">
        <v>20</v>
      </c>
      <c r="H36" s="51">
        <v>33.299999999999997</v>
      </c>
      <c r="I36" s="51">
        <f t="shared" si="0"/>
        <v>67.8</v>
      </c>
      <c r="J36" s="51">
        <v>89</v>
      </c>
      <c r="K36" s="52" t="str">
        <f t="shared" si="1"/>
        <v>Very 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4</v>
      </c>
      <c r="F37" s="51">
        <v>4</v>
      </c>
      <c r="G37" s="51">
        <v>20</v>
      </c>
      <c r="H37" s="51">
        <v>22</v>
      </c>
      <c r="I37" s="51">
        <f t="shared" si="0"/>
        <v>50</v>
      </c>
      <c r="J37" s="51">
        <v>99</v>
      </c>
      <c r="K37" s="52" t="str">
        <f t="shared" si="1"/>
        <v>Fair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5</v>
      </c>
      <c r="F38" s="51">
        <v>5</v>
      </c>
      <c r="G38" s="51">
        <v>20</v>
      </c>
      <c r="H38" s="51">
        <v>38</v>
      </c>
      <c r="I38" s="51">
        <f t="shared" si="0"/>
        <v>68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6</v>
      </c>
      <c r="F39" s="51">
        <v>8</v>
      </c>
      <c r="G39" s="51">
        <v>20</v>
      </c>
      <c r="H39" s="51">
        <v>22</v>
      </c>
      <c r="I39" s="51">
        <f t="shared" si="0"/>
        <v>56</v>
      </c>
      <c r="J39" s="51">
        <v>96</v>
      </c>
      <c r="K39" s="52" t="str">
        <f t="shared" si="1"/>
        <v>Good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7.5</v>
      </c>
      <c r="F40" s="51">
        <v>5</v>
      </c>
      <c r="G40" s="51">
        <v>17</v>
      </c>
      <c r="H40" s="51">
        <v>37.5</v>
      </c>
      <c r="I40" s="51">
        <f t="shared" si="0"/>
        <v>67</v>
      </c>
      <c r="J40" s="51">
        <v>93</v>
      </c>
      <c r="K40" s="52" t="str">
        <f t="shared" si="1"/>
        <v>Very Good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755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0.62916666666666665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5</v>
      </c>
      <c r="E54" s="91" t="str">
        <f t="shared" si="2"/>
        <v>⭐⭐⭐⭐⭐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5</v>
      </c>
      <c r="E55" s="91" t="str">
        <f t="shared" si="2"/>
        <v>⭐⭐⭐⭐⭐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4</v>
      </c>
      <c r="E57" s="91" t="str">
        <f t="shared" si="2"/>
        <v>⭐⭐⭐⭐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4</v>
      </c>
      <c r="E58" s="91" t="str">
        <f t="shared" si="2"/>
        <v>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65">
        <v>126</v>
      </c>
      <c r="E59" s="208" t="s">
        <v>145</v>
      </c>
      <c r="F59" s="209"/>
      <c r="G59" s="210"/>
      <c r="H59" s="64">
        <v>126</v>
      </c>
      <c r="I59" s="211" t="s">
        <v>149</v>
      </c>
      <c r="J59" s="212"/>
      <c r="K59" s="207"/>
      <c r="L59" s="37"/>
      <c r="M59" s="37"/>
      <c r="N59" s="37"/>
      <c r="O59" s="66">
        <f>D59-H59</f>
        <v>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good performance. You can do better.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8"/>
  </sheetPr>
  <dimension ref="B2:P79"/>
  <sheetViews>
    <sheetView zoomScale="60" zoomScaleNormal="60" workbookViewId="0">
      <selection activeCell="S18" sqref="S18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113</v>
      </c>
      <c r="E6" s="104"/>
      <c r="F6" s="105"/>
      <c r="G6" s="98" t="s">
        <v>1</v>
      </c>
      <c r="H6" s="99"/>
      <c r="I6" s="129" t="s">
        <v>115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114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5</v>
      </c>
      <c r="F29" s="51">
        <v>4.5</v>
      </c>
      <c r="G29" s="51">
        <v>15.5</v>
      </c>
      <c r="H29" s="51">
        <v>30</v>
      </c>
      <c r="I29" s="51">
        <f>SUM(E29:H29)</f>
        <v>55</v>
      </c>
      <c r="J29" s="51">
        <v>89</v>
      </c>
      <c r="K29" s="52" t="str">
        <f>_xlfn.IFS(I29&lt;=40, "Fail", I29&lt;=50, "Fair", I29&lt;=60, "Good", I29&lt;=74, "Very Good", I29&gt;=75, "Excellent")</f>
        <v>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4.5</v>
      </c>
      <c r="F30" s="51">
        <v>2.5</v>
      </c>
      <c r="G30" s="51">
        <v>17</v>
      </c>
      <c r="H30" s="51">
        <v>17</v>
      </c>
      <c r="I30" s="51">
        <f t="shared" ref="I30:I40" si="0">SUM(E30:H30)</f>
        <v>41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Fair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3.2</v>
      </c>
      <c r="F31" s="51">
        <v>2.8</v>
      </c>
      <c r="G31" s="51">
        <v>18</v>
      </c>
      <c r="H31" s="51">
        <v>26</v>
      </c>
      <c r="I31" s="51">
        <f t="shared" si="0"/>
        <v>50</v>
      </c>
      <c r="J31" s="51">
        <v>93.5</v>
      </c>
      <c r="K31" s="52" t="str">
        <f t="shared" si="1"/>
        <v>Fair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6</v>
      </c>
      <c r="F32" s="51">
        <v>5</v>
      </c>
      <c r="G32" s="51">
        <v>19</v>
      </c>
      <c r="H32" s="51">
        <v>26</v>
      </c>
      <c r="I32" s="51">
        <f t="shared" si="0"/>
        <v>56</v>
      </c>
      <c r="J32" s="51">
        <v>94</v>
      </c>
      <c r="K32" s="52" t="str">
        <f t="shared" si="1"/>
        <v>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6.5</v>
      </c>
      <c r="F33" s="51">
        <v>7.3</v>
      </c>
      <c r="G33" s="51">
        <v>20</v>
      </c>
      <c r="H33" s="51">
        <v>29</v>
      </c>
      <c r="I33" s="51">
        <f t="shared" si="0"/>
        <v>62.8</v>
      </c>
      <c r="J33" s="51">
        <v>95</v>
      </c>
      <c r="K33" s="52" t="str">
        <f t="shared" si="1"/>
        <v>Very 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2.2999999999999998</v>
      </c>
      <c r="F34" s="51">
        <v>6.3</v>
      </c>
      <c r="G34" s="51">
        <v>20</v>
      </c>
      <c r="H34" s="51">
        <v>27</v>
      </c>
      <c r="I34" s="51">
        <f t="shared" si="0"/>
        <v>55.6</v>
      </c>
      <c r="J34" s="51">
        <v>87.5</v>
      </c>
      <c r="K34" s="52" t="str">
        <f t="shared" si="1"/>
        <v>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1</v>
      </c>
      <c r="F35" s="51">
        <v>1</v>
      </c>
      <c r="G35" s="51">
        <v>20</v>
      </c>
      <c r="H35" s="51">
        <v>28</v>
      </c>
      <c r="I35" s="51">
        <f t="shared" si="0"/>
        <v>50</v>
      </c>
      <c r="J35" s="51">
        <v>93</v>
      </c>
      <c r="K35" s="52" t="str">
        <f t="shared" si="1"/>
        <v>Fair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4.5</v>
      </c>
      <c r="F36" s="51">
        <v>4.5</v>
      </c>
      <c r="G36" s="51">
        <v>18</v>
      </c>
      <c r="H36" s="51">
        <v>14</v>
      </c>
      <c r="I36" s="51">
        <f t="shared" si="0"/>
        <v>41</v>
      </c>
      <c r="J36" s="51">
        <v>89</v>
      </c>
      <c r="K36" s="52" t="str">
        <f t="shared" si="1"/>
        <v>Fair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2</v>
      </c>
      <c r="F37" s="51">
        <v>2</v>
      </c>
      <c r="G37" s="51">
        <v>15</v>
      </c>
      <c r="H37" s="51">
        <v>20</v>
      </c>
      <c r="I37" s="51">
        <f t="shared" si="0"/>
        <v>39</v>
      </c>
      <c r="J37" s="51">
        <v>99</v>
      </c>
      <c r="K37" s="52" t="str">
        <f t="shared" si="1"/>
        <v>Fail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30</v>
      </c>
      <c r="I38" s="51">
        <f t="shared" si="0"/>
        <v>62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6</v>
      </c>
      <c r="F39" s="51">
        <v>6</v>
      </c>
      <c r="G39" s="51">
        <v>18</v>
      </c>
      <c r="H39" s="51">
        <v>18</v>
      </c>
      <c r="I39" s="51">
        <f t="shared" si="0"/>
        <v>48</v>
      </c>
      <c r="J39" s="51">
        <v>96</v>
      </c>
      <c r="K39" s="52" t="str">
        <f t="shared" si="1"/>
        <v>Fair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3.5</v>
      </c>
      <c r="F40" s="51">
        <v>3</v>
      </c>
      <c r="G40" s="51">
        <v>17</v>
      </c>
      <c r="H40" s="51">
        <v>8</v>
      </c>
      <c r="I40" s="51">
        <f t="shared" si="0"/>
        <v>31.5</v>
      </c>
      <c r="J40" s="51">
        <v>93</v>
      </c>
      <c r="K40" s="52" t="str">
        <f t="shared" si="1"/>
        <v>Fail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591.90000000000009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0.49325000000000008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4</v>
      </c>
      <c r="E53" s="91" t="str">
        <f t="shared" ref="E53:E58" si="2">REPT("⭐",D53)</f>
        <v>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3</v>
      </c>
      <c r="E54" s="91" t="str">
        <f t="shared" si="2"/>
        <v>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3</v>
      </c>
      <c r="E55" s="91" t="str">
        <f t="shared" si="2"/>
        <v>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2</v>
      </c>
      <c r="E56" s="91" t="str">
        <f t="shared" si="2"/>
        <v>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2</v>
      </c>
      <c r="E57" s="91" t="str">
        <f t="shared" si="2"/>
        <v>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80">
        <v>126</v>
      </c>
      <c r="E59" s="208" t="s">
        <v>145</v>
      </c>
      <c r="F59" s="209"/>
      <c r="G59" s="210"/>
      <c r="H59" s="64">
        <v>126</v>
      </c>
      <c r="I59" s="211" t="s">
        <v>146</v>
      </c>
      <c r="J59" s="212"/>
      <c r="K59" s="207"/>
      <c r="L59" s="37"/>
      <c r="M59" s="37"/>
      <c r="N59" s="37"/>
      <c r="O59" s="66">
        <f>D59-H59</f>
        <v>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8"/>
  </sheetPr>
  <dimension ref="B2:P79"/>
  <sheetViews>
    <sheetView topLeftCell="A22" zoomScale="60" zoomScaleNormal="60" workbookViewId="0">
      <selection activeCell="R7" sqref="R7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116</v>
      </c>
      <c r="E6" s="104"/>
      <c r="F6" s="105"/>
      <c r="G6" s="98" t="s">
        <v>1</v>
      </c>
      <c r="H6" s="99"/>
      <c r="I6" s="129" t="s">
        <v>115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142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5</v>
      </c>
      <c r="F29" s="51">
        <v>3</v>
      </c>
      <c r="G29" s="51">
        <v>13</v>
      </c>
      <c r="H29" s="51">
        <v>26</v>
      </c>
      <c r="I29" s="51">
        <f>SUM(E29:H29)</f>
        <v>47</v>
      </c>
      <c r="J29" s="51">
        <v>89</v>
      </c>
      <c r="K29" s="52" t="str">
        <f>_xlfn.IFS(I29&lt;=40, "Fail", I29&lt;=50, "Fair", I29&lt;=60, "Good", I29&lt;=74, "Very Good", I29&gt;=75, "Excellent")</f>
        <v>Fair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3.5</v>
      </c>
      <c r="F30" s="51">
        <v>1</v>
      </c>
      <c r="G30" s="51">
        <v>17</v>
      </c>
      <c r="H30" s="51">
        <v>16</v>
      </c>
      <c r="I30" s="51">
        <f t="shared" ref="I30:I40" si="0">SUM(E30:H30)</f>
        <v>37.5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Fail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6.6</v>
      </c>
      <c r="F31" s="51">
        <v>5</v>
      </c>
      <c r="G31" s="51">
        <v>17</v>
      </c>
      <c r="H31" s="51">
        <v>36.5</v>
      </c>
      <c r="I31" s="51">
        <f t="shared" si="0"/>
        <v>65.099999999999994</v>
      </c>
      <c r="J31" s="51">
        <v>93.5</v>
      </c>
      <c r="K31" s="52" t="str">
        <f t="shared" si="1"/>
        <v>Very 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4.5</v>
      </c>
      <c r="F32" s="51">
        <v>5</v>
      </c>
      <c r="G32" s="51">
        <v>19</v>
      </c>
      <c r="H32" s="51">
        <v>36.5</v>
      </c>
      <c r="I32" s="51">
        <f t="shared" si="0"/>
        <v>65</v>
      </c>
      <c r="J32" s="51">
        <v>94</v>
      </c>
      <c r="K32" s="52" t="str">
        <f t="shared" si="1"/>
        <v>Very 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6.5</v>
      </c>
      <c r="F33" s="51">
        <v>6</v>
      </c>
      <c r="G33" s="51">
        <v>20</v>
      </c>
      <c r="H33" s="51">
        <v>38.5</v>
      </c>
      <c r="I33" s="51">
        <f t="shared" si="0"/>
        <v>71</v>
      </c>
      <c r="J33" s="51">
        <v>95</v>
      </c>
      <c r="K33" s="52" t="str">
        <f t="shared" si="1"/>
        <v>Very 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2</v>
      </c>
      <c r="F34" s="51">
        <v>4.3</v>
      </c>
      <c r="G34" s="51">
        <v>20</v>
      </c>
      <c r="H34" s="51">
        <v>27</v>
      </c>
      <c r="I34" s="51">
        <f t="shared" si="0"/>
        <v>53.3</v>
      </c>
      <c r="J34" s="51">
        <v>87.5</v>
      </c>
      <c r="K34" s="52" t="str">
        <f t="shared" si="1"/>
        <v>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2.5</v>
      </c>
      <c r="F35" s="51">
        <v>2.5</v>
      </c>
      <c r="G35" s="51">
        <v>20</v>
      </c>
      <c r="H35" s="51">
        <v>30</v>
      </c>
      <c r="I35" s="51">
        <f t="shared" si="0"/>
        <v>55</v>
      </c>
      <c r="J35" s="51">
        <v>93</v>
      </c>
      <c r="K35" s="52" t="str">
        <f t="shared" si="1"/>
        <v>Good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3</v>
      </c>
      <c r="F36" s="51">
        <v>8.5</v>
      </c>
      <c r="G36" s="51">
        <v>19</v>
      </c>
      <c r="H36" s="51">
        <v>20.7</v>
      </c>
      <c r="I36" s="51">
        <f t="shared" si="0"/>
        <v>51.2</v>
      </c>
      <c r="J36" s="51">
        <v>89</v>
      </c>
      <c r="K36" s="52" t="str">
        <f t="shared" si="1"/>
        <v>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2</v>
      </c>
      <c r="F37" s="51">
        <v>2</v>
      </c>
      <c r="G37" s="51">
        <v>20</v>
      </c>
      <c r="H37" s="51">
        <v>33</v>
      </c>
      <c r="I37" s="51">
        <f t="shared" si="0"/>
        <v>57</v>
      </c>
      <c r="J37" s="51">
        <v>99</v>
      </c>
      <c r="K37" s="52" t="str">
        <f t="shared" si="1"/>
        <v>Good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38</v>
      </c>
      <c r="I38" s="51">
        <f t="shared" si="0"/>
        <v>70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5</v>
      </c>
      <c r="F39" s="51">
        <v>4.5</v>
      </c>
      <c r="G39" s="51">
        <v>18</v>
      </c>
      <c r="H39" s="51">
        <v>19</v>
      </c>
      <c r="I39" s="51">
        <f t="shared" si="0"/>
        <v>46.5</v>
      </c>
      <c r="J39" s="51">
        <v>96</v>
      </c>
      <c r="K39" s="52" t="str">
        <f t="shared" si="1"/>
        <v>Fair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5</v>
      </c>
      <c r="F40" s="51">
        <v>3</v>
      </c>
      <c r="G40" s="51">
        <v>13</v>
      </c>
      <c r="H40" s="51">
        <v>10</v>
      </c>
      <c r="I40" s="51">
        <f t="shared" si="0"/>
        <v>31</v>
      </c>
      <c r="J40" s="51">
        <v>93</v>
      </c>
      <c r="K40" s="52" t="str">
        <f t="shared" si="1"/>
        <v>Fail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649.6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0.54133333333333333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5</v>
      </c>
      <c r="E53" s="91" t="str">
        <f t="shared" ref="E53:E58" si="2">REPT("⭐",D53)</f>
        <v>⭐⭐⭐⭐⭐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4</v>
      </c>
      <c r="E58" s="91" t="str">
        <f t="shared" si="2"/>
        <v>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65">
        <v>126</v>
      </c>
      <c r="E59" s="208" t="s">
        <v>145</v>
      </c>
      <c r="F59" s="209"/>
      <c r="G59" s="210"/>
      <c r="H59" s="64">
        <v>126</v>
      </c>
      <c r="I59" s="211" t="s">
        <v>146</v>
      </c>
      <c r="J59" s="212"/>
      <c r="K59" s="207"/>
      <c r="L59" s="37"/>
      <c r="M59" s="37"/>
      <c r="N59" s="37"/>
      <c r="O59" s="66">
        <f>D59-H59</f>
        <v>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8"/>
  </sheetPr>
  <dimension ref="B2:P79"/>
  <sheetViews>
    <sheetView topLeftCell="A18" zoomScale="60" zoomScaleNormal="60" workbookViewId="0">
      <selection activeCell="S14" sqref="S14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117</v>
      </c>
      <c r="E6" s="104"/>
      <c r="F6" s="105"/>
      <c r="G6" s="98" t="s">
        <v>1</v>
      </c>
      <c r="H6" s="99"/>
      <c r="I6" s="129" t="s">
        <v>118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142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5</v>
      </c>
      <c r="F29" s="51">
        <v>2.5</v>
      </c>
      <c r="G29" s="51">
        <v>13</v>
      </c>
      <c r="H29" s="51">
        <v>21</v>
      </c>
      <c r="I29" s="51">
        <f>SUM(E29:H29)</f>
        <v>41.5</v>
      </c>
      <c r="J29" s="51">
        <v>89</v>
      </c>
      <c r="K29" s="52" t="str">
        <f>_xlfn.IFS(I29&lt;=40, "Fail", I29&lt;=50, "Fair", I29&lt;=60, "Good", I29&lt;=74, "Very Good", I29&gt;=75, "Excellent")</f>
        <v>Fair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3</v>
      </c>
      <c r="F30" s="51">
        <v>4</v>
      </c>
      <c r="G30" s="51">
        <v>18</v>
      </c>
      <c r="H30" s="51">
        <v>24</v>
      </c>
      <c r="I30" s="51">
        <f t="shared" ref="I30:I40" si="0">SUM(E30:H30)</f>
        <v>49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Fair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5.3</v>
      </c>
      <c r="F31" s="51">
        <v>5.4</v>
      </c>
      <c r="G31" s="51">
        <v>15</v>
      </c>
      <c r="H31" s="51">
        <v>34</v>
      </c>
      <c r="I31" s="51">
        <f t="shared" si="0"/>
        <v>59.7</v>
      </c>
      <c r="J31" s="51">
        <v>93.5</v>
      </c>
      <c r="K31" s="52" t="str">
        <f t="shared" si="1"/>
        <v>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5.5</v>
      </c>
      <c r="F32" s="51">
        <v>5.5</v>
      </c>
      <c r="G32" s="51">
        <v>20</v>
      </c>
      <c r="H32" s="51">
        <v>34</v>
      </c>
      <c r="I32" s="51">
        <f t="shared" si="0"/>
        <v>65</v>
      </c>
      <c r="J32" s="51">
        <v>94</v>
      </c>
      <c r="K32" s="52" t="str">
        <f t="shared" si="1"/>
        <v>Very 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8</v>
      </c>
      <c r="F33" s="51">
        <v>8</v>
      </c>
      <c r="G33" s="51">
        <v>20</v>
      </c>
      <c r="H33" s="51">
        <v>34.5</v>
      </c>
      <c r="I33" s="51">
        <f t="shared" si="0"/>
        <v>70.5</v>
      </c>
      <c r="J33" s="51">
        <v>95</v>
      </c>
      <c r="K33" s="52" t="str">
        <f t="shared" si="1"/>
        <v>Very 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2.5</v>
      </c>
      <c r="F34" s="51">
        <v>0</v>
      </c>
      <c r="G34" s="51">
        <v>18</v>
      </c>
      <c r="H34" s="51">
        <v>25.3</v>
      </c>
      <c r="I34" s="51">
        <f t="shared" si="0"/>
        <v>45.8</v>
      </c>
      <c r="J34" s="51">
        <v>87.5</v>
      </c>
      <c r="K34" s="52" t="str">
        <f t="shared" si="1"/>
        <v>Fair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2</v>
      </c>
      <c r="F35" s="51">
        <v>2</v>
      </c>
      <c r="G35" s="51">
        <v>20</v>
      </c>
      <c r="H35" s="51">
        <v>14</v>
      </c>
      <c r="I35" s="51">
        <f t="shared" si="0"/>
        <v>38</v>
      </c>
      <c r="J35" s="51">
        <v>93</v>
      </c>
      <c r="K35" s="52" t="str">
        <f t="shared" si="1"/>
        <v>Fail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3.5</v>
      </c>
      <c r="F36" s="51">
        <v>9</v>
      </c>
      <c r="G36" s="51">
        <v>20</v>
      </c>
      <c r="H36" s="51">
        <v>22.7</v>
      </c>
      <c r="I36" s="51">
        <f t="shared" si="0"/>
        <v>55.2</v>
      </c>
      <c r="J36" s="51">
        <v>89</v>
      </c>
      <c r="K36" s="52" t="str">
        <f t="shared" si="1"/>
        <v>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2</v>
      </c>
      <c r="F37" s="51">
        <v>2</v>
      </c>
      <c r="G37" s="51">
        <v>15</v>
      </c>
      <c r="H37" s="51">
        <v>23</v>
      </c>
      <c r="I37" s="51">
        <f t="shared" si="0"/>
        <v>42</v>
      </c>
      <c r="J37" s="51">
        <v>99</v>
      </c>
      <c r="K37" s="52" t="str">
        <f t="shared" si="1"/>
        <v>Fair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32</v>
      </c>
      <c r="I38" s="51">
        <f t="shared" si="0"/>
        <v>64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6</v>
      </c>
      <c r="F39" s="51">
        <v>0</v>
      </c>
      <c r="G39" s="51">
        <v>17</v>
      </c>
      <c r="H39" s="51">
        <v>19.399999999999999</v>
      </c>
      <c r="I39" s="51">
        <f t="shared" si="0"/>
        <v>42.4</v>
      </c>
      <c r="J39" s="51">
        <v>96</v>
      </c>
      <c r="K39" s="52" t="str">
        <f t="shared" si="1"/>
        <v>Fair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4</v>
      </c>
      <c r="F40" s="51">
        <v>4</v>
      </c>
      <c r="G40" s="51">
        <v>13</v>
      </c>
      <c r="H40" s="51">
        <v>14</v>
      </c>
      <c r="I40" s="51">
        <f t="shared" si="0"/>
        <v>35</v>
      </c>
      <c r="J40" s="51">
        <v>93</v>
      </c>
      <c r="K40" s="52" t="str">
        <f t="shared" si="1"/>
        <v>Fail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608.1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0.50675000000000003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5</v>
      </c>
      <c r="E53" s="91" t="str">
        <f t="shared" ref="E53:E58" si="2">REPT("⭐",D53)</f>
        <v>⭐⭐⭐⭐⭐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3</v>
      </c>
      <c r="E54" s="91" t="str">
        <f t="shared" si="2"/>
        <v>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4</v>
      </c>
      <c r="E58" s="91" t="str">
        <f t="shared" si="2"/>
        <v>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65">
        <v>126</v>
      </c>
      <c r="E59" s="208" t="s">
        <v>145</v>
      </c>
      <c r="F59" s="209"/>
      <c r="G59" s="210"/>
      <c r="H59" s="64">
        <v>118</v>
      </c>
      <c r="I59" s="211" t="s">
        <v>146</v>
      </c>
      <c r="J59" s="212"/>
      <c r="K59" s="207"/>
      <c r="L59" s="37"/>
      <c r="M59" s="37"/>
      <c r="N59" s="37"/>
      <c r="O59" s="66">
        <f>D59-H59</f>
        <v>8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/>
  </sheetPr>
  <dimension ref="B2:P79"/>
  <sheetViews>
    <sheetView topLeftCell="A14" zoomScale="60" zoomScaleNormal="60" workbookViewId="0">
      <selection activeCell="R9" sqref="R9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119</v>
      </c>
      <c r="E6" s="104"/>
      <c r="F6" s="105"/>
      <c r="G6" s="98" t="s">
        <v>1</v>
      </c>
      <c r="H6" s="99"/>
      <c r="I6" s="129" t="s">
        <v>120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8.5</v>
      </c>
      <c r="F29" s="51">
        <v>5</v>
      </c>
      <c r="G29" s="51">
        <v>18</v>
      </c>
      <c r="H29" s="51">
        <v>33.5</v>
      </c>
      <c r="I29" s="51">
        <f>SUM(E29:H29)</f>
        <v>65</v>
      </c>
      <c r="J29" s="51">
        <v>89</v>
      </c>
      <c r="K29" s="52" t="str">
        <f>_xlfn.IFS(I29&lt;=40, "Fail", I29&lt;=50, "Fair", I29&lt;=60, "Good", I29&lt;=74, "Very Good", I29&gt;=75, "Excellent")</f>
        <v>Very 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4</v>
      </c>
      <c r="F30" s="51">
        <v>2</v>
      </c>
      <c r="G30" s="51">
        <v>18</v>
      </c>
      <c r="H30" s="51">
        <v>24</v>
      </c>
      <c r="I30" s="51">
        <f t="shared" ref="I30:I40" si="0">SUM(E30:H30)</f>
        <v>48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Fair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6.7</v>
      </c>
      <c r="F31" s="51">
        <v>5.6</v>
      </c>
      <c r="G31" s="51">
        <v>19</v>
      </c>
      <c r="H31" s="51">
        <v>47</v>
      </c>
      <c r="I31" s="51">
        <f t="shared" si="0"/>
        <v>78.3</v>
      </c>
      <c r="J31" s="51">
        <v>93.5</v>
      </c>
      <c r="K31" s="52" t="str">
        <f t="shared" si="1"/>
        <v>Excellent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7.5</v>
      </c>
      <c r="F32" s="51">
        <v>6</v>
      </c>
      <c r="G32" s="51">
        <v>20</v>
      </c>
      <c r="H32" s="51">
        <v>47</v>
      </c>
      <c r="I32" s="51">
        <f t="shared" si="0"/>
        <v>80.5</v>
      </c>
      <c r="J32" s="51">
        <v>94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8.3000000000000007</v>
      </c>
      <c r="F33" s="51">
        <v>8</v>
      </c>
      <c r="G33" s="51">
        <v>20</v>
      </c>
      <c r="H33" s="51">
        <v>37</v>
      </c>
      <c r="I33" s="51">
        <f t="shared" si="0"/>
        <v>73.3</v>
      </c>
      <c r="J33" s="51">
        <v>95</v>
      </c>
      <c r="K33" s="52" t="str">
        <f t="shared" si="1"/>
        <v>Very 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4.8</v>
      </c>
      <c r="F34" s="51">
        <v>7.3</v>
      </c>
      <c r="G34" s="51">
        <v>20</v>
      </c>
      <c r="H34" s="51">
        <v>27.1</v>
      </c>
      <c r="I34" s="51">
        <f t="shared" si="0"/>
        <v>59.2</v>
      </c>
      <c r="J34" s="51">
        <v>87.5</v>
      </c>
      <c r="K34" s="52" t="str">
        <f t="shared" si="1"/>
        <v>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3</v>
      </c>
      <c r="F35" s="51">
        <v>3</v>
      </c>
      <c r="G35" s="51">
        <v>20</v>
      </c>
      <c r="H35" s="51">
        <v>45</v>
      </c>
      <c r="I35" s="51">
        <f t="shared" si="0"/>
        <v>71</v>
      </c>
      <c r="J35" s="51">
        <v>93</v>
      </c>
      <c r="K35" s="52" t="str">
        <f t="shared" si="1"/>
        <v>Very Good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8</v>
      </c>
      <c r="F36" s="51">
        <v>6.5</v>
      </c>
      <c r="G36" s="51">
        <v>20</v>
      </c>
      <c r="H36" s="51">
        <v>33.299999999999997</v>
      </c>
      <c r="I36" s="51">
        <f t="shared" si="0"/>
        <v>67.8</v>
      </c>
      <c r="J36" s="51">
        <v>89</v>
      </c>
      <c r="K36" s="52" t="str">
        <f t="shared" si="1"/>
        <v>Very 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7</v>
      </c>
      <c r="F37" s="51">
        <v>7</v>
      </c>
      <c r="G37" s="51">
        <v>20</v>
      </c>
      <c r="H37" s="51">
        <v>35</v>
      </c>
      <c r="I37" s="51">
        <f t="shared" si="0"/>
        <v>69</v>
      </c>
      <c r="J37" s="51">
        <v>99</v>
      </c>
      <c r="K37" s="52" t="str">
        <f t="shared" si="1"/>
        <v>Very Good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7</v>
      </c>
      <c r="F38" s="51">
        <v>7</v>
      </c>
      <c r="G38" s="51">
        <v>20</v>
      </c>
      <c r="H38" s="51">
        <v>30</v>
      </c>
      <c r="I38" s="51">
        <f t="shared" si="0"/>
        <v>64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8.5</v>
      </c>
      <c r="F39" s="51">
        <v>6</v>
      </c>
      <c r="G39" s="51">
        <v>20</v>
      </c>
      <c r="H39" s="51">
        <v>24</v>
      </c>
      <c r="I39" s="51">
        <f t="shared" si="0"/>
        <v>58.5</v>
      </c>
      <c r="J39" s="51">
        <v>96</v>
      </c>
      <c r="K39" s="52" t="str">
        <f t="shared" si="1"/>
        <v>Good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5</v>
      </c>
      <c r="F40" s="51">
        <v>3</v>
      </c>
      <c r="G40" s="51">
        <v>10</v>
      </c>
      <c r="H40" s="51">
        <v>32</v>
      </c>
      <c r="I40" s="51">
        <f t="shared" si="0"/>
        <v>50</v>
      </c>
      <c r="J40" s="51">
        <v>93</v>
      </c>
      <c r="K40" s="52" t="str">
        <f t="shared" si="1"/>
        <v>Fair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784.6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0.65383333333333338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4</v>
      </c>
      <c r="E58" s="91" t="str">
        <f t="shared" si="2"/>
        <v>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65">
        <v>126</v>
      </c>
      <c r="E59" s="208" t="s">
        <v>41</v>
      </c>
      <c r="F59" s="209"/>
      <c r="G59" s="210"/>
      <c r="H59" s="64">
        <v>118</v>
      </c>
      <c r="I59" s="211" t="s">
        <v>42</v>
      </c>
      <c r="J59" s="212"/>
      <c r="K59" s="207"/>
      <c r="L59" s="37"/>
      <c r="M59" s="37"/>
      <c r="N59" s="37"/>
      <c r="O59" s="66">
        <f>D59-H59</f>
        <v>8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very good performance. Put more effort.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8"/>
  </sheetPr>
  <dimension ref="B2:P79"/>
  <sheetViews>
    <sheetView topLeftCell="A25" zoomScale="60" zoomScaleNormal="60" workbookViewId="0">
      <selection activeCell="C48" sqref="C48:D48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92</v>
      </c>
      <c r="E6" s="104"/>
      <c r="F6" s="105"/>
      <c r="G6" s="98" t="s">
        <v>1</v>
      </c>
      <c r="H6" s="99"/>
      <c r="I6" s="129" t="s">
        <v>121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9</v>
      </c>
      <c r="F29" s="51">
        <v>8</v>
      </c>
      <c r="G29" s="51">
        <v>19</v>
      </c>
      <c r="H29" s="51">
        <v>52.5</v>
      </c>
      <c r="I29" s="51">
        <f>SUM(E29:H29)</f>
        <v>88.5</v>
      </c>
      <c r="J29" s="51">
        <v>89</v>
      </c>
      <c r="K29" s="52" t="str">
        <f>_xlfn.IFS(I29&lt;=40, "Fail", I29&lt;=50, "Fair", I29&lt;=60, "Good", I29&lt;=74, "Very Good", I29&gt;=75, "Excellent")</f>
        <v>Excellent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9</v>
      </c>
      <c r="F30" s="51">
        <v>8.5</v>
      </c>
      <c r="G30" s="51">
        <v>20</v>
      </c>
      <c r="H30" s="51">
        <v>46</v>
      </c>
      <c r="I30" s="51">
        <f t="shared" ref="I30:I40" si="0">SUM(E30:H30)</f>
        <v>83.5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Excellent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7</v>
      </c>
      <c r="F31" s="51">
        <v>8</v>
      </c>
      <c r="G31" s="51">
        <v>19</v>
      </c>
      <c r="H31" s="51">
        <v>54.5</v>
      </c>
      <c r="I31" s="51">
        <f t="shared" si="0"/>
        <v>88.5</v>
      </c>
      <c r="J31" s="51">
        <v>93.5</v>
      </c>
      <c r="K31" s="52" t="str">
        <f t="shared" si="1"/>
        <v>Excellent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6</v>
      </c>
      <c r="F32" s="51">
        <v>9</v>
      </c>
      <c r="G32" s="51">
        <v>20</v>
      </c>
      <c r="H32" s="51">
        <v>54.5</v>
      </c>
      <c r="I32" s="51">
        <f t="shared" si="0"/>
        <v>89.5</v>
      </c>
      <c r="J32" s="51">
        <v>94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9.5</v>
      </c>
      <c r="F33" s="51">
        <v>9</v>
      </c>
      <c r="G33" s="51">
        <v>20</v>
      </c>
      <c r="H33" s="51">
        <v>47</v>
      </c>
      <c r="I33" s="51">
        <f t="shared" si="0"/>
        <v>85.5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8.8000000000000007</v>
      </c>
      <c r="F34" s="51">
        <v>8</v>
      </c>
      <c r="G34" s="51">
        <v>20</v>
      </c>
      <c r="H34" s="51">
        <v>45.8</v>
      </c>
      <c r="I34" s="51">
        <f t="shared" si="0"/>
        <v>82.6</v>
      </c>
      <c r="J34" s="51">
        <v>87.5</v>
      </c>
      <c r="K34" s="52" t="str">
        <f t="shared" si="1"/>
        <v>Excellent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8.5</v>
      </c>
      <c r="F35" s="51">
        <v>8.5</v>
      </c>
      <c r="G35" s="51">
        <v>20</v>
      </c>
      <c r="H35" s="51">
        <v>56</v>
      </c>
      <c r="I35" s="51">
        <f t="shared" si="0"/>
        <v>93</v>
      </c>
      <c r="J35" s="51">
        <v>93</v>
      </c>
      <c r="K35" s="52" t="str">
        <f t="shared" si="1"/>
        <v>Excellent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9.5</v>
      </c>
      <c r="F36" s="51">
        <v>5.5</v>
      </c>
      <c r="G36" s="51">
        <v>20</v>
      </c>
      <c r="H36" s="51">
        <v>46.3</v>
      </c>
      <c r="I36" s="51">
        <f t="shared" si="0"/>
        <v>81.3</v>
      </c>
      <c r="J36" s="51">
        <v>89</v>
      </c>
      <c r="K36" s="52" t="str">
        <f t="shared" si="1"/>
        <v>Excellent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8</v>
      </c>
      <c r="F37" s="51">
        <v>8</v>
      </c>
      <c r="G37" s="51">
        <v>20</v>
      </c>
      <c r="H37" s="51">
        <v>50</v>
      </c>
      <c r="I37" s="51">
        <f t="shared" si="0"/>
        <v>86</v>
      </c>
      <c r="J37" s="51">
        <v>99</v>
      </c>
      <c r="K37" s="52" t="str">
        <f t="shared" si="1"/>
        <v>Excellent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10</v>
      </c>
      <c r="F38" s="51">
        <v>10</v>
      </c>
      <c r="G38" s="51">
        <v>20</v>
      </c>
      <c r="H38" s="51">
        <v>56</v>
      </c>
      <c r="I38" s="51">
        <f t="shared" si="0"/>
        <v>96</v>
      </c>
      <c r="J38" s="51">
        <v>96</v>
      </c>
      <c r="K38" s="52" t="str">
        <f t="shared" si="1"/>
        <v>Excellent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10</v>
      </c>
      <c r="F39" s="51">
        <v>9</v>
      </c>
      <c r="G39" s="51">
        <v>20</v>
      </c>
      <c r="H39" s="51">
        <v>56</v>
      </c>
      <c r="I39" s="51">
        <f t="shared" si="0"/>
        <v>95</v>
      </c>
      <c r="J39" s="51">
        <v>96</v>
      </c>
      <c r="K39" s="52" t="str">
        <f t="shared" si="1"/>
        <v>Excellent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6.5</v>
      </c>
      <c r="F40" s="51">
        <v>9</v>
      </c>
      <c r="G40" s="51">
        <v>19</v>
      </c>
      <c r="H40" s="51">
        <v>50.5</v>
      </c>
      <c r="I40" s="51">
        <f t="shared" si="0"/>
        <v>85</v>
      </c>
      <c r="J40" s="51">
        <v>93</v>
      </c>
      <c r="K40" s="52" t="str">
        <f t="shared" si="1"/>
        <v>Excellent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1054.4000000000001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0.87866666666666671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5</v>
      </c>
      <c r="E56" s="91" t="str">
        <f t="shared" si="2"/>
        <v>⭐⭐⭐⭐⭐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5</v>
      </c>
      <c r="E57" s="91" t="str">
        <f t="shared" si="2"/>
        <v>⭐⭐⭐⭐⭐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4</v>
      </c>
      <c r="E58" s="91" t="str">
        <f t="shared" si="2"/>
        <v>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65">
        <v>126</v>
      </c>
      <c r="E59" s="208" t="s">
        <v>41</v>
      </c>
      <c r="F59" s="209"/>
      <c r="G59" s="210"/>
      <c r="H59" s="64">
        <v>126</v>
      </c>
      <c r="I59" s="211" t="s">
        <v>42</v>
      </c>
      <c r="J59" s="212"/>
      <c r="K59" s="207"/>
      <c r="L59" s="37"/>
      <c r="M59" s="37"/>
      <c r="N59" s="37"/>
      <c r="O59" s="66">
        <f>D59-H59</f>
        <v>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An excellent performance. Keep it up.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8"/>
  </sheetPr>
  <dimension ref="B2:P79"/>
  <sheetViews>
    <sheetView topLeftCell="A31" zoomScale="60" zoomScaleNormal="60" workbookViewId="0">
      <selection activeCell="E60" sqref="E60:O60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122</v>
      </c>
      <c r="E6" s="104"/>
      <c r="F6" s="105"/>
      <c r="G6" s="98" t="s">
        <v>1</v>
      </c>
      <c r="H6" s="99"/>
      <c r="I6" s="129" t="s">
        <v>123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5</v>
      </c>
      <c r="F29" s="51">
        <v>3</v>
      </c>
      <c r="G29" s="51">
        <v>18.5</v>
      </c>
      <c r="H29" s="51">
        <v>19</v>
      </c>
      <c r="I29" s="51">
        <f>SUM(E29:H29)</f>
        <v>45.5</v>
      </c>
      <c r="J29" s="51">
        <v>89</v>
      </c>
      <c r="K29" s="52" t="str">
        <f>_xlfn.IFS(I29&lt;=40, "Fail", I29&lt;=50, "Fair", I29&lt;=60, "Good", I29&lt;=74, "Very Good", I29&gt;=75, "Excellent")</f>
        <v>Fair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3.5</v>
      </c>
      <c r="F30" s="51">
        <v>4.5</v>
      </c>
      <c r="G30" s="51">
        <v>20</v>
      </c>
      <c r="H30" s="51">
        <v>30</v>
      </c>
      <c r="I30" s="51">
        <f t="shared" ref="I30:I40" si="0">SUM(E30:H30)</f>
        <v>58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5.5</v>
      </c>
      <c r="F31" s="51">
        <v>3.5</v>
      </c>
      <c r="G31" s="51">
        <v>19</v>
      </c>
      <c r="H31" s="51">
        <v>34</v>
      </c>
      <c r="I31" s="51">
        <f t="shared" si="0"/>
        <v>62</v>
      </c>
      <c r="J31" s="51">
        <v>93.5</v>
      </c>
      <c r="K31" s="52" t="str">
        <f t="shared" si="1"/>
        <v>Very 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5</v>
      </c>
      <c r="F32" s="51">
        <v>5</v>
      </c>
      <c r="G32" s="51">
        <v>19</v>
      </c>
      <c r="H32" s="51">
        <v>34</v>
      </c>
      <c r="I32" s="51">
        <f t="shared" si="0"/>
        <v>63</v>
      </c>
      <c r="J32" s="51">
        <v>94</v>
      </c>
      <c r="K32" s="52" t="str">
        <f t="shared" si="1"/>
        <v>Very 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8</v>
      </c>
      <c r="F33" s="51">
        <v>8</v>
      </c>
      <c r="G33" s="51">
        <v>20</v>
      </c>
      <c r="H33" s="51">
        <v>43.5</v>
      </c>
      <c r="I33" s="51">
        <f t="shared" si="0"/>
        <v>79.5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2.8</v>
      </c>
      <c r="F34" s="51">
        <v>6.3</v>
      </c>
      <c r="G34" s="51">
        <v>20</v>
      </c>
      <c r="H34" s="51">
        <v>15.5</v>
      </c>
      <c r="I34" s="51">
        <f t="shared" si="0"/>
        <v>44.6</v>
      </c>
      <c r="J34" s="51">
        <v>87.5</v>
      </c>
      <c r="K34" s="52" t="str">
        <f t="shared" si="1"/>
        <v>Fair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2</v>
      </c>
      <c r="F35" s="51">
        <v>2</v>
      </c>
      <c r="G35" s="51">
        <v>20</v>
      </c>
      <c r="H35" s="51">
        <v>37</v>
      </c>
      <c r="I35" s="51">
        <f t="shared" si="0"/>
        <v>61</v>
      </c>
      <c r="J35" s="51">
        <v>93</v>
      </c>
      <c r="K35" s="52" t="str">
        <f t="shared" si="1"/>
        <v>Very Good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3.5</v>
      </c>
      <c r="F36" s="51">
        <v>4.5</v>
      </c>
      <c r="G36" s="51">
        <v>19</v>
      </c>
      <c r="H36" s="51">
        <v>26.7</v>
      </c>
      <c r="I36" s="51">
        <f t="shared" si="0"/>
        <v>53.7</v>
      </c>
      <c r="J36" s="51">
        <v>89</v>
      </c>
      <c r="K36" s="52" t="str">
        <f t="shared" si="1"/>
        <v>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2</v>
      </c>
      <c r="F37" s="51">
        <v>2</v>
      </c>
      <c r="G37" s="51">
        <v>15</v>
      </c>
      <c r="H37" s="51">
        <v>15</v>
      </c>
      <c r="I37" s="51">
        <f t="shared" si="0"/>
        <v>34</v>
      </c>
      <c r="J37" s="51">
        <v>99</v>
      </c>
      <c r="K37" s="52" t="str">
        <f t="shared" si="1"/>
        <v>Fail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5</v>
      </c>
      <c r="F38" s="51">
        <v>5</v>
      </c>
      <c r="G38" s="51">
        <v>20</v>
      </c>
      <c r="H38" s="51">
        <v>30</v>
      </c>
      <c r="I38" s="51">
        <f t="shared" si="0"/>
        <v>60</v>
      </c>
      <c r="J38" s="51">
        <v>96</v>
      </c>
      <c r="K38" s="52" t="str">
        <f t="shared" si="1"/>
        <v>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8</v>
      </c>
      <c r="F39" s="51">
        <v>6</v>
      </c>
      <c r="G39" s="51">
        <v>20</v>
      </c>
      <c r="H39" s="51">
        <v>30</v>
      </c>
      <c r="I39" s="51">
        <f t="shared" si="0"/>
        <v>64</v>
      </c>
      <c r="J39" s="51">
        <v>96</v>
      </c>
      <c r="K39" s="52" t="str">
        <f t="shared" si="1"/>
        <v>Very Good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4</v>
      </c>
      <c r="F40" s="51">
        <v>3</v>
      </c>
      <c r="G40" s="51">
        <v>18</v>
      </c>
      <c r="H40" s="51">
        <v>13</v>
      </c>
      <c r="I40" s="51">
        <f t="shared" si="0"/>
        <v>38</v>
      </c>
      <c r="J40" s="51">
        <v>93</v>
      </c>
      <c r="K40" s="52" t="str">
        <f t="shared" si="1"/>
        <v>Fail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663.3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0.55274999999999996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5</v>
      </c>
      <c r="E53" s="91" t="str">
        <f t="shared" ref="E53:E58" si="2">REPT("⭐",D53)</f>
        <v>⭐⭐⭐⭐⭐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5</v>
      </c>
      <c r="E54" s="91" t="str">
        <f t="shared" si="2"/>
        <v>⭐⭐⭐⭐⭐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4</v>
      </c>
      <c r="E57" s="91" t="str">
        <f t="shared" si="2"/>
        <v>⭐⭐⭐⭐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4</v>
      </c>
      <c r="E58" s="91" t="str">
        <f t="shared" si="2"/>
        <v>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65">
        <v>126</v>
      </c>
      <c r="E59" s="208" t="s">
        <v>41</v>
      </c>
      <c r="F59" s="209"/>
      <c r="G59" s="210"/>
      <c r="H59" s="64">
        <v>123</v>
      </c>
      <c r="I59" s="211" t="s">
        <v>42</v>
      </c>
      <c r="J59" s="212"/>
      <c r="K59" s="207"/>
      <c r="L59" s="37"/>
      <c r="M59" s="37"/>
      <c r="N59" s="37"/>
      <c r="O59" s="66">
        <f>D59-H59</f>
        <v>3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/>
  </sheetPr>
  <dimension ref="B2:P79"/>
  <sheetViews>
    <sheetView topLeftCell="A22" zoomScale="60" zoomScaleNormal="60" workbookViewId="0">
      <selection activeCell="T3" sqref="T3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124</v>
      </c>
      <c r="E6" s="104"/>
      <c r="F6" s="105"/>
      <c r="G6" s="98" t="s">
        <v>1</v>
      </c>
      <c r="H6" s="99"/>
      <c r="I6" s="129" t="s">
        <v>125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142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9</v>
      </c>
      <c r="F29" s="51">
        <v>7</v>
      </c>
      <c r="G29" s="51">
        <v>18</v>
      </c>
      <c r="H29" s="51">
        <v>30.5</v>
      </c>
      <c r="I29" s="51">
        <f>SUM(E29:H29)</f>
        <v>64.5</v>
      </c>
      <c r="J29" s="51">
        <v>89</v>
      </c>
      <c r="K29" s="52" t="str">
        <f>_xlfn.IFS(I29&lt;=40, "Fail", I29&lt;=50, "Fair", I29&lt;=60, "Good", I29&lt;=74, "Very Good", I29&gt;=75, "Excellent")</f>
        <v>Very 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5</v>
      </c>
      <c r="F30" s="51">
        <v>7</v>
      </c>
      <c r="G30" s="51">
        <v>20</v>
      </c>
      <c r="H30" s="51">
        <v>22</v>
      </c>
      <c r="I30" s="51">
        <f t="shared" ref="I30:I40" si="0">SUM(E30:H30)</f>
        <v>54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4</v>
      </c>
      <c r="F31" s="51">
        <v>3.6</v>
      </c>
      <c r="G31" s="51">
        <v>19</v>
      </c>
      <c r="H31" s="51">
        <v>41.5</v>
      </c>
      <c r="I31" s="51">
        <f t="shared" si="0"/>
        <v>68.099999999999994</v>
      </c>
      <c r="J31" s="51">
        <v>93.5</v>
      </c>
      <c r="K31" s="52" t="str">
        <f t="shared" si="1"/>
        <v>Very 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7</v>
      </c>
      <c r="F32" s="51">
        <v>8</v>
      </c>
      <c r="G32" s="51">
        <v>20</v>
      </c>
      <c r="H32" s="51">
        <v>41.5</v>
      </c>
      <c r="I32" s="51">
        <f t="shared" si="0"/>
        <v>76.5</v>
      </c>
      <c r="J32" s="51">
        <v>94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8.5</v>
      </c>
      <c r="F33" s="51">
        <v>9.5</v>
      </c>
      <c r="G33" s="51">
        <v>20</v>
      </c>
      <c r="H33" s="51">
        <v>39</v>
      </c>
      <c r="I33" s="51">
        <f t="shared" si="0"/>
        <v>77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3</v>
      </c>
      <c r="F34" s="51">
        <v>4.7</v>
      </c>
      <c r="G34" s="51">
        <v>20</v>
      </c>
      <c r="H34" s="51">
        <v>28</v>
      </c>
      <c r="I34" s="51">
        <f t="shared" si="0"/>
        <v>55.7</v>
      </c>
      <c r="J34" s="51">
        <v>87.5</v>
      </c>
      <c r="K34" s="52" t="str">
        <f t="shared" si="1"/>
        <v>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1.5</v>
      </c>
      <c r="F35" s="51">
        <v>1.5</v>
      </c>
      <c r="G35" s="51">
        <v>20</v>
      </c>
      <c r="H35" s="51">
        <v>25</v>
      </c>
      <c r="I35" s="51">
        <f t="shared" si="0"/>
        <v>48</v>
      </c>
      <c r="J35" s="51">
        <v>93</v>
      </c>
      <c r="K35" s="52" t="str">
        <f t="shared" si="1"/>
        <v>Fair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3</v>
      </c>
      <c r="F36" s="51">
        <v>6</v>
      </c>
      <c r="G36" s="51">
        <v>10</v>
      </c>
      <c r="H36" s="51">
        <v>31.3</v>
      </c>
      <c r="I36" s="51">
        <f t="shared" si="0"/>
        <v>50.3</v>
      </c>
      <c r="J36" s="51">
        <v>89</v>
      </c>
      <c r="K36" s="52" t="str">
        <f t="shared" si="1"/>
        <v>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8</v>
      </c>
      <c r="F37" s="51">
        <v>8</v>
      </c>
      <c r="G37" s="51">
        <v>20</v>
      </c>
      <c r="H37" s="51">
        <v>33</v>
      </c>
      <c r="I37" s="51">
        <f t="shared" si="0"/>
        <v>69</v>
      </c>
      <c r="J37" s="51">
        <v>99</v>
      </c>
      <c r="K37" s="52" t="str">
        <f t="shared" si="1"/>
        <v>Very Good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30</v>
      </c>
      <c r="I38" s="51">
        <f t="shared" si="0"/>
        <v>62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7.5</v>
      </c>
      <c r="F39" s="51">
        <v>6</v>
      </c>
      <c r="G39" s="51">
        <v>20</v>
      </c>
      <c r="H39" s="51">
        <v>27</v>
      </c>
      <c r="I39" s="51">
        <f t="shared" si="0"/>
        <v>60.5</v>
      </c>
      <c r="J39" s="51">
        <v>96</v>
      </c>
      <c r="K39" s="52" t="str">
        <f t="shared" si="1"/>
        <v>Very Good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5</v>
      </c>
      <c r="F40" s="51">
        <v>5</v>
      </c>
      <c r="G40" s="51">
        <v>19</v>
      </c>
      <c r="H40" s="51">
        <v>30</v>
      </c>
      <c r="I40" s="51">
        <f t="shared" si="0"/>
        <v>59</v>
      </c>
      <c r="J40" s="51">
        <v>93</v>
      </c>
      <c r="K40" s="52" t="str">
        <f t="shared" si="1"/>
        <v>Good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744.6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0.62050000000000005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5</v>
      </c>
      <c r="E58" s="91" t="str">
        <f t="shared" si="2"/>
        <v>⭐⭐⭐⭐⭐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65">
        <v>126</v>
      </c>
      <c r="E59" s="208" t="s">
        <v>145</v>
      </c>
      <c r="F59" s="209"/>
      <c r="G59" s="210"/>
      <c r="H59" s="64">
        <v>124</v>
      </c>
      <c r="I59" s="211" t="s">
        <v>146</v>
      </c>
      <c r="J59" s="212"/>
      <c r="K59" s="207"/>
      <c r="L59" s="37"/>
      <c r="M59" s="37"/>
      <c r="N59" s="37"/>
      <c r="O59" s="66">
        <f>D59-H59</f>
        <v>2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good performance. You can do better.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/>
  </sheetPr>
  <dimension ref="B2:P79"/>
  <sheetViews>
    <sheetView topLeftCell="A25" zoomScale="60" zoomScaleNormal="60" workbookViewId="0">
      <selection activeCell="U15" sqref="U15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126</v>
      </c>
      <c r="E6" s="104"/>
      <c r="F6" s="105"/>
      <c r="G6" s="98" t="s">
        <v>1</v>
      </c>
      <c r="H6" s="99"/>
      <c r="I6" s="129" t="s">
        <v>127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8</v>
      </c>
      <c r="F29" s="51">
        <v>8</v>
      </c>
      <c r="G29" s="51">
        <v>19</v>
      </c>
      <c r="H29" s="51">
        <v>41</v>
      </c>
      <c r="I29" s="51">
        <f>SUM(E29:H29)</f>
        <v>76</v>
      </c>
      <c r="J29" s="51">
        <v>89</v>
      </c>
      <c r="K29" s="52" t="str">
        <f>_xlfn.IFS(I29&lt;=40, "Fail", I29&lt;=50, "Fair", I29&lt;=60, "Good", I29&lt;=74, "Very Good", I29&gt;=75, "Excellent")</f>
        <v>Excellent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6</v>
      </c>
      <c r="F30" s="51">
        <v>5.5</v>
      </c>
      <c r="G30" s="51">
        <v>20</v>
      </c>
      <c r="H30" s="51">
        <v>21</v>
      </c>
      <c r="I30" s="51">
        <f t="shared" ref="I30:I40" si="0">SUM(E30:H30)</f>
        <v>52.5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6.1</v>
      </c>
      <c r="F31" s="51">
        <v>7.3</v>
      </c>
      <c r="G31" s="51">
        <v>19</v>
      </c>
      <c r="H31" s="51">
        <v>45.5</v>
      </c>
      <c r="I31" s="51">
        <f t="shared" si="0"/>
        <v>77.900000000000006</v>
      </c>
      <c r="J31" s="51">
        <v>93.5</v>
      </c>
      <c r="K31" s="52" t="str">
        <f t="shared" si="1"/>
        <v>Excellent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7</v>
      </c>
      <c r="F32" s="51">
        <v>7</v>
      </c>
      <c r="G32" s="51">
        <v>20</v>
      </c>
      <c r="H32" s="51">
        <v>46</v>
      </c>
      <c r="I32" s="51">
        <f t="shared" si="0"/>
        <v>80</v>
      </c>
      <c r="J32" s="51">
        <v>94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8.5</v>
      </c>
      <c r="F33" s="51">
        <v>9.3000000000000007</v>
      </c>
      <c r="G33" s="51">
        <v>20</v>
      </c>
      <c r="H33" s="51">
        <v>43.5</v>
      </c>
      <c r="I33" s="51">
        <f t="shared" si="0"/>
        <v>81.3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7</v>
      </c>
      <c r="F34" s="51">
        <v>7</v>
      </c>
      <c r="G34" s="51">
        <v>20</v>
      </c>
      <c r="H34" s="51">
        <v>38.299999999999997</v>
      </c>
      <c r="I34" s="51">
        <f t="shared" si="0"/>
        <v>72.3</v>
      </c>
      <c r="J34" s="51">
        <v>87.5</v>
      </c>
      <c r="K34" s="52" t="str">
        <f t="shared" si="1"/>
        <v>Very 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5.5</v>
      </c>
      <c r="F35" s="51">
        <v>5.5</v>
      </c>
      <c r="G35" s="51">
        <v>20</v>
      </c>
      <c r="H35" s="51">
        <v>50</v>
      </c>
      <c r="I35" s="51">
        <f t="shared" si="0"/>
        <v>81</v>
      </c>
      <c r="J35" s="51">
        <v>93</v>
      </c>
      <c r="K35" s="52" t="str">
        <f t="shared" si="1"/>
        <v>Excellent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7.5</v>
      </c>
      <c r="F36" s="51">
        <v>6</v>
      </c>
      <c r="G36" s="51">
        <v>20</v>
      </c>
      <c r="H36" s="51">
        <v>36.700000000000003</v>
      </c>
      <c r="I36" s="51">
        <f t="shared" si="0"/>
        <v>70.2</v>
      </c>
      <c r="J36" s="51">
        <v>89</v>
      </c>
      <c r="K36" s="52" t="str">
        <f t="shared" si="1"/>
        <v>Very 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8</v>
      </c>
      <c r="F37" s="51">
        <v>8</v>
      </c>
      <c r="G37" s="51">
        <v>20</v>
      </c>
      <c r="H37" s="51">
        <v>35</v>
      </c>
      <c r="I37" s="51">
        <f t="shared" si="0"/>
        <v>71</v>
      </c>
      <c r="J37" s="51">
        <v>99</v>
      </c>
      <c r="K37" s="52" t="str">
        <f t="shared" si="1"/>
        <v>Very Good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6</v>
      </c>
      <c r="F38" s="51">
        <v>6</v>
      </c>
      <c r="G38" s="51">
        <v>20</v>
      </c>
      <c r="H38" s="51">
        <v>48</v>
      </c>
      <c r="I38" s="51">
        <f t="shared" si="0"/>
        <v>80</v>
      </c>
      <c r="J38" s="51">
        <v>96</v>
      </c>
      <c r="K38" s="52" t="str">
        <f t="shared" si="1"/>
        <v>Excellent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9</v>
      </c>
      <c r="F39" s="51">
        <v>6.5</v>
      </c>
      <c r="G39" s="51">
        <v>20</v>
      </c>
      <c r="H39" s="51">
        <v>44</v>
      </c>
      <c r="I39" s="51">
        <f t="shared" si="0"/>
        <v>79.5</v>
      </c>
      <c r="J39" s="51">
        <v>96</v>
      </c>
      <c r="K39" s="52" t="str">
        <f t="shared" si="1"/>
        <v>Excellent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7.5</v>
      </c>
      <c r="F40" s="51">
        <v>5.5</v>
      </c>
      <c r="G40" s="51">
        <v>19</v>
      </c>
      <c r="H40" s="51">
        <v>44.5</v>
      </c>
      <c r="I40" s="51">
        <f t="shared" si="0"/>
        <v>76.5</v>
      </c>
      <c r="J40" s="51">
        <v>93</v>
      </c>
      <c r="K40" s="52" t="str">
        <f t="shared" si="1"/>
        <v>Excellent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898.2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0.74850000000000005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3</v>
      </c>
      <c r="E55" s="91" t="str">
        <f t="shared" si="2"/>
        <v>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65">
        <v>126</v>
      </c>
      <c r="E59" s="208" t="s">
        <v>145</v>
      </c>
      <c r="F59" s="209"/>
      <c r="G59" s="210"/>
      <c r="H59" s="64">
        <v>126</v>
      </c>
      <c r="I59" s="211" t="s">
        <v>146</v>
      </c>
      <c r="J59" s="212"/>
      <c r="K59" s="207"/>
      <c r="L59" s="37"/>
      <c r="M59" s="37"/>
      <c r="N59" s="37"/>
      <c r="O59" s="66">
        <f>D59-H59</f>
        <v>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 very good performance. Put more effort.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/>
  </sheetPr>
  <dimension ref="B2:P79"/>
  <sheetViews>
    <sheetView zoomScale="60" zoomScaleNormal="60" workbookViewId="0">
      <selection activeCell="R6" sqref="R6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128</v>
      </c>
      <c r="E6" s="104"/>
      <c r="F6" s="105"/>
      <c r="G6" s="98" t="s">
        <v>1</v>
      </c>
      <c r="H6" s="99"/>
      <c r="I6" s="129" t="s">
        <v>129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54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8</v>
      </c>
      <c r="F29" s="51">
        <v>2</v>
      </c>
      <c r="G29" s="51">
        <v>17</v>
      </c>
      <c r="H29" s="51">
        <v>31</v>
      </c>
      <c r="I29" s="51">
        <f>SUM(E29:H29)</f>
        <v>58</v>
      </c>
      <c r="J29" s="51">
        <v>89</v>
      </c>
      <c r="K29" s="52" t="str">
        <f>_xlfn.IFS(I29&lt;=40, "Fail", I29&lt;=50, "Fair", I29&lt;=60, "Good", I29&lt;=74, "Very Good", I29&gt;=75, "Excellent")</f>
        <v>Good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4.5</v>
      </c>
      <c r="F30" s="51">
        <v>6</v>
      </c>
      <c r="G30" s="51">
        <v>20</v>
      </c>
      <c r="H30" s="51">
        <v>23</v>
      </c>
      <c r="I30" s="51">
        <f t="shared" ref="I30:I40" si="0">SUM(E30:H30)</f>
        <v>53.5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4.4000000000000004</v>
      </c>
      <c r="F31" s="51">
        <v>3.9</v>
      </c>
      <c r="G31" s="51">
        <v>15</v>
      </c>
      <c r="H31" s="51">
        <v>30.5</v>
      </c>
      <c r="I31" s="51">
        <f t="shared" si="0"/>
        <v>53.8</v>
      </c>
      <c r="J31" s="51">
        <v>93.5</v>
      </c>
      <c r="K31" s="52" t="str">
        <f t="shared" si="1"/>
        <v>Good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4</v>
      </c>
      <c r="F32" s="51">
        <v>5</v>
      </c>
      <c r="G32" s="51">
        <v>19</v>
      </c>
      <c r="H32" s="51">
        <v>30.5</v>
      </c>
      <c r="I32" s="51">
        <f t="shared" si="0"/>
        <v>58.5</v>
      </c>
      <c r="J32" s="51">
        <v>94</v>
      </c>
      <c r="K32" s="52" t="str">
        <f t="shared" si="1"/>
        <v>Good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3.5</v>
      </c>
      <c r="F33" s="51">
        <v>6</v>
      </c>
      <c r="G33" s="51">
        <v>20</v>
      </c>
      <c r="H33" s="51">
        <v>28.5</v>
      </c>
      <c r="I33" s="51">
        <f t="shared" si="0"/>
        <v>58</v>
      </c>
      <c r="J33" s="51">
        <v>95</v>
      </c>
      <c r="K33" s="52" t="str">
        <f t="shared" si="1"/>
        <v>Good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3</v>
      </c>
      <c r="F34" s="51">
        <v>4.7</v>
      </c>
      <c r="G34" s="51">
        <v>20</v>
      </c>
      <c r="H34" s="51">
        <v>22.7</v>
      </c>
      <c r="I34" s="51">
        <f t="shared" si="0"/>
        <v>50.4</v>
      </c>
      <c r="J34" s="51">
        <v>87.5</v>
      </c>
      <c r="K34" s="52" t="str">
        <f t="shared" si="1"/>
        <v>Good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2.5</v>
      </c>
      <c r="F35" s="51">
        <v>2.5</v>
      </c>
      <c r="G35" s="51">
        <v>10</v>
      </c>
      <c r="H35" s="51">
        <v>11</v>
      </c>
      <c r="I35" s="51">
        <f t="shared" si="0"/>
        <v>26</v>
      </c>
      <c r="J35" s="51">
        <v>93</v>
      </c>
      <c r="K35" s="52" t="str">
        <f t="shared" si="1"/>
        <v>Fail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4.5</v>
      </c>
      <c r="F36" s="51">
        <v>5</v>
      </c>
      <c r="G36" s="51">
        <v>19</v>
      </c>
      <c r="H36" s="51">
        <v>26.7</v>
      </c>
      <c r="I36" s="51">
        <f t="shared" si="0"/>
        <v>55.2</v>
      </c>
      <c r="J36" s="51">
        <v>89</v>
      </c>
      <c r="K36" s="52" t="str">
        <f t="shared" si="1"/>
        <v>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5</v>
      </c>
      <c r="F37" s="51">
        <v>5</v>
      </c>
      <c r="G37" s="51">
        <v>20</v>
      </c>
      <c r="H37" s="51">
        <v>25</v>
      </c>
      <c r="I37" s="51">
        <f t="shared" si="0"/>
        <v>55</v>
      </c>
      <c r="J37" s="51">
        <v>99</v>
      </c>
      <c r="K37" s="52" t="str">
        <f t="shared" si="1"/>
        <v>Good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7</v>
      </c>
      <c r="F38" s="51">
        <v>7</v>
      </c>
      <c r="G38" s="51">
        <v>20</v>
      </c>
      <c r="H38" s="51">
        <v>30</v>
      </c>
      <c r="I38" s="51">
        <f t="shared" si="0"/>
        <v>64</v>
      </c>
      <c r="J38" s="51">
        <v>96</v>
      </c>
      <c r="K38" s="52" t="str">
        <f t="shared" si="1"/>
        <v>Very Good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7</v>
      </c>
      <c r="F39" s="51">
        <v>5.5</v>
      </c>
      <c r="G39" s="51">
        <v>20</v>
      </c>
      <c r="H39" s="51">
        <v>17</v>
      </c>
      <c r="I39" s="51">
        <f t="shared" si="0"/>
        <v>49.5</v>
      </c>
      <c r="J39" s="51">
        <v>96</v>
      </c>
      <c r="K39" s="52" t="str">
        <f t="shared" si="1"/>
        <v>Fair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4</v>
      </c>
      <c r="F40" s="51">
        <v>3</v>
      </c>
      <c r="G40" s="51">
        <v>16</v>
      </c>
      <c r="H40" s="51">
        <v>14</v>
      </c>
      <c r="I40" s="51">
        <f t="shared" si="0"/>
        <v>37</v>
      </c>
      <c r="J40" s="51">
        <v>93</v>
      </c>
      <c r="K40" s="52" t="str">
        <f t="shared" si="1"/>
        <v>Fail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618.9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0.51574999999999993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3</v>
      </c>
      <c r="E53" s="91" t="str">
        <f t="shared" ref="E53:E58" si="2">REPT("⭐",D53)</f>
        <v>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3</v>
      </c>
      <c r="E54" s="91" t="str">
        <f t="shared" si="2"/>
        <v>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3</v>
      </c>
      <c r="E55" s="91" t="str">
        <f t="shared" si="2"/>
        <v>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3</v>
      </c>
      <c r="E57" s="91" t="str">
        <f t="shared" si="2"/>
        <v>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65">
        <v>126</v>
      </c>
      <c r="E59" s="208" t="s">
        <v>41</v>
      </c>
      <c r="F59" s="209"/>
      <c r="G59" s="210"/>
      <c r="H59" s="64">
        <v>124</v>
      </c>
      <c r="I59" s="211" t="s">
        <v>42</v>
      </c>
      <c r="J59" s="212"/>
      <c r="K59" s="207"/>
      <c r="L59" s="37"/>
      <c r="M59" s="37"/>
      <c r="N59" s="37"/>
      <c r="O59" s="66">
        <f>D59-H59</f>
        <v>2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 xml:space="preserve"> An average performance. You can do better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/>
  </sheetPr>
  <dimension ref="B2:P79"/>
  <sheetViews>
    <sheetView tabSelected="1" topLeftCell="A36" zoomScale="60" zoomScaleNormal="60" workbookViewId="0">
      <selection activeCell="S10" sqref="S10"/>
    </sheetView>
  </sheetViews>
  <sheetFormatPr defaultColWidth="9" defaultRowHeight="15"/>
  <cols>
    <col min="1" max="1" width="19.7109375" customWidth="1"/>
    <col min="2" max="2" width="8.5703125" customWidth="1"/>
    <col min="3" max="3" width="46.28515625" customWidth="1"/>
    <col min="4" max="4" width="19" customWidth="1"/>
    <col min="5" max="5" width="20.85546875" customWidth="1"/>
    <col min="6" max="6" width="18.85546875" customWidth="1"/>
    <col min="7" max="7" width="16.85546875" customWidth="1"/>
    <col min="8" max="8" width="17.42578125" customWidth="1"/>
    <col min="9" max="9" width="19.85546875" customWidth="1"/>
    <col min="10" max="10" width="18.5703125" customWidth="1"/>
    <col min="11" max="11" width="22.140625" customWidth="1"/>
    <col min="12" max="14" width="9.140625" hidden="1" customWidth="1"/>
    <col min="15" max="15" width="22.28515625" customWidth="1"/>
    <col min="16" max="16" width="0.140625" customWidth="1"/>
  </cols>
  <sheetData>
    <row r="2" spans="2:16" ht="15.75" thickBot="1"/>
    <row r="3" spans="2:16" ht="147.75" customHeight="1">
      <c r="B3" s="120" t="s">
        <v>25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5"/>
    </row>
    <row r="4" spans="2:16" ht="29.25" customHeight="1">
      <c r="B4" s="122" t="s">
        <v>17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6"/>
    </row>
    <row r="5" spans="2:16" ht="30.75" customHeight="1">
      <c r="B5" s="124" t="s">
        <v>18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6"/>
    </row>
    <row r="6" spans="2:16" ht="24.75" customHeight="1">
      <c r="B6" s="114" t="s">
        <v>0</v>
      </c>
      <c r="C6" s="99"/>
      <c r="D6" s="104" t="s">
        <v>130</v>
      </c>
      <c r="E6" s="104"/>
      <c r="F6" s="105"/>
      <c r="G6" s="98" t="s">
        <v>1</v>
      </c>
      <c r="H6" s="99"/>
      <c r="I6" s="129" t="s">
        <v>131</v>
      </c>
      <c r="J6" s="130"/>
      <c r="K6" s="130"/>
      <c r="L6" s="130"/>
      <c r="M6" s="130"/>
      <c r="N6" s="130"/>
      <c r="O6" s="131"/>
      <c r="P6" s="13"/>
    </row>
    <row r="7" spans="2:16" ht="28.5" customHeight="1">
      <c r="B7" s="115" t="s">
        <v>2</v>
      </c>
      <c r="C7" s="101"/>
      <c r="D7" s="106" t="s">
        <v>67</v>
      </c>
      <c r="E7" s="106"/>
      <c r="F7" s="107"/>
      <c r="G7" s="100" t="s">
        <v>3</v>
      </c>
      <c r="H7" s="101"/>
      <c r="I7" s="132" t="s">
        <v>72</v>
      </c>
      <c r="J7" s="133"/>
      <c r="K7" s="133"/>
      <c r="L7" s="133"/>
      <c r="M7" s="133"/>
      <c r="N7" s="133"/>
      <c r="O7" s="134"/>
      <c r="P7" s="14"/>
    </row>
    <row r="8" spans="2:16" ht="24.75" customHeight="1">
      <c r="B8" s="116" t="s">
        <v>4</v>
      </c>
      <c r="C8" s="117"/>
      <c r="D8" s="108" t="s">
        <v>56</v>
      </c>
      <c r="E8" s="108"/>
      <c r="F8" s="109"/>
      <c r="G8" s="100" t="s">
        <v>5</v>
      </c>
      <c r="H8" s="101"/>
      <c r="I8" s="132" t="s">
        <v>55</v>
      </c>
      <c r="J8" s="133"/>
      <c r="K8" s="133"/>
      <c r="L8" s="133"/>
      <c r="M8" s="133"/>
      <c r="N8" s="133"/>
      <c r="O8" s="134"/>
      <c r="P8" s="14"/>
    </row>
    <row r="9" spans="2:16" ht="28.5" customHeight="1">
      <c r="B9" s="118" t="s">
        <v>6</v>
      </c>
      <c r="C9" s="119"/>
      <c r="D9" s="110" t="s">
        <v>85</v>
      </c>
      <c r="E9" s="110"/>
      <c r="F9" s="111"/>
      <c r="G9" s="102"/>
      <c r="H9" s="103"/>
      <c r="I9" s="181"/>
      <c r="J9" s="110"/>
      <c r="K9" s="110"/>
      <c r="L9" s="110"/>
      <c r="M9" s="110"/>
      <c r="N9" s="110"/>
      <c r="O9" s="111"/>
      <c r="P9" s="10"/>
    </row>
    <row r="10" spans="2:16">
      <c r="B10" s="7"/>
      <c r="P10" s="6"/>
    </row>
    <row r="11" spans="2:16" ht="15" customHeight="1">
      <c r="B11" s="182" t="s">
        <v>30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6"/>
    </row>
    <row r="12" spans="2:16" ht="15" customHeight="1">
      <c r="B12" s="18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6"/>
    </row>
    <row r="13" spans="2:16" ht="15" customHeight="1">
      <c r="B13" s="127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6"/>
    </row>
    <row r="14" spans="2:16" ht="15" customHeight="1">
      <c r="B14" s="127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6"/>
    </row>
    <row r="15" spans="2:16" ht="15" customHeight="1"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6"/>
    </row>
    <row r="16" spans="2:16" ht="15" customHeight="1"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6"/>
    </row>
    <row r="17" spans="2:16" ht="15" customHeight="1">
      <c r="B17" s="127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6"/>
    </row>
    <row r="18" spans="2:16" ht="15" customHeight="1">
      <c r="B18" s="127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6"/>
    </row>
    <row r="19" spans="2:16" ht="15" customHeight="1">
      <c r="B19" s="127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6"/>
    </row>
    <row r="20" spans="2:16" ht="15" customHeight="1">
      <c r="B20" s="127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6"/>
    </row>
    <row r="21" spans="2:16" ht="15" customHeight="1"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6"/>
    </row>
    <row r="22" spans="2:16" ht="15" customHeight="1"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6"/>
    </row>
    <row r="23" spans="2:16" ht="16.5" thickBot="1">
      <c r="B23" s="8"/>
      <c r="C23" s="3"/>
      <c r="D23" s="3"/>
      <c r="E23" s="3"/>
      <c r="F23" s="3"/>
      <c r="G23" s="3"/>
      <c r="H23" s="3"/>
      <c r="I23" s="3"/>
      <c r="J23" s="3"/>
      <c r="P23" s="6"/>
    </row>
    <row r="24" spans="2:16" ht="15.75" customHeight="1" thickBot="1">
      <c r="B24" s="126" t="s">
        <v>7</v>
      </c>
      <c r="C24" s="126" t="s">
        <v>8</v>
      </c>
      <c r="D24" s="126"/>
      <c r="E24" s="145" t="s">
        <v>62</v>
      </c>
      <c r="F24" s="146" t="s">
        <v>63</v>
      </c>
      <c r="G24" s="146" t="s">
        <v>59</v>
      </c>
      <c r="H24" s="146" t="s">
        <v>38</v>
      </c>
      <c r="I24" s="146" t="s">
        <v>64</v>
      </c>
      <c r="J24" s="140" t="s">
        <v>16</v>
      </c>
      <c r="K24" s="151" t="s">
        <v>20</v>
      </c>
      <c r="L24" s="153" t="s">
        <v>9</v>
      </c>
      <c r="M24" s="68"/>
      <c r="N24" s="68"/>
      <c r="O24" s="154" t="s">
        <v>19</v>
      </c>
      <c r="P24" s="6"/>
    </row>
    <row r="25" spans="2:16" ht="15.75" customHeight="1" thickBot="1">
      <c r="B25" s="126"/>
      <c r="C25" s="126"/>
      <c r="D25" s="126"/>
      <c r="E25" s="145"/>
      <c r="F25" s="147"/>
      <c r="G25" s="147"/>
      <c r="H25" s="147"/>
      <c r="I25" s="149"/>
      <c r="J25" s="141"/>
      <c r="K25" s="152"/>
      <c r="L25" s="153"/>
      <c r="M25" s="68"/>
      <c r="N25" s="68"/>
      <c r="O25" s="154"/>
      <c r="P25" s="6"/>
    </row>
    <row r="26" spans="2:16" ht="15.75" customHeight="1" thickBot="1">
      <c r="B26" s="126"/>
      <c r="C26" s="126"/>
      <c r="D26" s="126"/>
      <c r="E26" s="145"/>
      <c r="F26" s="147"/>
      <c r="G26" s="147"/>
      <c r="H26" s="147"/>
      <c r="I26" s="149"/>
      <c r="J26" s="141"/>
      <c r="K26" s="152"/>
      <c r="L26" s="153"/>
      <c r="M26" s="68"/>
      <c r="N26" s="68"/>
      <c r="O26" s="154"/>
      <c r="P26" s="6"/>
    </row>
    <row r="27" spans="2:16" ht="15.75" customHeight="1" thickBot="1">
      <c r="B27" s="126"/>
      <c r="C27" s="126"/>
      <c r="D27" s="126"/>
      <c r="E27" s="145"/>
      <c r="F27" s="147"/>
      <c r="G27" s="147"/>
      <c r="H27" s="147"/>
      <c r="I27" s="149"/>
      <c r="J27" s="141"/>
      <c r="K27" s="152"/>
      <c r="L27" s="153"/>
      <c r="M27" s="68"/>
      <c r="N27" s="68"/>
      <c r="O27" s="154"/>
      <c r="P27" s="6"/>
    </row>
    <row r="28" spans="2:16" ht="15.75" customHeight="1" thickBot="1">
      <c r="B28" s="126"/>
      <c r="C28" s="126"/>
      <c r="D28" s="126"/>
      <c r="E28" s="145"/>
      <c r="F28" s="148"/>
      <c r="G28" s="148"/>
      <c r="H28" s="148"/>
      <c r="I28" s="150"/>
      <c r="J28" s="142"/>
      <c r="K28" s="152"/>
      <c r="L28" s="153"/>
      <c r="M28" s="68"/>
      <c r="N28" s="68"/>
      <c r="O28" s="154"/>
      <c r="P28" s="6"/>
    </row>
    <row r="29" spans="2:16" ht="24" thickBot="1">
      <c r="B29" s="60">
        <v>1</v>
      </c>
      <c r="C29" s="112" t="s">
        <v>10</v>
      </c>
      <c r="D29" s="113"/>
      <c r="E29" s="51">
        <v>8.5</v>
      </c>
      <c r="F29" s="51">
        <v>8</v>
      </c>
      <c r="G29" s="51">
        <v>20</v>
      </c>
      <c r="H29" s="51">
        <v>41</v>
      </c>
      <c r="I29" s="51">
        <f>SUM(E29:H29)</f>
        <v>77.5</v>
      </c>
      <c r="J29" s="51">
        <v>89</v>
      </c>
      <c r="K29" s="52" t="str">
        <f>_xlfn.IFS(I29&lt;=40, "Fail", I29&lt;=50, "Fair", I29&lt;=60, "Good", I29&lt;=74, "Very Good", I29&gt;=75, "Excellent")</f>
        <v>Excellent</v>
      </c>
      <c r="L29" s="53"/>
      <c r="M29" s="54"/>
      <c r="N29" s="54"/>
      <c r="O29" s="55" t="s">
        <v>132</v>
      </c>
      <c r="P29" s="6"/>
    </row>
    <row r="30" spans="2:16" ht="24" thickBot="1">
      <c r="B30" s="60">
        <v>2</v>
      </c>
      <c r="C30" s="112" t="s">
        <v>11</v>
      </c>
      <c r="D30" s="113"/>
      <c r="E30" s="51">
        <v>5.5</v>
      </c>
      <c r="F30" s="51">
        <v>7</v>
      </c>
      <c r="G30" s="51">
        <v>20</v>
      </c>
      <c r="H30" s="51">
        <v>39</v>
      </c>
      <c r="I30" s="51">
        <f t="shared" ref="I30:I40" si="0">SUM(E30:H30)</f>
        <v>71.5</v>
      </c>
      <c r="J30" s="51">
        <v>95</v>
      </c>
      <c r="K30" s="52" t="str">
        <f t="shared" ref="K30:K40" si="1">_xlfn.IFS(I30&lt;=40, "Fail", I30&lt;=50, "Fair", I30&lt;=60, "Good", I30&lt;=74, "Very Good", I30&gt;=75, "Excellent")</f>
        <v>Very Good</v>
      </c>
      <c r="L30" s="53"/>
      <c r="M30" s="54"/>
      <c r="N30" s="54"/>
      <c r="O30" s="55" t="s">
        <v>133</v>
      </c>
      <c r="P30" s="6"/>
    </row>
    <row r="31" spans="2:16" ht="24" thickBot="1">
      <c r="B31" s="60">
        <v>3</v>
      </c>
      <c r="C31" s="112" t="s">
        <v>31</v>
      </c>
      <c r="D31" s="113"/>
      <c r="E31" s="51">
        <v>8.3000000000000007</v>
      </c>
      <c r="F31" s="51">
        <v>7.1</v>
      </c>
      <c r="G31" s="51">
        <v>19</v>
      </c>
      <c r="H31" s="51">
        <v>47</v>
      </c>
      <c r="I31" s="51">
        <f t="shared" si="0"/>
        <v>81.400000000000006</v>
      </c>
      <c r="J31" s="51">
        <v>93.5</v>
      </c>
      <c r="K31" s="52" t="str">
        <f t="shared" si="1"/>
        <v>Excellent</v>
      </c>
      <c r="L31" s="53"/>
      <c r="M31" s="54"/>
      <c r="N31" s="54"/>
      <c r="O31" s="55" t="s">
        <v>143</v>
      </c>
      <c r="P31" s="6"/>
    </row>
    <row r="32" spans="2:16" ht="24" thickBot="1">
      <c r="B32" s="60">
        <v>4</v>
      </c>
      <c r="C32" s="112" t="s">
        <v>32</v>
      </c>
      <c r="D32" s="113"/>
      <c r="E32" s="51">
        <v>8.8000000000000007</v>
      </c>
      <c r="F32" s="51">
        <v>8.5</v>
      </c>
      <c r="G32" s="51">
        <v>20</v>
      </c>
      <c r="H32" s="51">
        <v>47</v>
      </c>
      <c r="I32" s="51">
        <f t="shared" si="0"/>
        <v>84.3</v>
      </c>
      <c r="J32" s="51">
        <v>94</v>
      </c>
      <c r="K32" s="52" t="str">
        <f t="shared" si="1"/>
        <v>Excellent</v>
      </c>
      <c r="L32" s="53"/>
      <c r="M32" s="54"/>
      <c r="N32" s="54"/>
      <c r="O32" s="55" t="s">
        <v>134</v>
      </c>
      <c r="P32" s="6"/>
    </row>
    <row r="33" spans="2:16" ht="24" thickBot="1">
      <c r="B33" s="60">
        <v>5</v>
      </c>
      <c r="C33" s="112" t="s">
        <v>33</v>
      </c>
      <c r="D33" s="113"/>
      <c r="E33" s="51">
        <v>8</v>
      </c>
      <c r="F33" s="51">
        <v>9.5</v>
      </c>
      <c r="G33" s="51">
        <v>20</v>
      </c>
      <c r="H33" s="51">
        <v>45.5</v>
      </c>
      <c r="I33" s="51">
        <f t="shared" si="0"/>
        <v>83</v>
      </c>
      <c r="J33" s="51">
        <v>95</v>
      </c>
      <c r="K33" s="52" t="str">
        <f t="shared" si="1"/>
        <v>Excellent</v>
      </c>
      <c r="L33" s="53"/>
      <c r="M33" s="54"/>
      <c r="N33" s="54"/>
      <c r="O33" s="55" t="s">
        <v>141</v>
      </c>
      <c r="P33" s="6"/>
    </row>
    <row r="34" spans="2:16" ht="24" thickBot="1">
      <c r="B34" s="60">
        <v>6</v>
      </c>
      <c r="C34" s="112" t="s">
        <v>12</v>
      </c>
      <c r="D34" s="113"/>
      <c r="E34" s="51">
        <v>8.5</v>
      </c>
      <c r="F34" s="51">
        <v>7.3</v>
      </c>
      <c r="G34" s="51">
        <v>20</v>
      </c>
      <c r="H34" s="51">
        <v>42.3</v>
      </c>
      <c r="I34" s="51">
        <f t="shared" si="0"/>
        <v>78.099999999999994</v>
      </c>
      <c r="J34" s="51">
        <v>87.5</v>
      </c>
      <c r="K34" s="52" t="str">
        <f t="shared" si="1"/>
        <v>Excellent</v>
      </c>
      <c r="L34" s="53"/>
      <c r="M34" s="54"/>
      <c r="N34" s="54"/>
      <c r="O34" s="55" t="s">
        <v>143</v>
      </c>
      <c r="P34" s="6"/>
    </row>
    <row r="35" spans="2:16" ht="24" thickBot="1">
      <c r="B35" s="60">
        <v>7</v>
      </c>
      <c r="C35" s="112" t="s">
        <v>14</v>
      </c>
      <c r="D35" s="113"/>
      <c r="E35" s="51">
        <v>6</v>
      </c>
      <c r="F35" s="51">
        <v>6</v>
      </c>
      <c r="G35" s="51">
        <v>20</v>
      </c>
      <c r="H35" s="51">
        <v>52</v>
      </c>
      <c r="I35" s="51">
        <f t="shared" si="0"/>
        <v>84</v>
      </c>
      <c r="J35" s="51">
        <v>93</v>
      </c>
      <c r="K35" s="52" t="str">
        <f t="shared" si="1"/>
        <v>Excellent</v>
      </c>
      <c r="L35" s="53"/>
      <c r="M35" s="54"/>
      <c r="N35" s="54"/>
      <c r="O35" s="55" t="s">
        <v>136</v>
      </c>
      <c r="P35" s="6"/>
    </row>
    <row r="36" spans="2:16" ht="24" thickBot="1">
      <c r="B36" s="60">
        <v>8</v>
      </c>
      <c r="C36" s="112" t="s">
        <v>34</v>
      </c>
      <c r="D36" s="113"/>
      <c r="E36" s="51">
        <v>8</v>
      </c>
      <c r="F36" s="51">
        <v>6.5</v>
      </c>
      <c r="G36" s="51">
        <v>20</v>
      </c>
      <c r="H36" s="51">
        <v>34.700000000000003</v>
      </c>
      <c r="I36" s="51">
        <f t="shared" si="0"/>
        <v>69.2</v>
      </c>
      <c r="J36" s="51">
        <v>89</v>
      </c>
      <c r="K36" s="52" t="str">
        <f t="shared" si="1"/>
        <v>Very Good</v>
      </c>
      <c r="L36" s="53"/>
      <c r="M36" s="54"/>
      <c r="N36" s="54"/>
      <c r="O36" s="55" t="s">
        <v>135</v>
      </c>
      <c r="P36" s="6"/>
    </row>
    <row r="37" spans="2:16" ht="24" thickBot="1">
      <c r="B37" s="60">
        <v>9</v>
      </c>
      <c r="C37" s="112" t="s">
        <v>13</v>
      </c>
      <c r="D37" s="113"/>
      <c r="E37" s="51">
        <v>9</v>
      </c>
      <c r="F37" s="51">
        <v>9</v>
      </c>
      <c r="G37" s="51">
        <v>20</v>
      </c>
      <c r="H37" s="51">
        <v>54</v>
      </c>
      <c r="I37" s="51">
        <f t="shared" si="0"/>
        <v>92</v>
      </c>
      <c r="J37" s="51">
        <v>99</v>
      </c>
      <c r="K37" s="52" t="str">
        <f t="shared" si="1"/>
        <v>Excellent</v>
      </c>
      <c r="L37" s="53"/>
      <c r="M37" s="54"/>
      <c r="N37" s="54"/>
      <c r="O37" s="55" t="s">
        <v>137</v>
      </c>
      <c r="P37" s="6"/>
    </row>
    <row r="38" spans="2:16" ht="24" thickBot="1">
      <c r="B38" s="60">
        <v>10</v>
      </c>
      <c r="C38" s="112" t="s">
        <v>35</v>
      </c>
      <c r="D38" s="113"/>
      <c r="E38" s="51">
        <v>8</v>
      </c>
      <c r="F38" s="51">
        <v>8</v>
      </c>
      <c r="G38" s="51">
        <v>20</v>
      </c>
      <c r="H38" s="51">
        <v>44</v>
      </c>
      <c r="I38" s="51">
        <f t="shared" si="0"/>
        <v>80</v>
      </c>
      <c r="J38" s="51">
        <v>96</v>
      </c>
      <c r="K38" s="52" t="str">
        <f t="shared" si="1"/>
        <v>Excellent</v>
      </c>
      <c r="L38" s="53"/>
      <c r="M38" s="54"/>
      <c r="N38" s="54"/>
      <c r="O38" s="55" t="s">
        <v>138</v>
      </c>
      <c r="P38" s="6"/>
    </row>
    <row r="39" spans="2:16" ht="24" thickBot="1">
      <c r="B39" s="60">
        <v>11</v>
      </c>
      <c r="C39" s="112" t="s">
        <v>36</v>
      </c>
      <c r="D39" s="113"/>
      <c r="E39" s="51">
        <v>9</v>
      </c>
      <c r="F39" s="51">
        <v>10</v>
      </c>
      <c r="G39" s="51">
        <v>17.5</v>
      </c>
      <c r="H39" s="51">
        <v>43.4</v>
      </c>
      <c r="I39" s="51">
        <f t="shared" si="0"/>
        <v>79.900000000000006</v>
      </c>
      <c r="J39" s="51">
        <v>96</v>
      </c>
      <c r="K39" s="52" t="str">
        <f t="shared" si="1"/>
        <v>Excellent</v>
      </c>
      <c r="L39" s="53"/>
      <c r="M39" s="54"/>
      <c r="N39" s="54"/>
      <c r="O39" s="55" t="s">
        <v>139</v>
      </c>
      <c r="P39" s="6"/>
    </row>
    <row r="40" spans="2:16" ht="24" thickBot="1">
      <c r="B40" s="60">
        <v>12</v>
      </c>
      <c r="C40" s="112" t="s">
        <v>15</v>
      </c>
      <c r="D40" s="113"/>
      <c r="E40" s="51">
        <v>8</v>
      </c>
      <c r="F40" s="51">
        <v>8</v>
      </c>
      <c r="G40" s="51">
        <v>19</v>
      </c>
      <c r="H40" s="51">
        <v>46</v>
      </c>
      <c r="I40" s="51">
        <f t="shared" si="0"/>
        <v>81</v>
      </c>
      <c r="J40" s="51">
        <v>93</v>
      </c>
      <c r="K40" s="52" t="str">
        <f t="shared" si="1"/>
        <v>Excellent</v>
      </c>
      <c r="L40" s="53"/>
      <c r="M40" s="54"/>
      <c r="N40" s="54"/>
      <c r="O40" s="55" t="s">
        <v>140</v>
      </c>
      <c r="P40" s="6"/>
    </row>
    <row r="41" spans="2:16" ht="24" thickBot="1">
      <c r="B41" s="60"/>
      <c r="C41" s="112"/>
      <c r="D41" s="113"/>
      <c r="E41" s="51"/>
      <c r="F41" s="51"/>
      <c r="G41" s="51"/>
      <c r="H41" s="51"/>
      <c r="I41" s="51"/>
      <c r="J41" s="51"/>
      <c r="K41" s="67"/>
      <c r="L41" s="53"/>
      <c r="M41" s="54"/>
      <c r="N41" s="54"/>
      <c r="O41" s="55"/>
      <c r="P41" s="6"/>
    </row>
    <row r="42" spans="2:16" ht="24" thickBot="1">
      <c r="B42" s="60"/>
      <c r="C42" s="112"/>
      <c r="D42" s="113"/>
      <c r="E42" s="51"/>
      <c r="F42" s="51"/>
      <c r="G42" s="51"/>
      <c r="H42" s="51"/>
      <c r="I42" s="51"/>
      <c r="J42" s="51"/>
      <c r="K42" s="67"/>
      <c r="L42" s="53"/>
      <c r="M42" s="54"/>
      <c r="N42" s="54"/>
      <c r="O42" s="55"/>
      <c r="P42" s="6"/>
    </row>
    <row r="43" spans="2:16" ht="24" thickBot="1">
      <c r="B43" s="60"/>
      <c r="C43" s="112"/>
      <c r="D43" s="113"/>
      <c r="E43" s="51"/>
      <c r="F43" s="51"/>
      <c r="G43" s="51"/>
      <c r="H43" s="51"/>
      <c r="I43" s="51"/>
      <c r="J43" s="51"/>
      <c r="K43" s="67"/>
      <c r="L43" s="53"/>
      <c r="M43" s="54"/>
      <c r="N43" s="54"/>
      <c r="O43" s="55"/>
      <c r="P43" s="6"/>
    </row>
    <row r="44" spans="2:16" ht="24" thickBot="1">
      <c r="B44" s="60"/>
      <c r="C44" s="112"/>
      <c r="D44" s="113"/>
      <c r="E44" s="51"/>
      <c r="F44" s="51"/>
      <c r="G44" s="51"/>
      <c r="H44" s="51"/>
      <c r="I44" s="51"/>
      <c r="J44" s="51"/>
      <c r="K44" s="67"/>
      <c r="L44" s="53"/>
      <c r="M44" s="54"/>
      <c r="N44" s="54"/>
      <c r="O44" s="55"/>
      <c r="P44" s="6"/>
    </row>
    <row r="45" spans="2:16" ht="24" thickBot="1">
      <c r="B45" s="60"/>
      <c r="C45" s="112"/>
      <c r="D45" s="113"/>
      <c r="E45" s="51"/>
      <c r="F45" s="51"/>
      <c r="G45" s="51"/>
      <c r="H45" s="51"/>
      <c r="I45" s="51"/>
      <c r="J45" s="51"/>
      <c r="K45" s="67"/>
      <c r="L45" s="53"/>
      <c r="M45" s="54"/>
      <c r="N45" s="54"/>
      <c r="O45" s="55"/>
      <c r="P45" s="6"/>
    </row>
    <row r="46" spans="2:16" ht="24" thickBot="1">
      <c r="B46" s="60"/>
      <c r="C46" s="112"/>
      <c r="D46" s="113"/>
      <c r="E46" s="51"/>
      <c r="F46" s="51"/>
      <c r="G46" s="51"/>
      <c r="H46" s="51"/>
      <c r="I46" s="51"/>
      <c r="J46" s="51"/>
      <c r="K46" s="67"/>
      <c r="L46" s="53"/>
      <c r="M46" s="54"/>
      <c r="N46" s="54"/>
      <c r="O46" s="55"/>
      <c r="P46" s="6"/>
    </row>
    <row r="47" spans="2:16" ht="24" thickBot="1">
      <c r="B47" s="60"/>
      <c r="C47" s="112"/>
      <c r="D47" s="113"/>
      <c r="E47" s="51"/>
      <c r="F47" s="51"/>
      <c r="G47" s="51"/>
      <c r="H47" s="51"/>
      <c r="I47" s="51"/>
      <c r="J47" s="51"/>
      <c r="K47" s="67"/>
      <c r="L47" s="53"/>
      <c r="M47" s="54"/>
      <c r="N47" s="54"/>
      <c r="O47" s="55"/>
      <c r="P47" s="6"/>
    </row>
    <row r="48" spans="2:16" ht="24" thickBot="1">
      <c r="B48" s="60"/>
      <c r="C48" s="112"/>
      <c r="D48" s="113"/>
      <c r="E48" s="51"/>
      <c r="F48" s="51"/>
      <c r="G48" s="51"/>
      <c r="H48" s="51"/>
      <c r="I48" s="51"/>
      <c r="J48" s="51"/>
      <c r="K48" s="67"/>
      <c r="L48" s="53"/>
      <c r="M48" s="54"/>
      <c r="N48" s="54"/>
      <c r="O48" s="55"/>
      <c r="P48" s="6"/>
    </row>
    <row r="49" spans="2:16" ht="28.5" customHeight="1" thickBot="1">
      <c r="B49" s="19"/>
      <c r="C49" s="138" t="s">
        <v>37</v>
      </c>
      <c r="D49" s="139"/>
      <c r="E49" s="1"/>
      <c r="F49" s="1"/>
      <c r="G49" s="22"/>
      <c r="H49" s="23"/>
      <c r="I49" s="69">
        <f>SUM(I29:I48)</f>
        <v>961.9</v>
      </c>
      <c r="J49" s="18"/>
      <c r="K49" s="20"/>
      <c r="L49" s="2"/>
      <c r="O49" s="2"/>
      <c r="P49" s="6"/>
    </row>
    <row r="50" spans="2:16" ht="28.5" customHeight="1" thickBot="1">
      <c r="B50" s="8"/>
      <c r="C50" s="12"/>
      <c r="D50" s="12"/>
      <c r="E50" s="4" t="s">
        <v>27</v>
      </c>
      <c r="F50" s="17">
        <f>MAX(ABAYOMI!O50,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0.90616666666666679</v>
      </c>
      <c r="G50" s="3" t="s">
        <v>26</v>
      </c>
      <c r="H50" s="16">
        <f>AVERAGE(ABAYOMI!O50,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0.61792204301075282</v>
      </c>
      <c r="I50" s="3" t="s">
        <v>28</v>
      </c>
      <c r="J50" s="16">
        <f>MIN(ABAYOMI!O50, ADEGBESAN!O50, ADIGUN!O50, AKINWUMI!O50, BABALOLA!O50, CHIDUBEM!O50, CHINEDU!O50, EKHAIYEME!O50, ISMAIL!O50, MUSA!O50, ODOFIN!O50, OGUNADE!O50, OGUNLEYE!O50, OGUNTEGBE!O50, OJO!O50, OKOJIE!O50, 'OLUWOLE-DEJI'!O50, ONAH!O50, OWOSHO!O50, OYEBOLA!O50, ONYECHEFULE!O50, PETER!O50, RAHAMON!O50, ARIF!O50, ROLAND!O50, SHITTU!O50, SHODEHINDE!O50, STEPHEN!O50, SULAIMON!O50, SULEIMON!O50, TIAMIYU!O50, YAKUB!O50)</f>
        <v>0.31458333333333333</v>
      </c>
      <c r="K50" s="21" t="s">
        <v>29</v>
      </c>
      <c r="O50" s="15">
        <f>I49/1200</f>
        <v>0.80158333333333331</v>
      </c>
      <c r="P50" s="6"/>
    </row>
    <row r="51" spans="2:16" ht="28.5" customHeight="1">
      <c r="B51" s="155" t="s">
        <v>43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6"/>
    </row>
    <row r="52" spans="2:16" ht="28.5" customHeight="1">
      <c r="B52" s="56"/>
      <c r="C52" s="57"/>
      <c r="D52" s="57" t="s">
        <v>58</v>
      </c>
      <c r="E52" s="89"/>
      <c r="F52" s="89"/>
      <c r="G52" s="89"/>
      <c r="H52" s="89"/>
      <c r="I52" s="89"/>
      <c r="J52" s="57"/>
      <c r="K52" s="57"/>
      <c r="L52" s="57"/>
      <c r="M52" s="57"/>
      <c r="N52" s="57"/>
      <c r="O52" s="57"/>
      <c r="P52" s="6"/>
    </row>
    <row r="53" spans="2:16" ht="28.5" customHeight="1">
      <c r="B53" s="177" t="s">
        <v>44</v>
      </c>
      <c r="C53" s="90"/>
      <c r="D53" s="57">
        <v>5</v>
      </c>
      <c r="E53" s="91" t="str">
        <f t="shared" ref="E53:E58" si="2">REPT("⭐",D53)</f>
        <v>⭐⭐⭐⭐⭐</v>
      </c>
      <c r="F53" s="91"/>
      <c r="G53" s="91"/>
      <c r="H53" s="90" t="s">
        <v>51</v>
      </c>
      <c r="I53" s="90"/>
      <c r="J53" s="57">
        <v>5</v>
      </c>
      <c r="K53" s="57"/>
      <c r="L53" s="57"/>
      <c r="M53" s="57"/>
      <c r="N53" s="57"/>
      <c r="O53" s="57"/>
      <c r="P53" s="6"/>
    </row>
    <row r="54" spans="2:16" ht="28.5" customHeight="1">
      <c r="B54" s="177" t="s">
        <v>46</v>
      </c>
      <c r="C54" s="90"/>
      <c r="D54" s="57">
        <v>4</v>
      </c>
      <c r="E54" s="91" t="str">
        <f t="shared" si="2"/>
        <v>⭐⭐⭐⭐</v>
      </c>
      <c r="F54" s="91"/>
      <c r="G54" s="91"/>
      <c r="H54" s="90" t="s">
        <v>50</v>
      </c>
      <c r="I54" s="90"/>
      <c r="J54" s="57">
        <v>4</v>
      </c>
      <c r="K54" s="57"/>
      <c r="L54" s="57"/>
      <c r="M54" s="57"/>
      <c r="N54" s="57"/>
      <c r="O54" s="57"/>
      <c r="P54" s="6"/>
    </row>
    <row r="55" spans="2:16" ht="28.5" customHeight="1">
      <c r="B55" s="177" t="s">
        <v>45</v>
      </c>
      <c r="C55" s="90"/>
      <c r="D55" s="57">
        <v>4</v>
      </c>
      <c r="E55" s="91" t="str">
        <f t="shared" si="2"/>
        <v>⭐⭐⭐⭐</v>
      </c>
      <c r="F55" s="91"/>
      <c r="G55" s="91"/>
      <c r="H55" s="90" t="s">
        <v>53</v>
      </c>
      <c r="I55" s="90"/>
      <c r="J55" s="57">
        <v>3</v>
      </c>
      <c r="K55" s="57"/>
      <c r="L55" s="57"/>
      <c r="M55" s="57"/>
      <c r="N55" s="57"/>
      <c r="O55" s="57"/>
      <c r="P55" s="6"/>
    </row>
    <row r="56" spans="2:16" ht="28.5" customHeight="1">
      <c r="B56" s="177" t="s">
        <v>57</v>
      </c>
      <c r="C56" s="90"/>
      <c r="D56" s="57">
        <v>3</v>
      </c>
      <c r="E56" s="91" t="str">
        <f t="shared" si="2"/>
        <v>⭐⭐⭐</v>
      </c>
      <c r="F56" s="91"/>
      <c r="G56" s="91"/>
      <c r="H56" s="90" t="s">
        <v>48</v>
      </c>
      <c r="I56" s="90"/>
      <c r="J56" s="57">
        <v>2</v>
      </c>
      <c r="K56" s="57"/>
      <c r="L56" s="57"/>
      <c r="M56" s="57"/>
      <c r="N56" s="57"/>
      <c r="O56" s="57"/>
      <c r="P56" s="6"/>
    </row>
    <row r="57" spans="2:16" ht="28.5" customHeight="1">
      <c r="B57" s="177" t="s">
        <v>52</v>
      </c>
      <c r="C57" s="90"/>
      <c r="D57" s="57">
        <v>5</v>
      </c>
      <c r="E57" s="91" t="str">
        <f t="shared" si="2"/>
        <v>⭐⭐⭐⭐⭐</v>
      </c>
      <c r="F57" s="91"/>
      <c r="G57" s="91"/>
      <c r="H57" s="90" t="s">
        <v>49</v>
      </c>
      <c r="I57" s="90"/>
      <c r="J57" s="57">
        <v>1</v>
      </c>
      <c r="K57" s="57"/>
      <c r="L57" s="57"/>
      <c r="M57" s="57"/>
      <c r="N57" s="57"/>
      <c r="O57" s="57"/>
      <c r="P57" s="6"/>
    </row>
    <row r="58" spans="2:16" ht="28.5" customHeight="1">
      <c r="B58" s="177" t="s">
        <v>47</v>
      </c>
      <c r="C58" s="90"/>
      <c r="D58" s="57">
        <v>3</v>
      </c>
      <c r="E58" s="91" t="str">
        <f t="shared" si="2"/>
        <v>⭐⭐⭐</v>
      </c>
      <c r="F58" s="91"/>
      <c r="G58" s="91"/>
      <c r="H58" s="89"/>
      <c r="I58" s="89"/>
      <c r="J58" s="57"/>
      <c r="K58" s="57"/>
      <c r="L58" s="57"/>
      <c r="M58" s="57"/>
      <c r="N58" s="57"/>
      <c r="O58" s="57"/>
      <c r="P58" s="6"/>
    </row>
    <row r="59" spans="2:16" ht="28.5" customHeight="1" thickBot="1">
      <c r="B59" s="206" t="s">
        <v>40</v>
      </c>
      <c r="C59" s="207"/>
      <c r="D59" s="65">
        <v>126</v>
      </c>
      <c r="E59" s="208" t="s">
        <v>41</v>
      </c>
      <c r="F59" s="209"/>
      <c r="G59" s="210"/>
      <c r="H59" s="64">
        <v>126</v>
      </c>
      <c r="I59" s="211" t="s">
        <v>42</v>
      </c>
      <c r="J59" s="212"/>
      <c r="K59" s="207"/>
      <c r="L59" s="37"/>
      <c r="M59" s="37"/>
      <c r="N59" s="37"/>
      <c r="O59" s="66">
        <f>D59-H59</f>
        <v>0</v>
      </c>
      <c r="P59" s="6"/>
    </row>
    <row r="60" spans="2:16" ht="39.75" customHeight="1" thickBot="1">
      <c r="B60" s="161" t="s">
        <v>22</v>
      </c>
      <c r="C60" s="162"/>
      <c r="D60" s="163"/>
      <c r="E60" s="164" t="str">
        <f>_xlfn.IFS(O50&lt;0.4, "A weak performance. There is room for improvement.", O50&lt;0.49, "A fair performance. There is room for improvement.", O50&lt;0.6," An average performance. You can do better", O50&lt;0.65, "A good performance. You can do better.",O50&lt;0.75, "A very good performance. Put more effort.", O50&lt;=1, "An excellent performance. Keep it up.")</f>
        <v>An excellent performance. Keep it up.</v>
      </c>
      <c r="F60" s="165"/>
      <c r="G60" s="165"/>
      <c r="H60" s="165"/>
      <c r="I60" s="165"/>
      <c r="J60" s="165"/>
      <c r="K60" s="166"/>
      <c r="L60" s="165"/>
      <c r="M60" s="165"/>
      <c r="N60" s="165"/>
      <c r="O60" s="167"/>
      <c r="P60" s="6"/>
    </row>
    <row r="61" spans="2:16" ht="29.25" customHeight="1">
      <c r="B61" s="157" t="s">
        <v>21</v>
      </c>
      <c r="C61" s="158"/>
      <c r="D61" s="158"/>
      <c r="E61" s="168"/>
      <c r="F61" s="170" t="s">
        <v>23</v>
      </c>
      <c r="G61" s="171"/>
      <c r="H61" s="171"/>
      <c r="I61" s="171"/>
      <c r="J61" s="171"/>
      <c r="K61" s="172"/>
      <c r="O61" s="168"/>
      <c r="P61" s="6"/>
    </row>
    <row r="62" spans="2:16" ht="15.75" customHeight="1">
      <c r="B62" s="159"/>
      <c r="C62" s="160"/>
      <c r="D62" s="160"/>
      <c r="E62" s="168"/>
      <c r="F62" s="173"/>
      <c r="G62" s="171"/>
      <c r="H62" s="171"/>
      <c r="I62" s="171"/>
      <c r="J62" s="171"/>
      <c r="K62" s="172"/>
      <c r="O62" s="168"/>
      <c r="P62" s="6"/>
    </row>
    <row r="63" spans="2:16" ht="15" customHeight="1">
      <c r="B63" s="159"/>
      <c r="C63" s="160"/>
      <c r="D63" s="160"/>
      <c r="E63" s="168"/>
      <c r="F63" s="173"/>
      <c r="G63" s="171"/>
      <c r="H63" s="171"/>
      <c r="I63" s="171"/>
      <c r="J63" s="171"/>
      <c r="K63" s="172"/>
      <c r="O63" s="168"/>
      <c r="P63" s="6"/>
    </row>
    <row r="64" spans="2:16" ht="15" customHeight="1">
      <c r="B64" s="159"/>
      <c r="C64" s="160"/>
      <c r="D64" s="160"/>
      <c r="E64" s="169"/>
      <c r="F64" s="174"/>
      <c r="G64" s="175"/>
      <c r="H64" s="175"/>
      <c r="I64" s="175"/>
      <c r="J64" s="175"/>
      <c r="K64" s="176"/>
      <c r="L64" s="11"/>
      <c r="M64" s="11"/>
      <c r="N64" s="11"/>
      <c r="O64" s="169"/>
      <c r="P64" s="6"/>
    </row>
    <row r="65" spans="2:16" ht="33.75" customHeight="1">
      <c r="B65" s="94" t="s">
        <v>24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6"/>
    </row>
    <row r="66" spans="2:16" ht="15.75" thickBot="1">
      <c r="B66" s="96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"/>
    </row>
    <row r="74" spans="2:16" ht="18.75" customHeight="1"/>
    <row r="79" spans="2:16" ht="15.75" customHeight="1"/>
  </sheetData>
  <mergeCells count="84">
    <mergeCell ref="B65:O66"/>
    <mergeCell ref="B60:D60"/>
    <mergeCell ref="E60:O60"/>
    <mergeCell ref="B61:D64"/>
    <mergeCell ref="E61:E64"/>
    <mergeCell ref="F61:K64"/>
    <mergeCell ref="O61:O64"/>
    <mergeCell ref="B58:C58"/>
    <mergeCell ref="E58:G58"/>
    <mergeCell ref="H58:I58"/>
    <mergeCell ref="B59:C59"/>
    <mergeCell ref="E59:G59"/>
    <mergeCell ref="I59:K59"/>
    <mergeCell ref="B56:C56"/>
    <mergeCell ref="E56:G56"/>
    <mergeCell ref="H56:I56"/>
    <mergeCell ref="B57:C57"/>
    <mergeCell ref="E57:G57"/>
    <mergeCell ref="H57:I57"/>
    <mergeCell ref="B54:C54"/>
    <mergeCell ref="E54:G54"/>
    <mergeCell ref="H54:I54"/>
    <mergeCell ref="B55:C55"/>
    <mergeCell ref="E55:G55"/>
    <mergeCell ref="H55:I55"/>
    <mergeCell ref="B53:C53"/>
    <mergeCell ref="E53:G53"/>
    <mergeCell ref="H53:I53"/>
    <mergeCell ref="C42:D42"/>
    <mergeCell ref="C43:D43"/>
    <mergeCell ref="C44:D44"/>
    <mergeCell ref="C45:D45"/>
    <mergeCell ref="C46:D46"/>
    <mergeCell ref="C47:D47"/>
    <mergeCell ref="C48:D48"/>
    <mergeCell ref="C49:D49"/>
    <mergeCell ref="B51:O51"/>
    <mergeCell ref="E52:G52"/>
    <mergeCell ref="H52:I52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I24:I28"/>
    <mergeCell ref="J24:J28"/>
    <mergeCell ref="K24:K28"/>
    <mergeCell ref="L24:L28"/>
    <mergeCell ref="O24:O28"/>
    <mergeCell ref="C29:D29"/>
    <mergeCell ref="B24:B28"/>
    <mergeCell ref="C24:D28"/>
    <mergeCell ref="E24:E28"/>
    <mergeCell ref="F24:F28"/>
    <mergeCell ref="G24:G28"/>
    <mergeCell ref="H24:H28"/>
    <mergeCell ref="B9:C9"/>
    <mergeCell ref="D9:F9"/>
    <mergeCell ref="G9:H9"/>
    <mergeCell ref="I9:O9"/>
    <mergeCell ref="B11:O12"/>
    <mergeCell ref="B13:O22"/>
    <mergeCell ref="B7:C7"/>
    <mergeCell ref="D7:F7"/>
    <mergeCell ref="G7:H7"/>
    <mergeCell ref="I7:O7"/>
    <mergeCell ref="B8:C8"/>
    <mergeCell ref="D8:F8"/>
    <mergeCell ref="G8:H8"/>
    <mergeCell ref="I8:O8"/>
    <mergeCell ref="B3:O3"/>
    <mergeCell ref="B4:O4"/>
    <mergeCell ref="B5:O5"/>
    <mergeCell ref="B6:C6"/>
    <mergeCell ref="D6:F6"/>
    <mergeCell ref="G6:H6"/>
    <mergeCell ref="I6:O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ABAYOMI</vt:lpstr>
      <vt:lpstr>ADEGBESAN</vt:lpstr>
      <vt:lpstr>ADIGUN</vt:lpstr>
      <vt:lpstr>AKINWUMI</vt:lpstr>
      <vt:lpstr>BABALOLA</vt:lpstr>
      <vt:lpstr>CHIDUBEM</vt:lpstr>
      <vt:lpstr>CHINEDU</vt:lpstr>
      <vt:lpstr>EKHAIYEME</vt:lpstr>
      <vt:lpstr>ISMAIL</vt:lpstr>
      <vt:lpstr>MUSA</vt:lpstr>
      <vt:lpstr>ODOFIN</vt:lpstr>
      <vt:lpstr>OGUNADE</vt:lpstr>
      <vt:lpstr>OGUNLEYE</vt:lpstr>
      <vt:lpstr>OGUNTEGBE</vt:lpstr>
      <vt:lpstr>OJO</vt:lpstr>
      <vt:lpstr>OKOJIE</vt:lpstr>
      <vt:lpstr>OLUWOLE-DEJI</vt:lpstr>
      <vt:lpstr>ONAH</vt:lpstr>
      <vt:lpstr>OWOSHO</vt:lpstr>
      <vt:lpstr>OYEBOLA</vt:lpstr>
      <vt:lpstr>ONYECHEFULE</vt:lpstr>
      <vt:lpstr>PETER</vt:lpstr>
      <vt:lpstr>RAHAMON</vt:lpstr>
      <vt:lpstr>ARIF</vt:lpstr>
      <vt:lpstr>ROLAND</vt:lpstr>
      <vt:lpstr>SHITTU</vt:lpstr>
      <vt:lpstr>SHODEHINDE</vt:lpstr>
      <vt:lpstr>STEPHEN</vt:lpstr>
      <vt:lpstr>SULAIMON</vt:lpstr>
      <vt:lpstr>SULEIMON</vt:lpstr>
      <vt:lpstr>TIAMIYU</vt:lpstr>
      <vt:lpstr>YAKUB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RAYA ELECTRONIS</dc:creator>
  <cp:lastModifiedBy>comfort olatunji</cp:lastModifiedBy>
  <cp:lastPrinted>2025-03-31T17:41:57Z</cp:lastPrinted>
  <dcterms:created xsi:type="dcterms:W3CDTF">2023-03-02T12:37:00Z</dcterms:created>
  <dcterms:modified xsi:type="dcterms:W3CDTF">2025-05-12T14:49:26Z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615A56C4CED54BCDB48BE3FA85EB3334_13</vt:lpwstr>
  </property>
  <property fmtid="{D5CDD505-2E9C-101B-9397-08002B2CF9AE}" pid="3" name="KSOProductBuildVer">
    <vt:lpwstr>1033-12.2.0.20326</vt:lpwstr>
  </property>
</Properties>
</file>