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E:\PROJECT\"/>
    </mc:Choice>
  </mc:AlternateContent>
  <xr:revisionPtr revIDLastSave="0" documentId="13_ncr:1_{8868219C-FC0D-46BF-8300-D679D37709AD}" xr6:coauthVersionLast="47" xr6:coauthVersionMax="47" xr10:uidLastSave="{00000000-0000-0000-0000-000000000000}"/>
  <bookViews>
    <workbookView xWindow="-120" yWindow="-120" windowWidth="20730" windowHeight="11160" activeTab="3" xr2:uid="{F379336C-5017-48B6-8A64-E6D5D8B563E7}"/>
  </bookViews>
  <sheets>
    <sheet name="STATEMENT OF CASH FLOW" sheetId="1" r:id="rId1"/>
    <sheet name="ADDITIONAL INFORMATION" sheetId="2" r:id="rId2"/>
    <sheet name="SOLUTION 1" sheetId="3" r:id="rId3"/>
    <sheet name="SOLUTION 2" sheetId="4" r:id="rId4"/>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K39" i="4" l="1"/>
  <c r="K38" i="4"/>
  <c r="J32" i="4"/>
  <c r="J31" i="4"/>
  <c r="J30" i="4"/>
  <c r="J26" i="4"/>
  <c r="K27" i="4" s="1"/>
  <c r="J10" i="4"/>
  <c r="J9" i="4"/>
  <c r="J12" i="4"/>
  <c r="J121" i="3"/>
  <c r="J123" i="3" s="1"/>
  <c r="J108" i="3"/>
  <c r="J110" i="3" s="1"/>
  <c r="J30" i="3"/>
  <c r="J95" i="3"/>
  <c r="J97" i="3" s="1"/>
  <c r="K85" i="3"/>
  <c r="K86" i="3" s="1"/>
  <c r="J68" i="3"/>
  <c r="J70" i="3" s="1"/>
  <c r="J45" i="3"/>
  <c r="J47" i="3" s="1"/>
  <c r="J27" i="3"/>
  <c r="J31" i="3" s="1"/>
  <c r="J53" i="1"/>
  <c r="I53" i="1"/>
  <c r="J44" i="1"/>
  <c r="I44" i="1"/>
  <c r="J33" i="1"/>
  <c r="J39" i="1" s="1"/>
  <c r="I33" i="1"/>
  <c r="I39" i="1" s="1"/>
  <c r="J9" i="1"/>
  <c r="J11" i="1" s="1"/>
  <c r="J13" i="1" s="1"/>
  <c r="J33" i="4" l="1"/>
  <c r="K34" i="4" s="1"/>
  <c r="J13" i="4"/>
  <c r="J18" i="4" s="1"/>
  <c r="K19" i="4" s="1"/>
  <c r="K36" i="4" s="1"/>
  <c r="I54" i="1"/>
  <c r="J15" i="1"/>
  <c r="J17" i="1" s="1"/>
  <c r="J19" i="1" s="1"/>
  <c r="J21" i="1" s="1"/>
  <c r="J22" i="1" s="1"/>
  <c r="J24" i="1" s="1"/>
  <c r="J54" i="1"/>
</calcChain>
</file>

<file path=xl/sharedStrings.xml><?xml version="1.0" encoding="utf-8"?>
<sst xmlns="http://schemas.openxmlformats.org/spreadsheetml/2006/main" count="131" uniqueCount="125">
  <si>
    <t>Turnover</t>
  </si>
  <si>
    <t>Cost of Sales</t>
  </si>
  <si>
    <t>Gross Profit</t>
  </si>
  <si>
    <t>Selling,General and Administrative Expenses</t>
  </si>
  <si>
    <t>Operating Profit</t>
  </si>
  <si>
    <t>Investment Income</t>
  </si>
  <si>
    <t>Net Profit Before Interest and Tax</t>
  </si>
  <si>
    <t>Interest Expenses</t>
  </si>
  <si>
    <t>Net Profit Before Tax</t>
  </si>
  <si>
    <t>Taxation</t>
  </si>
  <si>
    <t>Net Profit on Ordinary Activities After Tax</t>
  </si>
  <si>
    <t>Net Profit Transferred to Income Surplus</t>
  </si>
  <si>
    <t>Balance Brought Forward (Balance b/d)</t>
  </si>
  <si>
    <t>Add: Profit for the Year</t>
  </si>
  <si>
    <t>Less: Dividends</t>
  </si>
  <si>
    <t>Balance b/d</t>
  </si>
  <si>
    <t>STATEMENT OF COMPREHENSIVE  INCOME FOR THE YEAR ENDED 31/12/2022</t>
  </si>
  <si>
    <t>STATEMENT OF FINANCIAL POSITION AS AT 31/12/2021 AND 31/12/2022</t>
  </si>
  <si>
    <t>NON-CURRENT ASSETS</t>
  </si>
  <si>
    <t>Property Plant and Equipment at cost</t>
  </si>
  <si>
    <t>Accumulated Depreciation: PPE</t>
  </si>
  <si>
    <t>CURRENT ASSETS</t>
  </si>
  <si>
    <t>Short Term Investment</t>
  </si>
  <si>
    <t>Accounts Receivables</t>
  </si>
  <si>
    <t>Inventory</t>
  </si>
  <si>
    <t>TOTAL ASSETS</t>
  </si>
  <si>
    <t>SHAREHOLDERS EQUITY</t>
  </si>
  <si>
    <t>Share Capital</t>
  </si>
  <si>
    <t>Income Surplus</t>
  </si>
  <si>
    <t>Net Worth</t>
  </si>
  <si>
    <t>NON CURRENT LIABILITIES</t>
  </si>
  <si>
    <t>Long Term Debt</t>
  </si>
  <si>
    <t>Finance Lease Obligation</t>
  </si>
  <si>
    <t>CURRENT LIABILITIES</t>
  </si>
  <si>
    <t>Trade Payables</t>
  </si>
  <si>
    <t>Interest Payables</t>
  </si>
  <si>
    <t>Income Tax Payables</t>
  </si>
  <si>
    <t>TOTAL LIABILITIES</t>
  </si>
  <si>
    <t>Net Worth and Total Liabilities</t>
  </si>
  <si>
    <t>Investment</t>
  </si>
  <si>
    <t>Cash</t>
  </si>
  <si>
    <t>_</t>
  </si>
  <si>
    <t>ADDITIONAL INFORMATION</t>
  </si>
  <si>
    <t>As the financial accountant, I was required to prepare a detailed statement of cash flow in a manner prescribed by IAS7 to explain the situation to the investigator who has detailed from a serious fraud office and to ally the fears and suspicions of the directors.</t>
  </si>
  <si>
    <t>Net Increase</t>
  </si>
  <si>
    <t>Cash used for Purchasing PPE</t>
  </si>
  <si>
    <t>Closing Balance of PPE</t>
  </si>
  <si>
    <t>Add: Cost of Disposal</t>
  </si>
  <si>
    <t>Opening Balance of PPE</t>
  </si>
  <si>
    <t>Finance Lease</t>
  </si>
  <si>
    <t>Cash used for Purchasing PPE (original cost)</t>
  </si>
  <si>
    <r>
      <rPr>
        <b/>
        <sz val="14"/>
        <color theme="1"/>
        <rFont val="Verdana"/>
        <family val="2"/>
      </rPr>
      <t>Comment</t>
    </r>
    <r>
      <rPr>
        <sz val="14"/>
        <color theme="1"/>
        <rFont val="Verdana"/>
        <family val="2"/>
      </rPr>
      <t>:When we acquire the assets by finance lease, means that, we have purchased the assets by financing its purchase through raising debt. And the cost of disposal is the expense that is directly related to asset disposal (is the original cost of the asset sold). Therefore, in order to obtain the price of the PPE bought, we should at first assume that the cost of disposal has not been made hence it is added to the closing balance of the PPE, so that we can identify the original cash used to purchase the PPE. Suppose, there was a revaluation upwards when purchasing the PPE, then you should subtract the cost of revaluation from the cash used for purchasing the PPE.</t>
    </r>
  </si>
  <si>
    <t>During the year, the company acquired some new items of PPE of which items costing KSH 9000 were acquired on a finance lease. An item which had cost KSH 800 was disposed off for cash at a carrying value of KSH 200.</t>
  </si>
  <si>
    <t>Accounts receivables at the end of the year included KSH 1000 of interest receivable. During the year, interest income received amounted to KSH 2000. Investment income consists of interest income and dividend income.</t>
  </si>
  <si>
    <t>The board of directors were not satisfied with the draft accounts for 2022 on ground that in the spite of the profit after tax KSH 2300, the position has worsened by KSH 500. They suspect embezzlement of cash on the part of the financial director.</t>
  </si>
  <si>
    <t>ANNUAL DEPRECIATION CHARGE</t>
  </si>
  <si>
    <t>Closing Accumulated Depreciation of PPE</t>
  </si>
  <si>
    <t>Add: Depreciation of Disposal</t>
  </si>
  <si>
    <t>Opening Accumulated Depreciation PPE</t>
  </si>
  <si>
    <t>Annual Depreciation Charge</t>
  </si>
  <si>
    <t>Opening Cash and Cash Equivalent (in 2021)</t>
  </si>
  <si>
    <t>Closing Cash and Cash Equivalent (in 2022)</t>
  </si>
  <si>
    <t>MOVEMENTS IN ACCOUNT RECEIVABLES</t>
  </si>
  <si>
    <t>Balance at End (Closing Balance)</t>
  </si>
  <si>
    <t>Less: Interest Receivables</t>
  </si>
  <si>
    <t>Balance at Start (Opening Balance)</t>
  </si>
  <si>
    <t>Movement in Trade Receivables</t>
  </si>
  <si>
    <r>
      <t>Comment</t>
    </r>
    <r>
      <rPr>
        <sz val="14"/>
        <color theme="1"/>
        <rFont val="Verdana"/>
        <family val="2"/>
      </rPr>
      <t>: We need to compare KSH 18300 with the opening balance since interest receivable should not be included in the workings, therefore, we subtract it from the closing balance to give us the true value of the closing balance which we use in comparing with the opening balance, thereby, we obtain KSH 6300 as an increase.            ................................................................................................</t>
    </r>
    <r>
      <rPr>
        <b/>
        <sz val="14"/>
        <color theme="1"/>
        <rFont val="Verdana"/>
        <family val="2"/>
      </rPr>
      <t>NOTE</t>
    </r>
    <r>
      <rPr>
        <sz val="14"/>
        <color theme="1"/>
        <rFont val="Verdana"/>
        <family val="2"/>
      </rPr>
      <t>: When the receivables are increasing, then it means that you have a cash outflow.</t>
    </r>
  </si>
  <si>
    <t>INVESTMENT INCOME</t>
  </si>
  <si>
    <t xml:space="preserve">Cash + Short-term Investment                                          =250 + 1350                                                           =KSH 1,600                    </t>
  </si>
  <si>
    <t>Cash Balance + Short-term Investment                                    = 100 + 3700                                                                       =KSH 3,800</t>
  </si>
  <si>
    <r>
      <rPr>
        <b/>
        <sz val="14"/>
        <color theme="1"/>
        <rFont val="Verdana"/>
        <family val="2"/>
      </rPr>
      <t>Comment</t>
    </r>
    <r>
      <rPr>
        <sz val="14"/>
        <color theme="1"/>
        <rFont val="Verdana"/>
        <family val="2"/>
      </rPr>
      <t xml:space="preserve">: This means that, at the end of detailed statement of cash flow, I expect KSH 2,200 as the net increase. </t>
    </r>
  </si>
  <si>
    <t>Closing Cash - Opening Cash                                                               =3800-1600                                                           =KSH 2,200</t>
  </si>
  <si>
    <r>
      <rPr>
        <b/>
        <sz val="14"/>
        <color theme="1"/>
        <rFont val="Verdana"/>
        <family val="2"/>
      </rPr>
      <t>Comment</t>
    </r>
    <r>
      <rPr>
        <sz val="14"/>
        <color theme="1"/>
        <rFont val="Verdana"/>
        <family val="2"/>
      </rPr>
      <t>: If the asset was bought at KSH 800 and had a carrying amount of KSH 200, the differenece which is KSH 600 will be the accumulated depreciation over a time. Therefore, the carrying value of KSH 200 is actually the cash we have received from the sale but it was exactly the carrying amount, hence there was no profit or loss on the diposal of the asset. Suppose that the item(PPE) was not sold, then our accummulated depreciation should have been KSH 15100.            ................................................................................................ (</t>
    </r>
    <r>
      <rPr>
        <b/>
        <sz val="14"/>
        <color theme="1"/>
        <rFont val="Verdana"/>
        <family val="2"/>
      </rPr>
      <t>For Instant</t>
    </r>
    <r>
      <rPr>
        <sz val="14"/>
        <color theme="1"/>
        <rFont val="Verdana"/>
        <family val="2"/>
      </rPr>
      <t xml:space="preserve">: Suppose that you sold an item of cost KSH 800 at KSH 300 and you made a profit of KSH 100, then the actual selling price is KSH 200. Therefore, the accumulated depreciation is KSH 600.)          ................................................................................................  </t>
    </r>
    <r>
      <rPr>
        <b/>
        <sz val="14"/>
        <color theme="1"/>
        <rFont val="Verdana"/>
        <family val="2"/>
      </rPr>
      <t>NOTE</t>
    </r>
    <r>
      <rPr>
        <sz val="14"/>
        <color theme="1"/>
        <rFont val="Verdana"/>
        <family val="2"/>
      </rPr>
      <t xml:space="preserve">:This indicates that, for the year 2022, the annual depreciation charge which was included in the selling administration/selling  and distribution expenses, is KSH 4,500.         </t>
    </r>
  </si>
  <si>
    <t>Balance (investment income)</t>
  </si>
  <si>
    <t>Total Interest Income:</t>
  </si>
  <si>
    <t>Income received (interest income)</t>
  </si>
  <si>
    <t>Interest Income Receivable</t>
  </si>
  <si>
    <t>Dividend Income</t>
  </si>
  <si>
    <r>
      <t>Comment</t>
    </r>
    <r>
      <rPr>
        <sz val="14"/>
        <color theme="1"/>
        <rFont val="Verdana"/>
        <family val="2"/>
      </rPr>
      <t>: Investment income consists of; Total Interest Income and Dividend Income, whereby Investment Income is KSH 5000, Total Interest Income is KSH 3000 and Dividend Income is KSH 2000.</t>
    </r>
  </si>
  <si>
    <t>INTEREST PAYABLE (LIABILITY)</t>
  </si>
  <si>
    <t>Balance b/d (opening balance-liability)</t>
  </si>
  <si>
    <t>Interest Expenses (Profit or Loss)</t>
  </si>
  <si>
    <t>LESS: Balance c/d (closing balance-liability)</t>
  </si>
  <si>
    <t>Cash Paid</t>
  </si>
  <si>
    <r>
      <t>Comment</t>
    </r>
    <r>
      <rPr>
        <sz val="14"/>
        <color theme="1"/>
        <rFont val="Verdana"/>
        <family val="2"/>
      </rPr>
      <t>: this indicates that, the company started the year by owing KSH 1000 for interest and it also incurred interest expenses for KSH 4000, then its closing balance should have been KSH 5000 but since it had paid KSH 2700 then, its closing liability will have to be KSH 2300.</t>
    </r>
  </si>
  <si>
    <t>TAX PAYABLE (LIABILITY)</t>
  </si>
  <si>
    <t>Tax Expenses (Profit or Loss)</t>
  </si>
  <si>
    <r>
      <t>Comment</t>
    </r>
    <r>
      <rPr>
        <sz val="14"/>
        <color theme="1"/>
        <rFont val="Verdana"/>
        <family val="2"/>
      </rPr>
      <t>: if there is no liabilities for tax, then there is no need to do the workings above, this means that, tax expenses would be the same as cash paid. However, the company's closing balance should have been KSH 13000 but since it had paid KSH 4000, then its closing liability will have to be KSH 9000.</t>
    </r>
  </si>
  <si>
    <t>DIVIDEND PAYABLE (LIABILITY)</t>
  </si>
  <si>
    <r>
      <t>Comment</t>
    </r>
    <r>
      <rPr>
        <sz val="14"/>
        <color theme="1"/>
        <rFont val="Verdana"/>
        <family val="2"/>
      </rPr>
      <t>: Since there are no liablities, then we will use income dividend as the cash paid.</t>
    </r>
  </si>
  <si>
    <t>Income Dividend (Profit or Loss)</t>
  </si>
  <si>
    <t>STATEMENT OF CASH FLOW FOR THE YEAR ENDED 31/12/2022</t>
  </si>
  <si>
    <t>CASH FLOWS FROM OPERATING ACTIVITIES</t>
  </si>
  <si>
    <t>ADD: Depreciation</t>
  </si>
  <si>
    <t xml:space="preserve">Operating Profit </t>
  </si>
  <si>
    <t>Decrease in Inventory</t>
  </si>
  <si>
    <t>Increase in Trade Receivable</t>
  </si>
  <si>
    <t>Decrease in Trade Payables</t>
  </si>
  <si>
    <t>Interest Paid</t>
  </si>
  <si>
    <t>Tax Paid</t>
  </si>
  <si>
    <t>Dividend Paid</t>
  </si>
  <si>
    <t>Process from flood disaster settlement</t>
  </si>
  <si>
    <t>Net Cash Flow From Operating Activities</t>
  </si>
  <si>
    <t>CASH FLOW FROM INVENTORY ACTIVITIES</t>
  </si>
  <si>
    <t>Purchase of PPE</t>
  </si>
  <si>
    <t>Sales of PPE</t>
  </si>
  <si>
    <t>Interest Income Received</t>
  </si>
  <si>
    <t>Dividend Income Received</t>
  </si>
  <si>
    <t>Net Cash Flow From Inventory Activities</t>
  </si>
  <si>
    <t>CASH FLOW FROM FINANCIAL ACTIVITIES</t>
  </si>
  <si>
    <t>Loan Proceeds</t>
  </si>
  <si>
    <t>Payment for Lease</t>
  </si>
  <si>
    <t>Net Cash Flow From Financial Activities</t>
  </si>
  <si>
    <t>Net Increase in Cash &amp; Cash Equivalent</t>
  </si>
  <si>
    <t>Cash &amp; Cash Equivalent at the beginning</t>
  </si>
  <si>
    <t>Cash &amp; Cash Equivalent at the end</t>
  </si>
  <si>
    <t>AMOUNT</t>
  </si>
  <si>
    <t>TOTAL</t>
  </si>
  <si>
    <t>Extraordinary Item (Net Insurance Proceeds from flood disaster settlement)</t>
  </si>
  <si>
    <t xml:space="preserve">Proceeds from the issue of Shares </t>
  </si>
  <si>
    <t>CALCULATIONS USING BALANCE SHEET AND STATEMENT OF CASH FLOW TOGETHER WITH ADDITIONAL INFORMATION PROVIDED</t>
  </si>
  <si>
    <t>SPECIFICATIONS</t>
  </si>
  <si>
    <t>LESS:</t>
  </si>
  <si>
    <r>
      <t xml:space="preserve">CONSOLIDATED STATEMENT OF CASH FLOW </t>
    </r>
    <r>
      <rPr>
        <i/>
        <sz val="24"/>
        <color theme="0"/>
        <rFont val="Verdana"/>
        <family val="2"/>
      </rPr>
      <t>LIGHT RAYS ACADEMY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</si>
</sst>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quot;Ksh&quot;#,##0.00"/>
    <numFmt numFmtId="165" formatCode="&quot;Ksh&quot;#,##0.00;[Red]&quot;Ksh&quot;#,##0.00"/>
  </numFmts>
  <fonts count="32" x14ac:knownFonts="1">
    <font>
      <sz val="11"/>
      <color theme="1"/>
      <name val="Calibri"/>
      <family val="2"/>
      <scheme val="minor"/>
    </font>
    <font>
      <sz val="11"/>
      <color theme="1"/>
      <name val="Calibri"/>
      <family val="2"/>
      <scheme val="minor"/>
    </font>
    <font>
      <sz val="12"/>
      <color theme="1"/>
      <name val="Verdana"/>
      <family val="2"/>
    </font>
    <font>
      <b/>
      <sz val="24"/>
      <color theme="0"/>
      <name val="Verdana"/>
      <family val="2"/>
    </font>
    <font>
      <i/>
      <sz val="24"/>
      <color theme="0"/>
      <name val="Verdana"/>
      <family val="2"/>
    </font>
    <font>
      <b/>
      <sz val="12"/>
      <color theme="1"/>
      <name val="Verdana"/>
      <family val="2"/>
    </font>
    <font>
      <i/>
      <sz val="12"/>
      <color theme="1"/>
      <name val="Verdana"/>
      <family val="2"/>
    </font>
    <font>
      <b/>
      <i/>
      <sz val="12"/>
      <color theme="1"/>
      <name val="Verdana"/>
      <family val="2"/>
    </font>
    <font>
      <b/>
      <sz val="16"/>
      <name val="Verdana"/>
      <family val="2"/>
    </font>
    <font>
      <b/>
      <sz val="14"/>
      <color theme="0"/>
      <name val="Verdana"/>
      <family val="2"/>
    </font>
    <font>
      <sz val="16"/>
      <name val="Verdana"/>
      <family val="2"/>
    </font>
    <font>
      <sz val="14"/>
      <color theme="1"/>
      <name val="Verdana"/>
      <family val="2"/>
    </font>
    <font>
      <b/>
      <sz val="14"/>
      <color theme="1"/>
      <name val="Verdana"/>
      <family val="2"/>
    </font>
    <font>
      <sz val="14"/>
      <color theme="0"/>
      <name val="Verdana"/>
      <family val="2"/>
    </font>
    <font>
      <u/>
      <sz val="14"/>
      <color theme="1"/>
      <name val="Verdana"/>
      <family val="2"/>
    </font>
    <font>
      <sz val="14"/>
      <color rgb="FF0070C0"/>
      <name val="Verdana"/>
      <family val="2"/>
    </font>
    <font>
      <b/>
      <sz val="14"/>
      <color theme="4"/>
      <name val="Verdana"/>
      <family val="2"/>
    </font>
    <font>
      <b/>
      <sz val="20"/>
      <color theme="0"/>
      <name val="Verdana"/>
      <family val="2"/>
    </font>
    <font>
      <b/>
      <sz val="18"/>
      <color theme="0"/>
      <name val="Verdana"/>
      <family val="2"/>
    </font>
    <font>
      <sz val="14"/>
      <name val="Verdana"/>
      <family val="2"/>
    </font>
    <font>
      <b/>
      <i/>
      <sz val="14"/>
      <color rgb="FF00B050"/>
      <name val="Verdana"/>
      <family val="2"/>
    </font>
    <font>
      <b/>
      <sz val="14"/>
      <color rgb="FF00B050"/>
      <name val="Verdana"/>
      <family val="2"/>
    </font>
    <font>
      <b/>
      <sz val="16"/>
      <color theme="1"/>
      <name val="Verdana"/>
      <family val="2"/>
    </font>
    <font>
      <b/>
      <sz val="16"/>
      <color theme="0"/>
      <name val="Verdana"/>
      <family val="2"/>
    </font>
    <font>
      <sz val="16"/>
      <color theme="1"/>
      <name val="Verdana"/>
      <family val="2"/>
    </font>
    <font>
      <i/>
      <sz val="16"/>
      <color theme="1"/>
      <name val="Verdana"/>
      <family val="2"/>
    </font>
    <font>
      <b/>
      <i/>
      <sz val="16"/>
      <color theme="1"/>
      <name val="Verdana"/>
      <family val="2"/>
    </font>
    <font>
      <b/>
      <i/>
      <sz val="14"/>
      <color theme="0"/>
      <name val="Verdana"/>
      <family val="2"/>
    </font>
    <font>
      <b/>
      <sz val="28"/>
      <color theme="0"/>
      <name val="Verdana"/>
      <family val="2"/>
    </font>
    <font>
      <sz val="18"/>
      <color theme="1"/>
      <name val="Verdana"/>
      <family val="2"/>
    </font>
    <font>
      <i/>
      <u/>
      <sz val="14"/>
      <color theme="1"/>
      <name val="Verdana"/>
      <family val="2"/>
    </font>
    <font>
      <b/>
      <sz val="14"/>
      <name val="Verdana"/>
      <family val="2"/>
    </font>
  </fonts>
  <fills count="12">
    <fill>
      <patternFill patternType="none"/>
    </fill>
    <fill>
      <patternFill patternType="gray125"/>
    </fill>
    <fill>
      <patternFill patternType="solid">
        <fgColor theme="1"/>
        <bgColor indexed="64"/>
      </patternFill>
    </fill>
    <fill>
      <patternFill patternType="solid">
        <fgColor rgb="FF92D050"/>
        <bgColor indexed="64"/>
      </patternFill>
    </fill>
    <fill>
      <patternFill patternType="solid">
        <fgColor theme="8" tint="0.39997558519241921"/>
        <bgColor indexed="64"/>
      </patternFill>
    </fill>
    <fill>
      <patternFill patternType="solid">
        <fgColor theme="1" tint="0.34998626667073579"/>
        <bgColor indexed="64"/>
      </patternFill>
    </fill>
    <fill>
      <patternFill patternType="solid">
        <fgColor rgb="FF00B0F0"/>
        <bgColor indexed="64"/>
      </patternFill>
    </fill>
    <fill>
      <patternFill patternType="solid">
        <fgColor rgb="FFFFFF00"/>
        <bgColor indexed="64"/>
      </patternFill>
    </fill>
    <fill>
      <patternFill patternType="solid">
        <fgColor rgb="FFFF0000"/>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rgb="FF00B050"/>
        <bgColor indexed="64"/>
      </patternFill>
    </fill>
  </fills>
  <borders count="22">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medium">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2">
    <xf numFmtId="0" fontId="0" fillId="0" borderId="0"/>
    <xf numFmtId="43" fontId="1" fillId="0" borderId="0" applyFont="0" applyFill="0" applyBorder="0" applyAlignment="0" applyProtection="0"/>
  </cellStyleXfs>
  <cellXfs count="234">
    <xf numFmtId="0" fontId="0" fillId="0" borderId="0" xfId="0"/>
    <xf numFmtId="0" fontId="2" fillId="0" borderId="0" xfId="0" applyFont="1"/>
    <xf numFmtId="14" fontId="9" fillId="2" borderId="1" xfId="0" applyNumberFormat="1" applyFont="1" applyFill="1" applyBorder="1" applyAlignment="1">
      <alignment horizontal="center"/>
    </xf>
    <xf numFmtId="14" fontId="9" fillId="2" borderId="2" xfId="0" applyNumberFormat="1" applyFont="1" applyFill="1" applyBorder="1" applyAlignment="1">
      <alignment horizontal="center"/>
    </xf>
    <xf numFmtId="0" fontId="2" fillId="0" borderId="0" xfId="0" applyFont="1" applyAlignment="1">
      <alignment vertical="top" wrapText="1"/>
    </xf>
    <xf numFmtId="0" fontId="5" fillId="0" borderId="0" xfId="0" applyFont="1" applyAlignment="1">
      <alignment vertical="top"/>
    </xf>
    <xf numFmtId="0" fontId="11" fillId="0" borderId="0" xfId="0" applyFont="1"/>
    <xf numFmtId="0" fontId="11" fillId="0" borderId="0" xfId="0" applyFont="1" applyAlignment="1">
      <alignment vertical="top" wrapText="1"/>
    </xf>
    <xf numFmtId="0" fontId="11" fillId="0" borderId="2" xfId="0" applyFont="1" applyBorder="1"/>
    <xf numFmtId="0" fontId="11" fillId="0" borderId="3" xfId="0" applyFont="1" applyBorder="1"/>
    <xf numFmtId="0" fontId="11" fillId="0" borderId="5" xfId="0" applyFont="1" applyBorder="1"/>
    <xf numFmtId="0" fontId="11" fillId="0" borderId="0" xfId="0" applyFont="1" applyBorder="1"/>
    <xf numFmtId="0" fontId="11" fillId="0" borderId="8" xfId="0" applyFont="1" applyBorder="1"/>
    <xf numFmtId="14" fontId="9" fillId="2" borderId="0" xfId="0" applyNumberFormat="1" applyFont="1" applyFill="1" applyBorder="1" applyAlignment="1">
      <alignment horizontal="center"/>
    </xf>
    <xf numFmtId="14" fontId="9" fillId="2" borderId="6" xfId="0" applyNumberFormat="1" applyFont="1" applyFill="1" applyBorder="1" applyAlignment="1">
      <alignment horizontal="center"/>
    </xf>
    <xf numFmtId="164" fontId="11" fillId="0" borderId="6" xfId="0" applyNumberFormat="1" applyFont="1" applyBorder="1" applyAlignment="1">
      <alignment horizontal="center"/>
    </xf>
    <xf numFmtId="0" fontId="14" fillId="0" borderId="5" xfId="0" applyFont="1" applyBorder="1"/>
    <xf numFmtId="0" fontId="12" fillId="0" borderId="7" xfId="0" applyFont="1" applyBorder="1"/>
    <xf numFmtId="164" fontId="11" fillId="0" borderId="15" xfId="0" applyNumberFormat="1" applyFont="1" applyBorder="1" applyAlignment="1">
      <alignment horizontal="center"/>
    </xf>
    <xf numFmtId="164" fontId="11" fillId="0" borderId="4" xfId="0" applyNumberFormat="1" applyFont="1" applyBorder="1" applyAlignment="1">
      <alignment horizontal="center"/>
    </xf>
    <xf numFmtId="164" fontId="11" fillId="0" borderId="16" xfId="0" applyNumberFormat="1" applyFont="1" applyBorder="1" applyAlignment="1">
      <alignment horizontal="center"/>
    </xf>
    <xf numFmtId="164" fontId="11" fillId="0" borderId="9" xfId="0" applyNumberFormat="1" applyFont="1" applyBorder="1" applyAlignment="1">
      <alignment horizontal="center"/>
    </xf>
    <xf numFmtId="164" fontId="16" fillId="0" borderId="10" xfId="0" applyNumberFormat="1" applyFont="1" applyBorder="1" applyAlignment="1">
      <alignment horizontal="center"/>
    </xf>
    <xf numFmtId="0" fontId="11" fillId="2" borderId="3" xfId="0" applyFont="1" applyFill="1" applyBorder="1"/>
    <xf numFmtId="0" fontId="11" fillId="2" borderId="4" xfId="0" applyFont="1" applyFill="1" applyBorder="1"/>
    <xf numFmtId="0" fontId="13" fillId="2" borderId="5" xfId="0" applyFont="1" applyFill="1" applyBorder="1" applyAlignment="1">
      <alignment horizontal="center"/>
    </xf>
    <xf numFmtId="0" fontId="13" fillId="2" borderId="0" xfId="0" applyFont="1" applyFill="1" applyBorder="1" applyAlignment="1">
      <alignment horizontal="center"/>
    </xf>
    <xf numFmtId="0" fontId="11" fillId="2" borderId="0" xfId="0" applyFont="1" applyFill="1" applyBorder="1"/>
    <xf numFmtId="164" fontId="12" fillId="0" borderId="1" xfId="0" applyNumberFormat="1" applyFont="1" applyBorder="1"/>
    <xf numFmtId="164" fontId="11" fillId="0" borderId="6" xfId="0" applyNumberFormat="1" applyFont="1" applyBorder="1"/>
    <xf numFmtId="0" fontId="11" fillId="0" borderId="19" xfId="0" applyFont="1" applyBorder="1"/>
    <xf numFmtId="0" fontId="11" fillId="2" borderId="16" xfId="0" applyFont="1" applyFill="1" applyBorder="1"/>
    <xf numFmtId="165" fontId="11" fillId="0" borderId="9" xfId="0" applyNumberFormat="1" applyFont="1" applyBorder="1" applyAlignment="1">
      <alignment horizontal="center"/>
    </xf>
    <xf numFmtId="164" fontId="12" fillId="0" borderId="1" xfId="0" applyNumberFormat="1" applyFont="1" applyBorder="1" applyAlignment="1">
      <alignment horizontal="center"/>
    </xf>
    <xf numFmtId="0" fontId="12" fillId="0" borderId="18" xfId="0" applyFont="1" applyBorder="1"/>
    <xf numFmtId="0" fontId="12" fillId="0" borderId="0" xfId="0" applyFont="1" applyAlignment="1">
      <alignment vertical="top" wrapText="1"/>
    </xf>
    <xf numFmtId="164" fontId="19" fillId="0" borderId="9" xfId="0" applyNumberFormat="1" applyFont="1" applyBorder="1" applyAlignment="1">
      <alignment horizontal="center"/>
    </xf>
    <xf numFmtId="164" fontId="12" fillId="0" borderId="10" xfId="0" applyNumberFormat="1" applyFont="1" applyBorder="1" applyAlignment="1">
      <alignment horizontal="center"/>
    </xf>
    <xf numFmtId="0" fontId="18" fillId="2" borderId="2" xfId="0" applyFont="1" applyFill="1" applyBorder="1" applyAlignment="1">
      <alignment horizontal="left"/>
    </xf>
    <xf numFmtId="0" fontId="18" fillId="2" borderId="3" xfId="0" applyFont="1" applyFill="1" applyBorder="1" applyAlignment="1">
      <alignment horizontal="left"/>
    </xf>
    <xf numFmtId="0" fontId="18" fillId="2" borderId="4" xfId="0" applyFont="1" applyFill="1" applyBorder="1" applyAlignment="1">
      <alignment horizontal="left"/>
    </xf>
    <xf numFmtId="0" fontId="18" fillId="2" borderId="2" xfId="0" applyFont="1" applyFill="1" applyBorder="1" applyAlignment="1">
      <alignment horizontal="center"/>
    </xf>
    <xf numFmtId="0" fontId="18" fillId="2" borderId="3" xfId="0" applyFont="1" applyFill="1" applyBorder="1" applyAlignment="1">
      <alignment horizontal="center"/>
    </xf>
    <xf numFmtId="0" fontId="17" fillId="2" borderId="2" xfId="0" applyFont="1" applyFill="1" applyBorder="1" applyAlignment="1">
      <alignment horizontal="center"/>
    </xf>
    <xf numFmtId="0" fontId="17" fillId="2" borderId="3" xfId="0" applyFont="1" applyFill="1" applyBorder="1" applyAlignment="1">
      <alignment horizontal="center"/>
    </xf>
    <xf numFmtId="165" fontId="12" fillId="0" borderId="1" xfId="0" applyNumberFormat="1" applyFont="1" applyBorder="1" applyAlignment="1">
      <alignment horizontal="center"/>
    </xf>
    <xf numFmtId="165" fontId="20" fillId="0" borderId="17" xfId="0" applyNumberFormat="1" applyFont="1" applyBorder="1" applyAlignment="1">
      <alignment horizontal="center"/>
    </xf>
    <xf numFmtId="164" fontId="21" fillId="0" borderId="6" xfId="0" applyNumberFormat="1" applyFont="1" applyBorder="1"/>
    <xf numFmtId="164" fontId="21" fillId="0" borderId="10" xfId="0" applyNumberFormat="1" applyFont="1" applyBorder="1" applyAlignment="1">
      <alignment horizontal="center"/>
    </xf>
    <xf numFmtId="164" fontId="15" fillId="0" borderId="9" xfId="0" applyNumberFormat="1" applyFont="1" applyBorder="1" applyAlignment="1">
      <alignment horizontal="center"/>
    </xf>
    <xf numFmtId="164" fontId="11" fillId="0" borderId="10" xfId="0" applyNumberFormat="1" applyFont="1" applyBorder="1" applyAlignment="1">
      <alignment horizontal="center"/>
    </xf>
    <xf numFmtId="164" fontId="20" fillId="0" borderId="9" xfId="0" applyNumberFormat="1" applyFont="1" applyBorder="1" applyAlignment="1">
      <alignment horizontal="center"/>
    </xf>
    <xf numFmtId="165" fontId="20" fillId="0" borderId="9" xfId="0" applyNumberFormat="1" applyFont="1" applyBorder="1" applyAlignment="1">
      <alignment horizontal="center"/>
    </xf>
    <xf numFmtId="165" fontId="11" fillId="0" borderId="10" xfId="0" applyNumberFormat="1" applyFont="1" applyBorder="1" applyAlignment="1">
      <alignment horizontal="center"/>
    </xf>
    <xf numFmtId="0" fontId="23" fillId="2" borderId="0" xfId="0" applyFont="1" applyFill="1" applyAlignment="1">
      <alignment horizontal="center" vertical="top"/>
    </xf>
    <xf numFmtId="0" fontId="23" fillId="0" borderId="0" xfId="0" applyFont="1" applyFill="1" applyAlignment="1">
      <alignment vertical="top"/>
    </xf>
    <xf numFmtId="0" fontId="23" fillId="5" borderId="16" xfId="0" applyFont="1" applyFill="1" applyBorder="1" applyAlignment="1">
      <alignment horizontal="center" vertical="center"/>
    </xf>
    <xf numFmtId="0" fontId="23" fillId="5" borderId="9" xfId="0" applyFont="1" applyFill="1" applyBorder="1" applyAlignment="1">
      <alignment horizontal="center" vertical="center"/>
    </xf>
    <xf numFmtId="0" fontId="2" fillId="6" borderId="5" xfId="0" applyFont="1" applyFill="1" applyBorder="1"/>
    <xf numFmtId="0" fontId="2" fillId="6" borderId="0" xfId="0" applyFont="1" applyFill="1" applyBorder="1"/>
    <xf numFmtId="165" fontId="2" fillId="6" borderId="9" xfId="0" applyNumberFormat="1" applyFont="1" applyFill="1" applyBorder="1" applyAlignment="1">
      <alignment horizontal="center"/>
    </xf>
    <xf numFmtId="0" fontId="5" fillId="6" borderId="5" xfId="0" applyFont="1" applyFill="1" applyBorder="1"/>
    <xf numFmtId="0" fontId="5" fillId="7" borderId="5" xfId="0" applyFont="1" applyFill="1" applyBorder="1"/>
    <xf numFmtId="0" fontId="2" fillId="7" borderId="0" xfId="0" applyFont="1" applyFill="1" applyBorder="1"/>
    <xf numFmtId="165" fontId="2" fillId="6" borderId="5" xfId="0" applyNumberFormat="1" applyFont="1" applyFill="1" applyBorder="1" applyAlignment="1">
      <alignment horizontal="center"/>
    </xf>
    <xf numFmtId="165" fontId="24" fillId="7" borderId="5" xfId="0" applyNumberFormat="1" applyFont="1" applyFill="1" applyBorder="1" applyAlignment="1">
      <alignment horizontal="center"/>
    </xf>
    <xf numFmtId="0" fontId="25" fillId="8" borderId="5" xfId="0" applyFont="1" applyFill="1" applyBorder="1"/>
    <xf numFmtId="0" fontId="24" fillId="8" borderId="0" xfId="0" applyFont="1" applyFill="1" applyBorder="1"/>
    <xf numFmtId="165" fontId="24" fillId="8" borderId="5" xfId="0" applyNumberFormat="1" applyFont="1" applyFill="1" applyBorder="1" applyAlignment="1">
      <alignment horizontal="center"/>
    </xf>
    <xf numFmtId="165" fontId="26" fillId="8" borderId="9" xfId="0" applyNumberFormat="1" applyFont="1" applyFill="1" applyBorder="1" applyAlignment="1">
      <alignment horizontal="center"/>
    </xf>
    <xf numFmtId="0" fontId="25" fillId="8" borderId="7" xfId="0" applyFont="1" applyFill="1" applyBorder="1"/>
    <xf numFmtId="0" fontId="24" fillId="8" borderId="8" xfId="0" applyFont="1" applyFill="1" applyBorder="1"/>
    <xf numFmtId="165" fontId="24" fillId="8" borderId="7" xfId="0" applyNumberFormat="1" applyFont="1" applyFill="1" applyBorder="1" applyAlignment="1">
      <alignment horizontal="center"/>
    </xf>
    <xf numFmtId="164" fontId="26" fillId="8" borderId="10" xfId="0" applyNumberFormat="1" applyFont="1" applyFill="1" applyBorder="1" applyAlignment="1">
      <alignment horizontal="center"/>
    </xf>
    <xf numFmtId="0" fontId="27" fillId="2" borderId="5" xfId="0" applyFont="1" applyFill="1" applyBorder="1" applyAlignment="1">
      <alignment horizontal="center"/>
    </xf>
    <xf numFmtId="0" fontId="27" fillId="2" borderId="0" xfId="0" applyFont="1" applyFill="1" applyBorder="1" applyAlignment="1">
      <alignment horizontal="center"/>
    </xf>
    <xf numFmtId="0" fontId="27" fillId="2" borderId="6" xfId="0" applyFont="1" applyFill="1" applyBorder="1" applyAlignment="1">
      <alignment horizontal="center"/>
    </xf>
    <xf numFmtId="0" fontId="23" fillId="2" borderId="9" xfId="0" applyFont="1" applyFill="1" applyBorder="1" applyAlignment="1">
      <alignment vertical="center"/>
    </xf>
    <xf numFmtId="165" fontId="2" fillId="2" borderId="5" xfId="0" applyNumberFormat="1" applyFont="1" applyFill="1" applyBorder="1" applyAlignment="1">
      <alignment horizontal="center"/>
    </xf>
    <xf numFmtId="165" fontId="22" fillId="2" borderId="9" xfId="0" applyNumberFormat="1" applyFont="1" applyFill="1" applyBorder="1" applyAlignment="1">
      <alignment horizontal="center"/>
    </xf>
    <xf numFmtId="0" fontId="22" fillId="7" borderId="5" xfId="0" applyFont="1" applyFill="1" applyBorder="1" applyAlignment="1">
      <alignment horizontal="center" vertical="center"/>
    </xf>
    <xf numFmtId="0" fontId="22" fillId="7" borderId="0" xfId="0" applyFont="1" applyFill="1" applyBorder="1" applyAlignment="1">
      <alignment horizontal="center" vertical="center"/>
    </xf>
    <xf numFmtId="0" fontId="22" fillId="7" borderId="6" xfId="0" applyFont="1" applyFill="1" applyBorder="1" applyAlignment="1">
      <alignment horizontal="center" vertical="center"/>
    </xf>
    <xf numFmtId="165" fontId="22" fillId="7" borderId="9" xfId="0" applyNumberFormat="1" applyFont="1" applyFill="1" applyBorder="1" applyAlignment="1">
      <alignment horizontal="center" vertical="center"/>
    </xf>
    <xf numFmtId="0" fontId="2" fillId="4" borderId="5" xfId="0" applyFont="1" applyFill="1" applyBorder="1"/>
    <xf numFmtId="0" fontId="2" fillId="4" borderId="0" xfId="0" applyFont="1" applyFill="1" applyBorder="1"/>
    <xf numFmtId="165" fontId="2" fillId="4" borderId="5" xfId="0" applyNumberFormat="1" applyFont="1" applyFill="1" applyBorder="1" applyAlignment="1">
      <alignment horizontal="center"/>
    </xf>
    <xf numFmtId="165" fontId="22" fillId="4" borderId="9" xfId="0" applyNumberFormat="1" applyFont="1" applyFill="1" applyBorder="1" applyAlignment="1">
      <alignment horizontal="center"/>
    </xf>
    <xf numFmtId="165" fontId="2" fillId="4" borderId="10" xfId="0" applyNumberFormat="1" applyFont="1" applyFill="1" applyBorder="1" applyAlignment="1">
      <alignment horizontal="center"/>
    </xf>
    <xf numFmtId="165" fontId="5" fillId="4" borderId="1" xfId="0" applyNumberFormat="1" applyFont="1" applyFill="1" applyBorder="1" applyAlignment="1">
      <alignment horizontal="center"/>
    </xf>
    <xf numFmtId="0" fontId="22" fillId="4" borderId="5" xfId="0" applyFont="1" applyFill="1" applyBorder="1"/>
    <xf numFmtId="0" fontId="24" fillId="4" borderId="0" xfId="0" applyFont="1" applyFill="1" applyBorder="1"/>
    <xf numFmtId="165" fontId="24" fillId="4" borderId="5" xfId="0" applyNumberFormat="1" applyFont="1" applyFill="1" applyBorder="1" applyAlignment="1">
      <alignment horizontal="center"/>
    </xf>
    <xf numFmtId="0" fontId="2" fillId="9" borderId="5" xfId="0" applyFont="1" applyFill="1" applyBorder="1"/>
    <xf numFmtId="0" fontId="2" fillId="9" borderId="0" xfId="0" applyFont="1" applyFill="1" applyBorder="1"/>
    <xf numFmtId="165" fontId="2" fillId="9" borderId="5" xfId="0" applyNumberFormat="1" applyFont="1" applyFill="1" applyBorder="1" applyAlignment="1">
      <alignment horizontal="center"/>
    </xf>
    <xf numFmtId="165" fontId="22" fillId="9" borderId="9" xfId="0" applyNumberFormat="1" applyFont="1" applyFill="1" applyBorder="1" applyAlignment="1">
      <alignment horizontal="center"/>
    </xf>
    <xf numFmtId="165" fontId="5" fillId="9" borderId="1" xfId="0" applyNumberFormat="1" applyFont="1" applyFill="1" applyBorder="1" applyAlignment="1">
      <alignment horizontal="center"/>
    </xf>
    <xf numFmtId="0" fontId="22" fillId="9" borderId="5" xfId="0" applyFont="1" applyFill="1" applyBorder="1"/>
    <xf numFmtId="0" fontId="24" fillId="9" borderId="0" xfId="0" applyFont="1" applyFill="1" applyBorder="1"/>
    <xf numFmtId="165" fontId="24" fillId="9" borderId="5" xfId="0" applyNumberFormat="1" applyFont="1" applyFill="1" applyBorder="1" applyAlignment="1">
      <alignment horizontal="center"/>
    </xf>
    <xf numFmtId="0" fontId="2" fillId="10" borderId="5" xfId="0" applyFont="1" applyFill="1" applyBorder="1"/>
    <xf numFmtId="0" fontId="2" fillId="10" borderId="0" xfId="0" applyFont="1" applyFill="1" applyBorder="1"/>
    <xf numFmtId="165" fontId="2" fillId="10" borderId="5" xfId="0" applyNumberFormat="1" applyFont="1" applyFill="1" applyBorder="1" applyAlignment="1">
      <alignment horizontal="center"/>
    </xf>
    <xf numFmtId="165" fontId="22" fillId="10" borderId="16" xfId="0" applyNumberFormat="1" applyFont="1" applyFill="1" applyBorder="1" applyAlignment="1">
      <alignment horizontal="center"/>
    </xf>
    <xf numFmtId="165" fontId="2" fillId="10" borderId="7" xfId="0" applyNumberFormat="1" applyFont="1" applyFill="1" applyBorder="1" applyAlignment="1">
      <alignment horizontal="center"/>
    </xf>
    <xf numFmtId="165" fontId="22" fillId="10" borderId="9" xfId="0" applyNumberFormat="1" applyFont="1" applyFill="1" applyBorder="1" applyAlignment="1">
      <alignment horizontal="center"/>
    </xf>
    <xf numFmtId="165" fontId="5" fillId="10" borderId="5" xfId="0" applyNumberFormat="1" applyFont="1" applyFill="1" applyBorder="1" applyAlignment="1">
      <alignment horizontal="center"/>
    </xf>
    <xf numFmtId="165" fontId="5" fillId="10" borderId="1" xfId="0" applyNumberFormat="1" applyFont="1" applyFill="1" applyBorder="1" applyAlignment="1">
      <alignment horizontal="center"/>
    </xf>
    <xf numFmtId="0" fontId="22" fillId="10" borderId="5" xfId="0" applyFont="1" applyFill="1" applyBorder="1"/>
    <xf numFmtId="0" fontId="24" fillId="10" borderId="0" xfId="0" applyFont="1" applyFill="1" applyBorder="1"/>
    <xf numFmtId="165" fontId="24" fillId="10" borderId="5" xfId="0" applyNumberFormat="1" applyFont="1" applyFill="1" applyBorder="1" applyAlignment="1">
      <alignment horizontal="center"/>
    </xf>
    <xf numFmtId="0" fontId="18" fillId="2" borderId="0" xfId="0" applyFont="1" applyFill="1" applyAlignment="1">
      <alignment horizontal="center" vertical="center" wrapText="1"/>
    </xf>
    <xf numFmtId="0" fontId="28" fillId="5" borderId="2" xfId="0" applyFont="1" applyFill="1" applyBorder="1" applyAlignment="1">
      <alignment horizontal="center" vertical="center"/>
    </xf>
    <xf numFmtId="0" fontId="28" fillId="5" borderId="3" xfId="0" applyFont="1" applyFill="1" applyBorder="1" applyAlignment="1">
      <alignment horizontal="center" vertical="center"/>
    </xf>
    <xf numFmtId="0" fontId="28" fillId="5" borderId="4" xfId="0" applyFont="1" applyFill="1" applyBorder="1" applyAlignment="1">
      <alignment horizontal="center" vertical="center"/>
    </xf>
    <xf numFmtId="0" fontId="28" fillId="5" borderId="5" xfId="0" applyFont="1" applyFill="1" applyBorder="1" applyAlignment="1">
      <alignment horizontal="center" vertical="center"/>
    </xf>
    <xf numFmtId="0" fontId="28" fillId="5" borderId="0" xfId="0" applyFont="1" applyFill="1" applyBorder="1" applyAlignment="1">
      <alignment horizontal="center" vertical="center"/>
    </xf>
    <xf numFmtId="0" fontId="28" fillId="5" borderId="6" xfId="0" applyFont="1" applyFill="1" applyBorder="1" applyAlignment="1">
      <alignment horizontal="center" vertical="center"/>
    </xf>
    <xf numFmtId="0" fontId="2" fillId="7" borderId="0" xfId="0" applyFont="1" applyFill="1" applyAlignment="1">
      <alignment horizontal="left" vertical="top" wrapText="1"/>
    </xf>
    <xf numFmtId="0" fontId="2" fillId="6" borderId="0" xfId="0" applyFont="1" applyFill="1" applyAlignment="1">
      <alignment horizontal="left" vertical="top" wrapText="1"/>
    </xf>
    <xf numFmtId="0" fontId="2" fillId="3" borderId="0" xfId="0" applyFont="1" applyFill="1" applyAlignment="1">
      <alignment horizontal="left" vertical="top" wrapText="1"/>
    </xf>
    <xf numFmtId="0" fontId="17" fillId="2" borderId="0" xfId="0" applyFont="1" applyFill="1" applyAlignment="1">
      <alignment horizontal="center"/>
    </xf>
    <xf numFmtId="0" fontId="10" fillId="8" borderId="0" xfId="0" applyFont="1" applyFill="1" applyAlignment="1">
      <alignment horizontal="left" vertical="top" wrapText="1"/>
    </xf>
    <xf numFmtId="0" fontId="12" fillId="7" borderId="2" xfId="0" applyFont="1" applyFill="1" applyBorder="1"/>
    <xf numFmtId="0" fontId="11" fillId="7" borderId="3" xfId="0" applyFont="1" applyFill="1" applyBorder="1"/>
    <xf numFmtId="164" fontId="16" fillId="7" borderId="3" xfId="0" applyNumberFormat="1" applyFont="1" applyFill="1" applyBorder="1" applyAlignment="1">
      <alignment horizontal="center"/>
    </xf>
    <xf numFmtId="164" fontId="11" fillId="7" borderId="4" xfId="0" applyNumberFormat="1" applyFont="1" applyFill="1" applyBorder="1" applyAlignment="1">
      <alignment horizontal="center"/>
    </xf>
    <xf numFmtId="0" fontId="11" fillId="7" borderId="5" xfId="0" applyFont="1" applyFill="1" applyBorder="1" applyAlignment="1">
      <alignment vertical="top" wrapText="1"/>
    </xf>
    <xf numFmtId="0" fontId="11" fillId="7" borderId="0" xfId="0" applyFont="1" applyFill="1" applyBorder="1" applyAlignment="1">
      <alignment vertical="top" wrapText="1"/>
    </xf>
    <xf numFmtId="0" fontId="11" fillId="7" borderId="6" xfId="0" applyFont="1" applyFill="1" applyBorder="1" applyAlignment="1">
      <alignment vertical="top" wrapText="1"/>
    </xf>
    <xf numFmtId="0" fontId="11" fillId="7" borderId="7" xfId="0" applyFont="1" applyFill="1" applyBorder="1" applyAlignment="1">
      <alignment vertical="top" wrapText="1"/>
    </xf>
    <xf numFmtId="0" fontId="11" fillId="7" borderId="8" xfId="0" applyFont="1" applyFill="1" applyBorder="1" applyAlignment="1">
      <alignment vertical="top" wrapText="1"/>
    </xf>
    <xf numFmtId="0" fontId="11" fillId="7" borderId="14" xfId="0" applyFont="1" applyFill="1" applyBorder="1" applyAlignment="1">
      <alignment vertical="top" wrapText="1"/>
    </xf>
    <xf numFmtId="0" fontId="11" fillId="7" borderId="5" xfId="0" applyFont="1" applyFill="1" applyBorder="1"/>
    <xf numFmtId="0" fontId="11" fillId="7" borderId="0" xfId="0" applyFont="1" applyFill="1" applyBorder="1"/>
    <xf numFmtId="0" fontId="11" fillId="7" borderId="6" xfId="0" applyFont="1" applyFill="1" applyBorder="1"/>
    <xf numFmtId="0" fontId="11" fillId="7" borderId="5" xfId="0" applyFont="1" applyFill="1" applyBorder="1" applyAlignment="1">
      <alignment horizontal="left" vertical="top" wrapText="1"/>
    </xf>
    <xf numFmtId="0" fontId="11" fillId="7" borderId="0" xfId="0" applyFont="1" applyFill="1" applyBorder="1" applyAlignment="1">
      <alignment horizontal="left" vertical="top" wrapText="1"/>
    </xf>
    <xf numFmtId="0" fontId="11" fillId="7" borderId="6" xfId="0" applyFont="1" applyFill="1" applyBorder="1" applyAlignment="1">
      <alignment horizontal="left" vertical="top" wrapText="1"/>
    </xf>
    <xf numFmtId="0" fontId="11" fillId="7" borderId="7" xfId="0" applyFont="1" applyFill="1" applyBorder="1" applyAlignment="1">
      <alignment horizontal="left" vertical="top" wrapText="1"/>
    </xf>
    <xf numFmtId="0" fontId="11" fillId="7" borderId="8" xfId="0" applyFont="1" applyFill="1" applyBorder="1" applyAlignment="1">
      <alignment horizontal="left" vertical="top" wrapText="1"/>
    </xf>
    <xf numFmtId="0" fontId="11" fillId="7" borderId="14" xfId="0" applyFont="1" applyFill="1" applyBorder="1" applyAlignment="1">
      <alignment horizontal="left" vertical="top" wrapText="1"/>
    </xf>
    <xf numFmtId="0" fontId="12" fillId="7" borderId="5" xfId="0" applyFont="1" applyFill="1" applyBorder="1" applyAlignment="1">
      <alignment horizontal="left" vertical="top" wrapText="1"/>
    </xf>
    <xf numFmtId="0" fontId="12" fillId="7" borderId="0" xfId="0" applyFont="1" applyFill="1" applyBorder="1" applyAlignment="1">
      <alignment horizontal="left" vertical="top" wrapText="1"/>
    </xf>
    <xf numFmtId="0" fontId="12" fillId="7" borderId="6" xfId="0" applyFont="1" applyFill="1" applyBorder="1" applyAlignment="1">
      <alignment horizontal="left" vertical="top" wrapText="1"/>
    </xf>
    <xf numFmtId="0" fontId="12" fillId="7" borderId="7" xfId="0" applyFont="1" applyFill="1" applyBorder="1" applyAlignment="1">
      <alignment horizontal="left" vertical="top" wrapText="1"/>
    </xf>
    <xf numFmtId="0" fontId="12" fillId="7" borderId="8" xfId="0" applyFont="1" applyFill="1" applyBorder="1" applyAlignment="1">
      <alignment horizontal="left" vertical="top" wrapText="1"/>
    </xf>
    <xf numFmtId="0" fontId="12" fillId="7" borderId="14" xfId="0" applyFont="1" applyFill="1" applyBorder="1" applyAlignment="1">
      <alignment horizontal="left" vertical="top" wrapText="1"/>
    </xf>
    <xf numFmtId="0" fontId="30" fillId="0" borderId="5" xfId="0" applyFont="1" applyBorder="1"/>
    <xf numFmtId="0" fontId="29" fillId="7" borderId="5" xfId="0" applyFont="1" applyFill="1" applyBorder="1" applyAlignment="1">
      <alignment horizontal="center" vertical="center"/>
    </xf>
    <xf numFmtId="0" fontId="29" fillId="7" borderId="0" xfId="0" applyFont="1" applyFill="1" applyBorder="1" applyAlignment="1">
      <alignment horizontal="center" vertical="center"/>
    </xf>
    <xf numFmtId="0" fontId="29" fillId="6" borderId="2" xfId="0" applyFont="1" applyFill="1" applyBorder="1" applyAlignment="1">
      <alignment horizontal="center" vertical="center"/>
    </xf>
    <xf numFmtId="0" fontId="29" fillId="6" borderId="3" xfId="0" applyFont="1" applyFill="1" applyBorder="1" applyAlignment="1">
      <alignment horizontal="center" vertical="center"/>
    </xf>
    <xf numFmtId="0" fontId="29" fillId="6" borderId="4" xfId="0" applyFont="1" applyFill="1" applyBorder="1" applyAlignment="1">
      <alignment horizontal="center" vertical="center"/>
    </xf>
    <xf numFmtId="0" fontId="29" fillId="6" borderId="5" xfId="0" applyFont="1" applyFill="1" applyBorder="1" applyAlignment="1">
      <alignment horizontal="center" vertical="center"/>
    </xf>
    <xf numFmtId="0" fontId="29" fillId="6" borderId="0" xfId="0" applyFont="1" applyFill="1" applyBorder="1" applyAlignment="1">
      <alignment horizontal="center" vertical="center"/>
    </xf>
    <xf numFmtId="0" fontId="29" fillId="6" borderId="6" xfId="0" applyFont="1" applyFill="1" applyBorder="1" applyAlignment="1">
      <alignment horizontal="center" vertical="center"/>
    </xf>
    <xf numFmtId="0" fontId="29" fillId="6" borderId="7" xfId="0" applyFont="1" applyFill="1" applyBorder="1" applyAlignment="1">
      <alignment horizontal="center" vertical="center"/>
    </xf>
    <xf numFmtId="0" fontId="29" fillId="6" borderId="8" xfId="0" applyFont="1" applyFill="1" applyBorder="1" applyAlignment="1">
      <alignment horizontal="center" vertical="center"/>
    </xf>
    <xf numFmtId="0" fontId="29" fillId="6" borderId="14" xfId="0" applyFont="1" applyFill="1" applyBorder="1" applyAlignment="1">
      <alignment horizontal="center" vertical="center"/>
    </xf>
    <xf numFmtId="0" fontId="11" fillId="6" borderId="5" xfId="0" applyFont="1" applyFill="1" applyBorder="1" applyAlignment="1">
      <alignment horizontal="left" vertical="top" wrapText="1"/>
    </xf>
    <xf numFmtId="0" fontId="11" fillId="6" borderId="0" xfId="0" applyFont="1" applyFill="1" applyBorder="1" applyAlignment="1">
      <alignment horizontal="left" vertical="top" wrapText="1"/>
    </xf>
    <xf numFmtId="0" fontId="11" fillId="6" borderId="6" xfId="0" applyFont="1" applyFill="1" applyBorder="1"/>
    <xf numFmtId="0" fontId="11" fillId="6" borderId="7" xfId="0" applyFont="1" applyFill="1" applyBorder="1"/>
    <xf numFmtId="0" fontId="11" fillId="6" borderId="8" xfId="0" applyFont="1" applyFill="1" applyBorder="1"/>
    <xf numFmtId="0" fontId="11" fillId="6" borderId="14" xfId="0" applyFont="1" applyFill="1" applyBorder="1"/>
    <xf numFmtId="0" fontId="24" fillId="11" borderId="2" xfId="0" applyFont="1" applyFill="1" applyBorder="1" applyAlignment="1">
      <alignment horizontal="center" vertical="center" wrapText="1"/>
    </xf>
    <xf numFmtId="0" fontId="24" fillId="11" borderId="3" xfId="0" applyFont="1" applyFill="1" applyBorder="1" applyAlignment="1">
      <alignment horizontal="center" vertical="center" wrapText="1"/>
    </xf>
    <xf numFmtId="0" fontId="24" fillId="11" borderId="4" xfId="0" applyFont="1" applyFill="1" applyBorder="1" applyAlignment="1">
      <alignment horizontal="center" vertical="center" wrapText="1"/>
    </xf>
    <xf numFmtId="164" fontId="11" fillId="11" borderId="2" xfId="0" applyNumberFormat="1" applyFont="1" applyFill="1" applyBorder="1" applyAlignment="1">
      <alignment horizontal="left" vertical="top" wrapText="1"/>
    </xf>
    <xf numFmtId="164" fontId="11" fillId="11" borderId="3" xfId="0" applyNumberFormat="1" applyFont="1" applyFill="1" applyBorder="1" applyAlignment="1">
      <alignment horizontal="left" vertical="top" wrapText="1"/>
    </xf>
    <xf numFmtId="0" fontId="11" fillId="11" borderId="4" xfId="0" applyFont="1" applyFill="1" applyBorder="1"/>
    <xf numFmtId="0" fontId="24" fillId="11" borderId="5" xfId="0" applyFont="1" applyFill="1" applyBorder="1" applyAlignment="1">
      <alignment horizontal="center" vertical="center" wrapText="1"/>
    </xf>
    <xf numFmtId="0" fontId="24" fillId="11" borderId="0" xfId="0" applyFont="1" applyFill="1" applyBorder="1" applyAlignment="1">
      <alignment horizontal="center" vertical="center" wrapText="1"/>
    </xf>
    <xf numFmtId="0" fontId="24" fillId="11" borderId="6" xfId="0" applyFont="1" applyFill="1" applyBorder="1" applyAlignment="1">
      <alignment horizontal="center" vertical="center" wrapText="1"/>
    </xf>
    <xf numFmtId="164" fontId="11" fillId="11" borderId="5" xfId="0" applyNumberFormat="1" applyFont="1" applyFill="1" applyBorder="1" applyAlignment="1">
      <alignment horizontal="left" vertical="top" wrapText="1"/>
    </xf>
    <xf numFmtId="164" fontId="11" fillId="11" borderId="0" xfId="0" applyNumberFormat="1" applyFont="1" applyFill="1" applyBorder="1" applyAlignment="1">
      <alignment horizontal="left" vertical="top" wrapText="1"/>
    </xf>
    <xf numFmtId="0" fontId="11" fillId="11" borderId="6" xfId="0" applyFont="1" applyFill="1" applyBorder="1"/>
    <xf numFmtId="0" fontId="24" fillId="11" borderId="7" xfId="0" applyFont="1" applyFill="1" applyBorder="1" applyAlignment="1">
      <alignment horizontal="center" vertical="center" wrapText="1"/>
    </xf>
    <xf numFmtId="0" fontId="24" fillId="11" borderId="8" xfId="0" applyFont="1" applyFill="1" applyBorder="1" applyAlignment="1">
      <alignment horizontal="center" vertical="center" wrapText="1"/>
    </xf>
    <xf numFmtId="0" fontId="24" fillId="11" borderId="14" xfId="0" applyFont="1" applyFill="1" applyBorder="1" applyAlignment="1">
      <alignment horizontal="center" vertical="center" wrapText="1"/>
    </xf>
    <xf numFmtId="164" fontId="11" fillId="11" borderId="7" xfId="0" applyNumberFormat="1" applyFont="1" applyFill="1" applyBorder="1" applyAlignment="1">
      <alignment horizontal="left" vertical="top" wrapText="1"/>
    </xf>
    <xf numFmtId="164" fontId="11" fillId="11" borderId="8" xfId="0" applyNumberFormat="1" applyFont="1" applyFill="1" applyBorder="1" applyAlignment="1">
      <alignment horizontal="left" vertical="top" wrapText="1"/>
    </xf>
    <xf numFmtId="0" fontId="11" fillId="11" borderId="14" xfId="0" applyFont="1" applyFill="1" applyBorder="1"/>
    <xf numFmtId="0" fontId="24" fillId="8" borderId="2" xfId="0" applyFont="1" applyFill="1" applyBorder="1" applyAlignment="1">
      <alignment horizontal="center" vertical="center" wrapText="1"/>
    </xf>
    <xf numFmtId="0" fontId="24" fillId="8" borderId="3" xfId="0" applyFont="1" applyFill="1" applyBorder="1" applyAlignment="1">
      <alignment horizontal="center" vertical="center" wrapText="1"/>
    </xf>
    <xf numFmtId="0" fontId="24" fillId="8" borderId="4" xfId="0" applyFont="1" applyFill="1" applyBorder="1" applyAlignment="1">
      <alignment horizontal="center" vertical="center" wrapText="1"/>
    </xf>
    <xf numFmtId="0" fontId="11" fillId="8" borderId="2" xfId="0" applyFont="1" applyFill="1" applyBorder="1" applyAlignment="1">
      <alignment horizontal="left" vertical="top" wrapText="1"/>
    </xf>
    <xf numFmtId="0" fontId="11" fillId="8" borderId="3" xfId="0" applyFont="1" applyFill="1" applyBorder="1" applyAlignment="1">
      <alignment horizontal="left" vertical="top" wrapText="1"/>
    </xf>
    <xf numFmtId="0" fontId="11" fillId="8" borderId="4" xfId="0" applyFont="1" applyFill="1" applyBorder="1" applyAlignment="1">
      <alignment horizontal="left" vertical="top" wrapText="1"/>
    </xf>
    <xf numFmtId="0" fontId="24" fillId="8" borderId="5" xfId="0" applyFont="1" applyFill="1" applyBorder="1" applyAlignment="1">
      <alignment horizontal="center" vertical="center" wrapText="1"/>
    </xf>
    <xf numFmtId="0" fontId="24" fillId="8" borderId="0" xfId="0" applyFont="1" applyFill="1" applyBorder="1" applyAlignment="1">
      <alignment horizontal="center" vertical="center" wrapText="1"/>
    </xf>
    <xf numFmtId="0" fontId="24" fillId="8" borderId="6" xfId="0" applyFont="1" applyFill="1" applyBorder="1" applyAlignment="1">
      <alignment horizontal="center" vertical="center" wrapText="1"/>
    </xf>
    <xf numFmtId="0" fontId="11" fillId="8" borderId="5" xfId="0" applyFont="1" applyFill="1" applyBorder="1" applyAlignment="1">
      <alignment horizontal="left" vertical="top" wrapText="1"/>
    </xf>
    <xf numFmtId="0" fontId="11" fillId="8" borderId="0" xfId="0" applyFont="1" applyFill="1" applyBorder="1" applyAlignment="1">
      <alignment horizontal="left" vertical="top" wrapText="1"/>
    </xf>
    <xf numFmtId="0" fontId="11" fillId="8" borderId="6" xfId="0" applyFont="1" applyFill="1" applyBorder="1" applyAlignment="1">
      <alignment horizontal="left" vertical="top" wrapText="1"/>
    </xf>
    <xf numFmtId="0" fontId="24" fillId="8" borderId="7" xfId="0" applyFont="1" applyFill="1" applyBorder="1" applyAlignment="1">
      <alignment horizontal="center" vertical="center" wrapText="1"/>
    </xf>
    <xf numFmtId="0" fontId="24" fillId="8" borderId="8" xfId="0" applyFont="1" applyFill="1" applyBorder="1" applyAlignment="1">
      <alignment horizontal="center" vertical="center" wrapText="1"/>
    </xf>
    <xf numFmtId="0" fontId="24" fillId="8" borderId="14" xfId="0" applyFont="1" applyFill="1" applyBorder="1" applyAlignment="1">
      <alignment horizontal="center" vertical="center" wrapText="1"/>
    </xf>
    <xf numFmtId="0" fontId="11" fillId="8" borderId="7" xfId="0" applyFont="1" applyFill="1" applyBorder="1"/>
    <xf numFmtId="0" fontId="11" fillId="8" borderId="8" xfId="0" applyFont="1" applyFill="1" applyBorder="1"/>
    <xf numFmtId="0" fontId="11" fillId="8" borderId="14" xfId="0" applyFont="1" applyFill="1" applyBorder="1"/>
    <xf numFmtId="0" fontId="2" fillId="7" borderId="2" xfId="0" applyFont="1" applyFill="1" applyBorder="1"/>
    <xf numFmtId="0" fontId="2" fillId="7" borderId="3" xfId="0" applyFont="1" applyFill="1" applyBorder="1"/>
    <xf numFmtId="164" fontId="2" fillId="7" borderId="9" xfId="1" applyNumberFormat="1" applyFont="1" applyFill="1" applyBorder="1" applyAlignment="1">
      <alignment horizontal="center"/>
    </xf>
    <xf numFmtId="0" fontId="2" fillId="7" borderId="5" xfId="0" applyFont="1" applyFill="1" applyBorder="1"/>
    <xf numFmtId="164" fontId="5" fillId="7" borderId="9" xfId="1" applyNumberFormat="1" applyFont="1" applyFill="1" applyBorder="1" applyAlignment="1">
      <alignment horizontal="center"/>
    </xf>
    <xf numFmtId="0" fontId="5" fillId="7" borderId="7" xfId="0" applyFont="1" applyFill="1" applyBorder="1"/>
    <xf numFmtId="0" fontId="2" fillId="7" borderId="8" xfId="0" applyFont="1" applyFill="1" applyBorder="1"/>
    <xf numFmtId="164" fontId="5" fillId="7" borderId="10" xfId="1" applyNumberFormat="1" applyFont="1" applyFill="1" applyBorder="1" applyAlignment="1">
      <alignment horizontal="center"/>
    </xf>
    <xf numFmtId="0" fontId="6" fillId="6" borderId="2" xfId="0" applyFont="1" applyFill="1" applyBorder="1"/>
    <xf numFmtId="0" fontId="2" fillId="6" borderId="3" xfId="0" applyFont="1" applyFill="1" applyBorder="1"/>
    <xf numFmtId="0" fontId="2" fillId="6" borderId="4" xfId="0" applyFont="1" applyFill="1" applyBorder="1"/>
    <xf numFmtId="164" fontId="2" fillId="6" borderId="5" xfId="0" applyNumberFormat="1" applyFont="1" applyFill="1" applyBorder="1" applyAlignment="1">
      <alignment horizontal="center"/>
    </xf>
    <xf numFmtId="0" fontId="2" fillId="6" borderId="6" xfId="0" applyFont="1" applyFill="1" applyBorder="1"/>
    <xf numFmtId="164" fontId="5" fillId="6" borderId="5" xfId="0" applyNumberFormat="1" applyFont="1" applyFill="1" applyBorder="1" applyAlignment="1">
      <alignment horizontal="center"/>
    </xf>
    <xf numFmtId="0" fontId="6" fillId="6" borderId="5" xfId="0" applyFont="1" applyFill="1" applyBorder="1"/>
    <xf numFmtId="0" fontId="7" fillId="6" borderId="5" xfId="0" applyFont="1" applyFill="1" applyBorder="1"/>
    <xf numFmtId="0" fontId="5" fillId="8" borderId="11" xfId="0" applyFont="1" applyFill="1" applyBorder="1"/>
    <xf numFmtId="0" fontId="2" fillId="8" borderId="12" xfId="0" applyFont="1" applyFill="1" applyBorder="1"/>
    <xf numFmtId="0" fontId="2" fillId="8" borderId="13" xfId="0" applyFont="1" applyFill="1" applyBorder="1"/>
    <xf numFmtId="164" fontId="5" fillId="8" borderId="11" xfId="0" applyNumberFormat="1" applyFont="1" applyFill="1" applyBorder="1" applyAlignment="1">
      <alignment horizontal="center"/>
    </xf>
    <xf numFmtId="0" fontId="5" fillId="8" borderId="12" xfId="0" applyFont="1" applyFill="1" applyBorder="1"/>
    <xf numFmtId="0" fontId="3" fillId="0" borderId="0" xfId="0" applyFont="1" applyFill="1" applyAlignment="1">
      <alignment vertical="center"/>
    </xf>
    <xf numFmtId="0" fontId="31" fillId="3" borderId="0" xfId="0" applyFont="1" applyFill="1" applyAlignment="1">
      <alignment horizontal="center"/>
    </xf>
    <xf numFmtId="0" fontId="31" fillId="0" borderId="0" xfId="0" applyFont="1" applyFill="1" applyAlignment="1"/>
    <xf numFmtId="0" fontId="8" fillId="0" borderId="0" xfId="0" applyFont="1" applyFill="1" applyAlignment="1"/>
    <xf numFmtId="0" fontId="3" fillId="2" borderId="0" xfId="0" applyFont="1" applyFill="1" applyAlignment="1">
      <alignment horizontal="center" vertical="top" wrapText="1"/>
    </xf>
    <xf numFmtId="14" fontId="9" fillId="2" borderId="16" xfId="0" applyNumberFormat="1" applyFont="1" applyFill="1" applyBorder="1" applyAlignment="1">
      <alignment horizontal="center"/>
    </xf>
    <xf numFmtId="164" fontId="2" fillId="6" borderId="9" xfId="0" applyNumberFormat="1" applyFont="1" applyFill="1" applyBorder="1" applyAlignment="1">
      <alignment horizontal="center"/>
    </xf>
    <xf numFmtId="164" fontId="5" fillId="6" borderId="9" xfId="0" applyNumberFormat="1" applyFont="1" applyFill="1" applyBorder="1" applyAlignment="1">
      <alignment horizontal="center"/>
    </xf>
    <xf numFmtId="164" fontId="5" fillId="8" borderId="20" xfId="0" applyNumberFormat="1" applyFont="1" applyFill="1" applyBorder="1" applyAlignment="1">
      <alignment horizontal="center"/>
    </xf>
    <xf numFmtId="164" fontId="5" fillId="8" borderId="21" xfId="0" applyNumberFormat="1" applyFont="1" applyFill="1" applyBorder="1" applyAlignment="1">
      <alignment horizont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13D71-3A3A-4877-9844-3885A2F50441}">
  <dimension ref="B2:S54"/>
  <sheetViews>
    <sheetView showGridLines="0" workbookViewId="0">
      <selection activeCell="M29" sqref="M29"/>
    </sheetView>
  </sheetViews>
  <sheetFormatPr defaultRowHeight="15" x14ac:dyDescent="0.2"/>
  <cols>
    <col min="1" max="8" width="9.140625" style="1"/>
    <col min="9" max="9" width="30.140625" style="1" customWidth="1"/>
    <col min="10" max="10" width="28.28515625" style="1" customWidth="1"/>
    <col min="11" max="11" width="9.5703125" style="1" customWidth="1"/>
    <col min="12" max="16384" width="9.140625" style="1"/>
  </cols>
  <sheetData>
    <row r="2" spans="2:19" ht="29.25" customHeight="1" x14ac:dyDescent="0.2">
      <c r="B2" s="228" t="s">
        <v>124</v>
      </c>
      <c r="C2" s="228"/>
      <c r="D2" s="228"/>
      <c r="E2" s="228"/>
      <c r="F2" s="228"/>
      <c r="G2" s="228"/>
      <c r="H2" s="228"/>
      <c r="I2" s="228"/>
      <c r="J2" s="228"/>
      <c r="K2" s="224"/>
      <c r="L2" s="224"/>
      <c r="M2" s="224"/>
      <c r="N2" s="224"/>
      <c r="O2" s="224"/>
      <c r="P2" s="224"/>
      <c r="Q2" s="224"/>
      <c r="R2" s="224"/>
      <c r="S2" s="224"/>
    </row>
    <row r="3" spans="2:19" ht="29.25" x14ac:dyDescent="0.2">
      <c r="B3" s="228"/>
      <c r="C3" s="228"/>
      <c r="D3" s="228"/>
      <c r="E3" s="228"/>
      <c r="F3" s="228"/>
      <c r="G3" s="228"/>
      <c r="H3" s="228"/>
      <c r="I3" s="228"/>
      <c r="J3" s="228"/>
      <c r="K3" s="224"/>
      <c r="L3" s="224"/>
      <c r="M3" s="224"/>
      <c r="N3" s="224"/>
      <c r="O3" s="224"/>
      <c r="P3" s="224"/>
      <c r="Q3" s="224"/>
      <c r="R3" s="224"/>
      <c r="S3" s="224"/>
    </row>
    <row r="5" spans="2:19" ht="20.25" thickBot="1" x14ac:dyDescent="0.3">
      <c r="B5" s="225" t="s">
        <v>16</v>
      </c>
      <c r="C5" s="225"/>
      <c r="D5" s="225"/>
      <c r="E5" s="225"/>
      <c r="F5" s="225"/>
      <c r="G5" s="225"/>
      <c r="H5" s="225"/>
      <c r="I5" s="225"/>
      <c r="J5" s="225"/>
      <c r="K5" s="226"/>
      <c r="L5" s="227"/>
      <c r="M5" s="227"/>
    </row>
    <row r="6" spans="2:19" ht="18.75" thickBot="1" x14ac:dyDescent="0.3">
      <c r="J6" s="2">
        <v>44926</v>
      </c>
    </row>
    <row r="7" spans="2:19" x14ac:dyDescent="0.2">
      <c r="B7" s="203" t="s">
        <v>0</v>
      </c>
      <c r="C7" s="204"/>
      <c r="D7" s="204"/>
      <c r="E7" s="204"/>
      <c r="F7" s="204"/>
      <c r="G7" s="204"/>
      <c r="H7" s="204"/>
      <c r="I7" s="204"/>
      <c r="J7" s="205">
        <v>306500</v>
      </c>
    </row>
    <row r="8" spans="2:19" x14ac:dyDescent="0.2">
      <c r="B8" s="206" t="s">
        <v>1</v>
      </c>
      <c r="C8" s="63"/>
      <c r="D8" s="63"/>
      <c r="E8" s="63"/>
      <c r="F8" s="63"/>
      <c r="G8" s="63"/>
      <c r="H8" s="63"/>
      <c r="I8" s="63"/>
      <c r="J8" s="205">
        <v>260000</v>
      </c>
    </row>
    <row r="9" spans="2:19" x14ac:dyDescent="0.2">
      <c r="B9" s="62" t="s">
        <v>2</v>
      </c>
      <c r="C9" s="63"/>
      <c r="D9" s="63"/>
      <c r="E9" s="63"/>
      <c r="F9" s="63"/>
      <c r="G9" s="63"/>
      <c r="H9" s="63"/>
      <c r="I9" s="63"/>
      <c r="J9" s="207">
        <f>J7-J8</f>
        <v>46500</v>
      </c>
    </row>
    <row r="10" spans="2:19" x14ac:dyDescent="0.2">
      <c r="B10" s="206" t="s">
        <v>3</v>
      </c>
      <c r="C10" s="63"/>
      <c r="D10" s="63"/>
      <c r="E10" s="63"/>
      <c r="F10" s="63"/>
      <c r="G10" s="63"/>
      <c r="H10" s="63"/>
      <c r="I10" s="63"/>
      <c r="J10" s="205">
        <v>14000</v>
      </c>
    </row>
    <row r="11" spans="2:19" x14ac:dyDescent="0.2">
      <c r="B11" s="62" t="s">
        <v>4</v>
      </c>
      <c r="C11" s="63"/>
      <c r="D11" s="63"/>
      <c r="E11" s="63"/>
      <c r="F11" s="63"/>
      <c r="G11" s="63"/>
      <c r="H11" s="63"/>
      <c r="I11" s="63"/>
      <c r="J11" s="207">
        <f>J9-J10</f>
        <v>32500</v>
      </c>
    </row>
    <row r="12" spans="2:19" x14ac:dyDescent="0.2">
      <c r="B12" s="206" t="s">
        <v>5</v>
      </c>
      <c r="C12" s="63"/>
      <c r="D12" s="63"/>
      <c r="E12" s="63"/>
      <c r="F12" s="63"/>
      <c r="G12" s="63"/>
      <c r="H12" s="63"/>
      <c r="I12" s="63"/>
      <c r="J12" s="205">
        <v>5000</v>
      </c>
    </row>
    <row r="13" spans="2:19" x14ac:dyDescent="0.2">
      <c r="B13" s="62" t="s">
        <v>6</v>
      </c>
      <c r="C13" s="63"/>
      <c r="D13" s="63"/>
      <c r="E13" s="63"/>
      <c r="F13" s="63"/>
      <c r="G13" s="63"/>
      <c r="H13" s="63"/>
      <c r="I13" s="63"/>
      <c r="J13" s="207">
        <f>J11+J12</f>
        <v>37500</v>
      </c>
    </row>
    <row r="14" spans="2:19" x14ac:dyDescent="0.2">
      <c r="B14" s="206" t="s">
        <v>7</v>
      </c>
      <c r="C14" s="63"/>
      <c r="D14" s="63"/>
      <c r="E14" s="63"/>
      <c r="F14" s="63"/>
      <c r="G14" s="63"/>
      <c r="H14" s="63"/>
      <c r="I14" s="63"/>
      <c r="J14" s="205">
        <v>4000</v>
      </c>
    </row>
    <row r="15" spans="2:19" x14ac:dyDescent="0.2">
      <c r="B15" s="62" t="s">
        <v>8</v>
      </c>
      <c r="C15" s="63"/>
      <c r="D15" s="63"/>
      <c r="E15" s="63"/>
      <c r="F15" s="63"/>
      <c r="G15" s="63"/>
      <c r="H15" s="63"/>
      <c r="I15" s="63"/>
      <c r="J15" s="207">
        <f>J13-J14</f>
        <v>33500</v>
      </c>
    </row>
    <row r="16" spans="2:19" x14ac:dyDescent="0.2">
      <c r="B16" s="206" t="s">
        <v>9</v>
      </c>
      <c r="C16" s="63"/>
      <c r="D16" s="63"/>
      <c r="E16" s="63"/>
      <c r="F16" s="63"/>
      <c r="G16" s="63"/>
      <c r="H16" s="63"/>
      <c r="I16" s="63"/>
      <c r="J16" s="205">
        <v>3000</v>
      </c>
    </row>
    <row r="17" spans="2:13" x14ac:dyDescent="0.2">
      <c r="B17" s="62" t="s">
        <v>10</v>
      </c>
      <c r="C17" s="63"/>
      <c r="D17" s="63"/>
      <c r="E17" s="63"/>
      <c r="F17" s="63"/>
      <c r="G17" s="63"/>
      <c r="H17" s="63"/>
      <c r="I17" s="63"/>
      <c r="J17" s="207">
        <f>J15-J16</f>
        <v>30500</v>
      </c>
    </row>
    <row r="18" spans="2:13" x14ac:dyDescent="0.2">
      <c r="B18" s="206" t="s">
        <v>119</v>
      </c>
      <c r="C18" s="63"/>
      <c r="D18" s="63"/>
      <c r="E18" s="63"/>
      <c r="F18" s="63"/>
      <c r="G18" s="63"/>
      <c r="H18" s="63"/>
      <c r="I18" s="63"/>
      <c r="J18" s="205">
        <v>1800</v>
      </c>
    </row>
    <row r="19" spans="2:13" x14ac:dyDescent="0.2">
      <c r="B19" s="62" t="s">
        <v>11</v>
      </c>
      <c r="C19" s="63"/>
      <c r="D19" s="63"/>
      <c r="E19" s="63"/>
      <c r="F19" s="63"/>
      <c r="G19" s="63"/>
      <c r="H19" s="63"/>
      <c r="I19" s="63"/>
      <c r="J19" s="207">
        <f>J17+J18</f>
        <v>32300</v>
      </c>
    </row>
    <row r="20" spans="2:13" x14ac:dyDescent="0.2">
      <c r="B20" s="206" t="s">
        <v>12</v>
      </c>
      <c r="C20" s="63"/>
      <c r="D20" s="63"/>
      <c r="E20" s="63"/>
      <c r="F20" s="63"/>
      <c r="G20" s="63"/>
      <c r="H20" s="63"/>
      <c r="I20" s="63"/>
      <c r="J20" s="205">
        <v>13800</v>
      </c>
    </row>
    <row r="21" spans="2:13" x14ac:dyDescent="0.2">
      <c r="B21" s="206" t="s">
        <v>13</v>
      </c>
      <c r="C21" s="63"/>
      <c r="D21" s="63"/>
      <c r="E21" s="63"/>
      <c r="F21" s="63"/>
      <c r="G21" s="63"/>
      <c r="H21" s="63"/>
      <c r="I21" s="63"/>
      <c r="J21" s="205">
        <f>J19</f>
        <v>32300</v>
      </c>
    </row>
    <row r="22" spans="2:13" x14ac:dyDescent="0.2">
      <c r="B22" s="206"/>
      <c r="C22" s="63"/>
      <c r="D22" s="63"/>
      <c r="E22" s="63"/>
      <c r="F22" s="63"/>
      <c r="G22" s="63"/>
      <c r="H22" s="63"/>
      <c r="I22" s="63"/>
      <c r="J22" s="207">
        <f>J20+J21</f>
        <v>46100</v>
      </c>
    </row>
    <row r="23" spans="2:13" x14ac:dyDescent="0.2">
      <c r="B23" s="206" t="s">
        <v>14</v>
      </c>
      <c r="C23" s="63"/>
      <c r="D23" s="63"/>
      <c r="E23" s="63"/>
      <c r="F23" s="63"/>
      <c r="G23" s="63"/>
      <c r="H23" s="63"/>
      <c r="I23" s="63"/>
      <c r="J23" s="205">
        <v>12000</v>
      </c>
    </row>
    <row r="24" spans="2:13" ht="15.75" thickBot="1" x14ac:dyDescent="0.25">
      <c r="B24" s="208" t="s">
        <v>15</v>
      </c>
      <c r="C24" s="209"/>
      <c r="D24" s="209"/>
      <c r="E24" s="209"/>
      <c r="F24" s="209"/>
      <c r="G24" s="209"/>
      <c r="H24" s="209"/>
      <c r="I24" s="209"/>
      <c r="J24" s="210">
        <f>J22-J23</f>
        <v>34100</v>
      </c>
    </row>
    <row r="27" spans="2:13" ht="20.25" thickBot="1" x14ac:dyDescent="0.3">
      <c r="B27" s="225" t="s">
        <v>17</v>
      </c>
      <c r="C27" s="225"/>
      <c r="D27" s="225"/>
      <c r="E27" s="225"/>
      <c r="F27" s="225"/>
      <c r="G27" s="225"/>
      <c r="H27" s="225"/>
      <c r="I27" s="225"/>
      <c r="J27" s="225"/>
      <c r="K27" s="227"/>
      <c r="L27" s="227"/>
      <c r="M27" s="227"/>
    </row>
    <row r="28" spans="2:13" ht="18.75" thickBot="1" x14ac:dyDescent="0.3">
      <c r="I28" s="3">
        <v>44926</v>
      </c>
      <c r="J28" s="229">
        <v>44561</v>
      </c>
    </row>
    <row r="29" spans="2:13" x14ac:dyDescent="0.2">
      <c r="B29" s="211" t="s">
        <v>18</v>
      </c>
      <c r="C29" s="212"/>
      <c r="D29" s="212"/>
      <c r="E29" s="212"/>
      <c r="F29" s="212"/>
      <c r="G29" s="212"/>
      <c r="H29" s="213"/>
      <c r="I29" s="214"/>
      <c r="J29" s="230"/>
    </row>
    <row r="30" spans="2:13" x14ac:dyDescent="0.2">
      <c r="B30" s="58" t="s">
        <v>39</v>
      </c>
      <c r="C30" s="59"/>
      <c r="D30" s="59"/>
      <c r="E30" s="59"/>
      <c r="F30" s="59"/>
      <c r="G30" s="59"/>
      <c r="H30" s="215"/>
      <c r="I30" s="214">
        <v>25000</v>
      </c>
      <c r="J30" s="230">
        <v>25000</v>
      </c>
    </row>
    <row r="31" spans="2:13" x14ac:dyDescent="0.2">
      <c r="B31" s="58" t="s">
        <v>19</v>
      </c>
      <c r="C31" s="59"/>
      <c r="D31" s="59"/>
      <c r="E31" s="59"/>
      <c r="F31" s="59"/>
      <c r="G31" s="59"/>
      <c r="H31" s="215"/>
      <c r="I31" s="214">
        <v>37300</v>
      </c>
      <c r="J31" s="230">
        <v>19100</v>
      </c>
    </row>
    <row r="32" spans="2:13" x14ac:dyDescent="0.2">
      <c r="B32" s="58" t="s">
        <v>20</v>
      </c>
      <c r="C32" s="59"/>
      <c r="D32" s="59"/>
      <c r="E32" s="59"/>
      <c r="F32" s="59"/>
      <c r="G32" s="59"/>
      <c r="H32" s="215"/>
      <c r="I32" s="64">
        <v>-14500</v>
      </c>
      <c r="J32" s="60">
        <v>-10600</v>
      </c>
    </row>
    <row r="33" spans="2:10" x14ac:dyDescent="0.2">
      <c r="B33" s="58"/>
      <c r="C33" s="59"/>
      <c r="D33" s="59"/>
      <c r="E33" s="59"/>
      <c r="F33" s="59"/>
      <c r="G33" s="59"/>
      <c r="H33" s="215"/>
      <c r="I33" s="216">
        <f>I30+I31+I32</f>
        <v>47800</v>
      </c>
      <c r="J33" s="231">
        <f>J30+J31+J32</f>
        <v>33500</v>
      </c>
    </row>
    <row r="34" spans="2:10" x14ac:dyDescent="0.2">
      <c r="B34" s="217" t="s">
        <v>21</v>
      </c>
      <c r="C34" s="59"/>
      <c r="D34" s="59"/>
      <c r="E34" s="59"/>
      <c r="F34" s="59"/>
      <c r="G34" s="59"/>
      <c r="H34" s="215"/>
      <c r="I34" s="214"/>
      <c r="J34" s="230"/>
    </row>
    <row r="35" spans="2:10" x14ac:dyDescent="0.2">
      <c r="B35" s="58" t="s">
        <v>40</v>
      </c>
      <c r="C35" s="59"/>
      <c r="D35" s="59"/>
      <c r="E35" s="59"/>
      <c r="F35" s="59"/>
      <c r="G35" s="59"/>
      <c r="H35" s="215"/>
      <c r="I35" s="214">
        <v>100</v>
      </c>
      <c r="J35" s="230">
        <v>250</v>
      </c>
    </row>
    <row r="36" spans="2:10" x14ac:dyDescent="0.2">
      <c r="B36" s="58" t="s">
        <v>22</v>
      </c>
      <c r="C36" s="59"/>
      <c r="D36" s="59"/>
      <c r="E36" s="59"/>
      <c r="F36" s="59"/>
      <c r="G36" s="59"/>
      <c r="H36" s="215"/>
      <c r="I36" s="214">
        <v>3700</v>
      </c>
      <c r="J36" s="230">
        <v>1350</v>
      </c>
    </row>
    <row r="37" spans="2:10" x14ac:dyDescent="0.2">
      <c r="B37" s="58" t="s">
        <v>23</v>
      </c>
      <c r="C37" s="59"/>
      <c r="D37" s="59"/>
      <c r="E37" s="59"/>
      <c r="F37" s="59"/>
      <c r="G37" s="59"/>
      <c r="H37" s="215"/>
      <c r="I37" s="214">
        <v>19300</v>
      </c>
      <c r="J37" s="230">
        <v>12000</v>
      </c>
    </row>
    <row r="38" spans="2:10" x14ac:dyDescent="0.2">
      <c r="B38" s="58" t="s">
        <v>24</v>
      </c>
      <c r="C38" s="59"/>
      <c r="D38" s="59"/>
      <c r="E38" s="59"/>
      <c r="F38" s="59"/>
      <c r="G38" s="59"/>
      <c r="H38" s="215"/>
      <c r="I38" s="214">
        <v>10000</v>
      </c>
      <c r="J38" s="230">
        <v>19500</v>
      </c>
    </row>
    <row r="39" spans="2:10" x14ac:dyDescent="0.2">
      <c r="B39" s="219" t="s">
        <v>25</v>
      </c>
      <c r="C39" s="223"/>
      <c r="D39" s="220"/>
      <c r="E39" s="220"/>
      <c r="F39" s="220"/>
      <c r="G39" s="220"/>
      <c r="H39" s="221"/>
      <c r="I39" s="222">
        <f>I33+I35+I36+I37+I38</f>
        <v>80900</v>
      </c>
      <c r="J39" s="232">
        <f>J33+J35+J36+J37+J38</f>
        <v>66600</v>
      </c>
    </row>
    <row r="40" spans="2:10" x14ac:dyDescent="0.2">
      <c r="B40" s="58"/>
      <c r="C40" s="59"/>
      <c r="D40" s="59"/>
      <c r="E40" s="59"/>
      <c r="F40" s="59"/>
      <c r="G40" s="59"/>
      <c r="H40" s="215"/>
      <c r="I40" s="214"/>
      <c r="J40" s="230"/>
    </row>
    <row r="41" spans="2:10" x14ac:dyDescent="0.2">
      <c r="B41" s="217" t="s">
        <v>26</v>
      </c>
      <c r="C41" s="59"/>
      <c r="D41" s="59"/>
      <c r="E41" s="59"/>
      <c r="F41" s="59"/>
      <c r="G41" s="59"/>
      <c r="H41" s="215"/>
      <c r="I41" s="214"/>
      <c r="J41" s="230"/>
    </row>
    <row r="42" spans="2:10" x14ac:dyDescent="0.2">
      <c r="B42" s="58" t="s">
        <v>27</v>
      </c>
      <c r="C42" s="59"/>
      <c r="D42" s="59"/>
      <c r="E42" s="59"/>
      <c r="F42" s="59"/>
      <c r="G42" s="59"/>
      <c r="H42" s="215"/>
      <c r="I42" s="214">
        <v>15000</v>
      </c>
      <c r="J42" s="230">
        <v>12500</v>
      </c>
    </row>
    <row r="43" spans="2:10" x14ac:dyDescent="0.2">
      <c r="B43" s="58" t="s">
        <v>28</v>
      </c>
      <c r="C43" s="59"/>
      <c r="D43" s="59"/>
      <c r="E43" s="59"/>
      <c r="F43" s="59"/>
      <c r="G43" s="59"/>
      <c r="H43" s="215"/>
      <c r="I43" s="214">
        <v>34100</v>
      </c>
      <c r="J43" s="230">
        <v>13800</v>
      </c>
    </row>
    <row r="44" spans="2:10" x14ac:dyDescent="0.2">
      <c r="B44" s="218" t="s">
        <v>29</v>
      </c>
      <c r="C44" s="59"/>
      <c r="D44" s="59"/>
      <c r="E44" s="59"/>
      <c r="F44" s="59"/>
      <c r="G44" s="59"/>
      <c r="H44" s="215"/>
      <c r="I44" s="216">
        <f>I42+I43</f>
        <v>49100</v>
      </c>
      <c r="J44" s="231">
        <f>J42+J43</f>
        <v>26300</v>
      </c>
    </row>
    <row r="45" spans="2:10" x14ac:dyDescent="0.2">
      <c r="B45" s="58"/>
      <c r="C45" s="59"/>
      <c r="D45" s="59"/>
      <c r="E45" s="59"/>
      <c r="F45" s="59"/>
      <c r="G45" s="59"/>
      <c r="H45" s="215"/>
      <c r="I45" s="214"/>
      <c r="J45" s="230"/>
    </row>
    <row r="46" spans="2:10" x14ac:dyDescent="0.2">
      <c r="B46" s="217" t="s">
        <v>30</v>
      </c>
      <c r="C46" s="59"/>
      <c r="D46" s="59"/>
      <c r="E46" s="59"/>
      <c r="F46" s="59"/>
      <c r="G46" s="59"/>
      <c r="H46" s="215"/>
      <c r="I46" s="214"/>
      <c r="J46" s="230"/>
    </row>
    <row r="47" spans="2:10" x14ac:dyDescent="0.2">
      <c r="B47" s="58" t="s">
        <v>31</v>
      </c>
      <c r="C47" s="59"/>
      <c r="D47" s="59"/>
      <c r="E47" s="59"/>
      <c r="F47" s="59"/>
      <c r="G47" s="59"/>
      <c r="H47" s="215"/>
      <c r="I47" s="214">
        <v>14900</v>
      </c>
      <c r="J47" s="230">
        <v>10400</v>
      </c>
    </row>
    <row r="48" spans="2:10" x14ac:dyDescent="0.2">
      <c r="B48" s="58" t="s">
        <v>32</v>
      </c>
      <c r="C48" s="59"/>
      <c r="D48" s="59"/>
      <c r="E48" s="59"/>
      <c r="F48" s="59"/>
      <c r="G48" s="59"/>
      <c r="H48" s="215"/>
      <c r="I48" s="214">
        <v>8100</v>
      </c>
      <c r="J48" s="230" t="s">
        <v>41</v>
      </c>
    </row>
    <row r="49" spans="2:10" x14ac:dyDescent="0.2">
      <c r="B49" s="217" t="s">
        <v>33</v>
      </c>
      <c r="C49" s="59"/>
      <c r="D49" s="59"/>
      <c r="E49" s="59"/>
      <c r="F49" s="59"/>
      <c r="G49" s="59"/>
      <c r="H49" s="215"/>
      <c r="I49" s="214"/>
      <c r="J49" s="230"/>
    </row>
    <row r="50" spans="2:10" x14ac:dyDescent="0.2">
      <c r="B50" s="58" t="s">
        <v>34</v>
      </c>
      <c r="C50" s="59"/>
      <c r="D50" s="59"/>
      <c r="E50" s="59"/>
      <c r="F50" s="59"/>
      <c r="G50" s="59"/>
      <c r="H50" s="215"/>
      <c r="I50" s="214">
        <v>2500</v>
      </c>
      <c r="J50" s="230">
        <v>18900</v>
      </c>
    </row>
    <row r="51" spans="2:10" x14ac:dyDescent="0.2">
      <c r="B51" s="58" t="s">
        <v>35</v>
      </c>
      <c r="C51" s="59"/>
      <c r="D51" s="59"/>
      <c r="E51" s="59"/>
      <c r="F51" s="59"/>
      <c r="G51" s="59"/>
      <c r="H51" s="215"/>
      <c r="I51" s="214">
        <v>2300</v>
      </c>
      <c r="J51" s="230">
        <v>1000</v>
      </c>
    </row>
    <row r="52" spans="2:10" x14ac:dyDescent="0.2">
      <c r="B52" s="58" t="s">
        <v>36</v>
      </c>
      <c r="C52" s="59"/>
      <c r="D52" s="59"/>
      <c r="E52" s="59"/>
      <c r="F52" s="59"/>
      <c r="G52" s="59"/>
      <c r="H52" s="215"/>
      <c r="I52" s="214">
        <v>4000</v>
      </c>
      <c r="J52" s="230">
        <v>10000</v>
      </c>
    </row>
    <row r="53" spans="2:10" x14ac:dyDescent="0.2">
      <c r="B53" s="61" t="s">
        <v>37</v>
      </c>
      <c r="C53" s="59"/>
      <c r="D53" s="59"/>
      <c r="E53" s="59"/>
      <c r="F53" s="59"/>
      <c r="G53" s="59"/>
      <c r="H53" s="215"/>
      <c r="I53" s="216">
        <f>I47+I48+I50+I51+I52</f>
        <v>31800</v>
      </c>
      <c r="J53" s="231">
        <f>J47+J50+J51+J52</f>
        <v>40300</v>
      </c>
    </row>
    <row r="54" spans="2:10" ht="15.75" thickBot="1" x14ac:dyDescent="0.25">
      <c r="B54" s="219" t="s">
        <v>38</v>
      </c>
      <c r="C54" s="220"/>
      <c r="D54" s="220"/>
      <c r="E54" s="220"/>
      <c r="F54" s="220"/>
      <c r="G54" s="220"/>
      <c r="H54" s="221"/>
      <c r="I54" s="222">
        <f>I44+I53</f>
        <v>80900</v>
      </c>
      <c r="J54" s="233">
        <f>J44+J53</f>
        <v>66600</v>
      </c>
    </row>
  </sheetData>
  <mergeCells count="3">
    <mergeCell ref="B5:J5"/>
    <mergeCell ref="B27:J27"/>
    <mergeCell ref="B2:J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DF3EA5-DAD7-4FA5-9442-90853593C21B}">
  <dimension ref="A2:S13"/>
  <sheetViews>
    <sheetView showGridLines="0" workbookViewId="0">
      <selection activeCell="T4" sqref="T4"/>
    </sheetView>
  </sheetViews>
  <sheetFormatPr defaultRowHeight="15" x14ac:dyDescent="0.2"/>
  <cols>
    <col min="1" max="16384" width="9.140625" style="1"/>
  </cols>
  <sheetData>
    <row r="2" spans="1:19" ht="24.75" x14ac:dyDescent="0.3">
      <c r="B2" s="122" t="s">
        <v>42</v>
      </c>
      <c r="C2" s="122"/>
      <c r="D2" s="122"/>
      <c r="E2" s="122"/>
      <c r="F2" s="122"/>
      <c r="G2" s="122"/>
      <c r="H2" s="122"/>
    </row>
    <row r="4" spans="1:19" ht="33" customHeight="1" x14ac:dyDescent="0.2">
      <c r="A4" s="5">
        <v>1</v>
      </c>
      <c r="B4" s="121" t="s">
        <v>52</v>
      </c>
      <c r="C4" s="121"/>
      <c r="D4" s="121"/>
      <c r="E4" s="121"/>
      <c r="F4" s="121"/>
      <c r="G4" s="121"/>
      <c r="H4" s="121"/>
      <c r="I4" s="121"/>
      <c r="J4" s="121"/>
      <c r="K4" s="121"/>
      <c r="L4" s="121"/>
      <c r="M4" s="121"/>
      <c r="N4" s="121"/>
      <c r="O4" s="121"/>
      <c r="P4" s="121"/>
      <c r="Q4" s="121"/>
      <c r="R4" s="121"/>
      <c r="S4" s="4"/>
    </row>
    <row r="6" spans="1:19" ht="30.75" customHeight="1" x14ac:dyDescent="0.2">
      <c r="A6" s="5">
        <v>2</v>
      </c>
      <c r="B6" s="120" t="s">
        <v>53</v>
      </c>
      <c r="C6" s="120"/>
      <c r="D6" s="120"/>
      <c r="E6" s="120"/>
      <c r="F6" s="120"/>
      <c r="G6" s="120"/>
      <c r="H6" s="120"/>
      <c r="I6" s="120"/>
      <c r="J6" s="120"/>
      <c r="K6" s="120"/>
      <c r="L6" s="120"/>
      <c r="M6" s="120"/>
      <c r="N6" s="120"/>
      <c r="O6" s="120"/>
      <c r="P6" s="120"/>
      <c r="Q6" s="120"/>
      <c r="R6" s="120"/>
    </row>
    <row r="8" spans="1:19" ht="30" customHeight="1" x14ac:dyDescent="0.2">
      <c r="A8" s="5">
        <v>3</v>
      </c>
      <c r="B8" s="119" t="s">
        <v>54</v>
      </c>
      <c r="C8" s="119"/>
      <c r="D8" s="119"/>
      <c r="E8" s="119"/>
      <c r="F8" s="119"/>
      <c r="G8" s="119"/>
      <c r="H8" s="119"/>
      <c r="I8" s="119"/>
      <c r="J8" s="119"/>
      <c r="K8" s="119"/>
      <c r="L8" s="119"/>
      <c r="M8" s="119"/>
      <c r="N8" s="119"/>
      <c r="O8" s="119"/>
      <c r="P8" s="119"/>
      <c r="Q8" s="119"/>
      <c r="R8" s="119"/>
    </row>
    <row r="10" spans="1:19" x14ac:dyDescent="0.2">
      <c r="B10" s="123" t="s">
        <v>43</v>
      </c>
      <c r="C10" s="123"/>
      <c r="D10" s="123"/>
      <c r="E10" s="123"/>
      <c r="F10" s="123"/>
      <c r="G10" s="123"/>
      <c r="H10" s="123"/>
      <c r="I10" s="123"/>
      <c r="J10" s="123"/>
      <c r="K10" s="123"/>
      <c r="L10" s="123"/>
      <c r="M10" s="123"/>
      <c r="N10" s="123"/>
      <c r="O10" s="123"/>
      <c r="P10" s="123"/>
      <c r="Q10" s="123"/>
      <c r="R10" s="123"/>
    </row>
    <row r="11" spans="1:19" x14ac:dyDescent="0.2">
      <c r="B11" s="123"/>
      <c r="C11" s="123"/>
      <c r="D11" s="123"/>
      <c r="E11" s="123"/>
      <c r="F11" s="123"/>
      <c r="G11" s="123"/>
      <c r="H11" s="123"/>
      <c r="I11" s="123"/>
      <c r="J11" s="123"/>
      <c r="K11" s="123"/>
      <c r="L11" s="123"/>
      <c r="M11" s="123"/>
      <c r="N11" s="123"/>
      <c r="O11" s="123"/>
      <c r="P11" s="123"/>
      <c r="Q11" s="123"/>
      <c r="R11" s="123"/>
    </row>
    <row r="12" spans="1:19" x14ac:dyDescent="0.2">
      <c r="B12" s="123"/>
      <c r="C12" s="123"/>
      <c r="D12" s="123"/>
      <c r="E12" s="123"/>
      <c r="F12" s="123"/>
      <c r="G12" s="123"/>
      <c r="H12" s="123"/>
      <c r="I12" s="123"/>
      <c r="J12" s="123"/>
      <c r="K12" s="123"/>
      <c r="L12" s="123"/>
      <c r="M12" s="123"/>
      <c r="N12" s="123"/>
      <c r="O12" s="123"/>
      <c r="P12" s="123"/>
      <c r="Q12" s="123"/>
      <c r="R12" s="123"/>
    </row>
    <row r="13" spans="1:19" x14ac:dyDescent="0.2">
      <c r="B13" s="123"/>
      <c r="C13" s="123"/>
      <c r="D13" s="123"/>
      <c r="E13" s="123"/>
      <c r="F13" s="123"/>
      <c r="G13" s="123"/>
      <c r="H13" s="123"/>
      <c r="I13" s="123"/>
      <c r="J13" s="123"/>
      <c r="K13" s="123"/>
      <c r="L13" s="123"/>
      <c r="M13" s="123"/>
      <c r="N13" s="123"/>
      <c r="O13" s="123"/>
      <c r="P13" s="123"/>
      <c r="Q13" s="123"/>
      <c r="R13" s="123"/>
    </row>
  </sheetData>
  <mergeCells count="5">
    <mergeCell ref="B8:R8"/>
    <mergeCell ref="B10:R13"/>
    <mergeCell ref="B2:H2"/>
    <mergeCell ref="B4:R4"/>
    <mergeCell ref="B6:R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43A7F-8A68-485C-AA19-4AEA104347C3}">
  <dimension ref="B2:Q126"/>
  <sheetViews>
    <sheetView showGridLines="0" zoomScaleNormal="100" workbookViewId="0">
      <selection activeCell="O9" sqref="O9"/>
    </sheetView>
  </sheetViews>
  <sheetFormatPr defaultRowHeight="18" x14ac:dyDescent="0.25"/>
  <cols>
    <col min="1" max="5" width="9.140625" style="6"/>
    <col min="6" max="6" width="10.28515625" style="6" customWidth="1"/>
    <col min="7" max="8" width="9.140625" style="6"/>
    <col min="9" max="9" width="9.140625" style="6" customWidth="1"/>
    <col min="10" max="10" width="24" style="6" customWidth="1"/>
    <col min="11" max="11" width="22.28515625" style="6" customWidth="1"/>
    <col min="12" max="14" width="9.140625" style="6"/>
    <col min="15" max="15" width="9.85546875" style="6" bestFit="1" customWidth="1"/>
    <col min="16" max="17" width="9.140625" style="6"/>
    <col min="18" max="18" width="9.85546875" style="6" bestFit="1" customWidth="1"/>
    <col min="19" max="23" width="9.140625" style="6"/>
    <col min="24" max="24" width="22" style="6" customWidth="1"/>
    <col min="25" max="25" width="25.85546875" style="6" customWidth="1"/>
    <col min="26" max="16384" width="9.140625" style="6"/>
  </cols>
  <sheetData>
    <row r="2" spans="2:17" x14ac:dyDescent="0.25">
      <c r="B2" s="112" t="s">
        <v>121</v>
      </c>
      <c r="C2" s="112"/>
      <c r="D2" s="112"/>
      <c r="E2" s="112"/>
      <c r="F2" s="112"/>
      <c r="G2" s="112"/>
      <c r="H2" s="112"/>
      <c r="I2" s="112"/>
      <c r="J2" s="112"/>
      <c r="K2" s="112"/>
      <c r="L2" s="112"/>
      <c r="M2" s="112"/>
      <c r="N2" s="112"/>
    </row>
    <row r="3" spans="2:17" ht="18" customHeight="1" x14ac:dyDescent="0.25">
      <c r="B3" s="112"/>
      <c r="C3" s="112"/>
      <c r="D3" s="112"/>
      <c r="E3" s="112"/>
      <c r="F3" s="112"/>
      <c r="G3" s="112"/>
      <c r="H3" s="112"/>
      <c r="I3" s="112"/>
      <c r="J3" s="112"/>
      <c r="K3" s="112"/>
      <c r="L3" s="112"/>
      <c r="M3" s="112"/>
      <c r="N3" s="112"/>
    </row>
    <row r="4" spans="2:17" ht="18" customHeight="1" x14ac:dyDescent="0.25">
      <c r="B4" s="112"/>
      <c r="C4" s="112"/>
      <c r="D4" s="112"/>
      <c r="E4" s="112"/>
      <c r="F4" s="112"/>
      <c r="G4" s="112"/>
      <c r="H4" s="112"/>
      <c r="I4" s="112"/>
      <c r="J4" s="112"/>
      <c r="K4" s="112"/>
      <c r="L4" s="112"/>
      <c r="M4" s="112"/>
      <c r="N4" s="112"/>
    </row>
    <row r="5" spans="2:17" ht="18.75" thickBot="1" x14ac:dyDescent="0.3">
      <c r="Q5" s="1"/>
    </row>
    <row r="6" spans="2:17" ht="18" customHeight="1" x14ac:dyDescent="0.25">
      <c r="B6" s="167" t="s">
        <v>60</v>
      </c>
      <c r="C6" s="168"/>
      <c r="D6" s="168"/>
      <c r="E6" s="168"/>
      <c r="F6" s="168"/>
      <c r="G6" s="169"/>
      <c r="H6" s="170" t="s">
        <v>69</v>
      </c>
      <c r="I6" s="171"/>
      <c r="J6" s="171"/>
      <c r="K6" s="171"/>
      <c r="L6" s="171"/>
      <c r="M6" s="171"/>
      <c r="N6" s="172"/>
    </row>
    <row r="7" spans="2:17" x14ac:dyDescent="0.25">
      <c r="B7" s="173"/>
      <c r="C7" s="174"/>
      <c r="D7" s="174"/>
      <c r="E7" s="174"/>
      <c r="F7" s="174"/>
      <c r="G7" s="175"/>
      <c r="H7" s="176"/>
      <c r="I7" s="177"/>
      <c r="J7" s="177"/>
      <c r="K7" s="177"/>
      <c r="L7" s="177"/>
      <c r="M7" s="177"/>
      <c r="N7" s="178"/>
    </row>
    <row r="8" spans="2:17" x14ac:dyDescent="0.25">
      <c r="B8" s="173"/>
      <c r="C8" s="174"/>
      <c r="D8" s="174"/>
      <c r="E8" s="174"/>
      <c r="F8" s="174"/>
      <c r="G8" s="175"/>
      <c r="H8" s="176"/>
      <c r="I8" s="177"/>
      <c r="J8" s="177"/>
      <c r="K8" s="177"/>
      <c r="L8" s="177"/>
      <c r="M8" s="177"/>
      <c r="N8" s="178"/>
    </row>
    <row r="9" spans="2:17" ht="18.75" thickBot="1" x14ac:dyDescent="0.3">
      <c r="B9" s="179"/>
      <c r="C9" s="180"/>
      <c r="D9" s="180"/>
      <c r="E9" s="180"/>
      <c r="F9" s="180"/>
      <c r="G9" s="181"/>
      <c r="H9" s="182"/>
      <c r="I9" s="183"/>
      <c r="J9" s="183"/>
      <c r="K9" s="183"/>
      <c r="L9" s="183"/>
      <c r="M9" s="183"/>
      <c r="N9" s="184"/>
    </row>
    <row r="10" spans="2:17" ht="17.25" customHeight="1" x14ac:dyDescent="0.25">
      <c r="B10" s="185" t="s">
        <v>61</v>
      </c>
      <c r="C10" s="186"/>
      <c r="D10" s="186"/>
      <c r="E10" s="186"/>
      <c r="F10" s="186"/>
      <c r="G10" s="187"/>
      <c r="H10" s="188" t="s">
        <v>70</v>
      </c>
      <c r="I10" s="189"/>
      <c r="J10" s="189"/>
      <c r="K10" s="189"/>
      <c r="L10" s="189"/>
      <c r="M10" s="189"/>
      <c r="N10" s="190"/>
    </row>
    <row r="11" spans="2:17" x14ac:dyDescent="0.25">
      <c r="B11" s="191"/>
      <c r="C11" s="192"/>
      <c r="D11" s="192"/>
      <c r="E11" s="192"/>
      <c r="F11" s="192"/>
      <c r="G11" s="193"/>
      <c r="H11" s="194"/>
      <c r="I11" s="195"/>
      <c r="J11" s="195"/>
      <c r="K11" s="195"/>
      <c r="L11" s="195"/>
      <c r="M11" s="195"/>
      <c r="N11" s="196"/>
    </row>
    <row r="12" spans="2:17" x14ac:dyDescent="0.25">
      <c r="B12" s="191"/>
      <c r="C12" s="192"/>
      <c r="D12" s="192"/>
      <c r="E12" s="192"/>
      <c r="F12" s="192"/>
      <c r="G12" s="193"/>
      <c r="H12" s="194"/>
      <c r="I12" s="195"/>
      <c r="J12" s="195"/>
      <c r="K12" s="195"/>
      <c r="L12" s="195"/>
      <c r="M12" s="195"/>
      <c r="N12" s="196"/>
    </row>
    <row r="13" spans="2:17" ht="18.75" thickBot="1" x14ac:dyDescent="0.3">
      <c r="B13" s="197"/>
      <c r="C13" s="198"/>
      <c r="D13" s="198"/>
      <c r="E13" s="198"/>
      <c r="F13" s="198"/>
      <c r="G13" s="199"/>
      <c r="H13" s="200"/>
      <c r="I13" s="201"/>
      <c r="J13" s="201"/>
      <c r="K13" s="201"/>
      <c r="L13" s="201"/>
      <c r="M13" s="201"/>
      <c r="N13" s="202"/>
    </row>
    <row r="14" spans="2:17" x14ac:dyDescent="0.25">
      <c r="B14" s="152" t="s">
        <v>44</v>
      </c>
      <c r="C14" s="153"/>
      <c r="D14" s="153"/>
      <c r="E14" s="153"/>
      <c r="F14" s="153"/>
      <c r="G14" s="154"/>
      <c r="H14" s="161" t="s">
        <v>72</v>
      </c>
      <c r="I14" s="162"/>
      <c r="J14" s="162"/>
      <c r="K14" s="162"/>
      <c r="L14" s="162"/>
      <c r="M14" s="162"/>
      <c r="N14" s="163"/>
    </row>
    <row r="15" spans="2:17" x14ac:dyDescent="0.25">
      <c r="B15" s="155"/>
      <c r="C15" s="156"/>
      <c r="D15" s="156"/>
      <c r="E15" s="156"/>
      <c r="F15" s="156"/>
      <c r="G15" s="157"/>
      <c r="H15" s="161"/>
      <c r="I15" s="162"/>
      <c r="J15" s="162"/>
      <c r="K15" s="162"/>
      <c r="L15" s="162"/>
      <c r="M15" s="162"/>
      <c r="N15" s="163"/>
    </row>
    <row r="16" spans="2:17" x14ac:dyDescent="0.25">
      <c r="B16" s="155"/>
      <c r="C16" s="156"/>
      <c r="D16" s="156"/>
      <c r="E16" s="156"/>
      <c r="F16" s="156"/>
      <c r="G16" s="157"/>
      <c r="H16" s="161"/>
      <c r="I16" s="162"/>
      <c r="J16" s="162"/>
      <c r="K16" s="162"/>
      <c r="L16" s="162"/>
      <c r="M16" s="162"/>
      <c r="N16" s="163"/>
    </row>
    <row r="17" spans="2:14" ht="18.75" thickBot="1" x14ac:dyDescent="0.3">
      <c r="B17" s="158"/>
      <c r="C17" s="159"/>
      <c r="D17" s="159"/>
      <c r="E17" s="159"/>
      <c r="F17" s="159"/>
      <c r="G17" s="160"/>
      <c r="H17" s="164"/>
      <c r="I17" s="165"/>
      <c r="J17" s="165"/>
      <c r="K17" s="165"/>
      <c r="L17" s="165"/>
      <c r="M17" s="165"/>
      <c r="N17" s="166"/>
    </row>
    <row r="18" spans="2:14" ht="22.5" x14ac:dyDescent="0.25">
      <c r="B18" s="150"/>
      <c r="C18" s="151"/>
      <c r="D18" s="151"/>
      <c r="E18" s="151"/>
      <c r="F18" s="151"/>
      <c r="G18" s="151"/>
      <c r="H18" s="135"/>
      <c r="I18" s="135"/>
      <c r="J18" s="135"/>
      <c r="K18" s="135"/>
      <c r="L18" s="135"/>
      <c r="M18" s="135"/>
      <c r="N18" s="136"/>
    </row>
    <row r="19" spans="2:14" ht="19.5" customHeight="1" x14ac:dyDescent="0.25">
      <c r="B19" s="137" t="s">
        <v>71</v>
      </c>
      <c r="C19" s="138"/>
      <c r="D19" s="138"/>
      <c r="E19" s="138"/>
      <c r="F19" s="138"/>
      <c r="G19" s="138"/>
      <c r="H19" s="138"/>
      <c r="I19" s="138"/>
      <c r="J19" s="138"/>
      <c r="K19" s="138"/>
      <c r="L19" s="138"/>
      <c r="M19" s="138"/>
      <c r="N19" s="139"/>
    </row>
    <row r="20" spans="2:14" ht="23.25" customHeight="1" thickBot="1" x14ac:dyDescent="0.3">
      <c r="B20" s="140"/>
      <c r="C20" s="141"/>
      <c r="D20" s="141"/>
      <c r="E20" s="141"/>
      <c r="F20" s="141"/>
      <c r="G20" s="141"/>
      <c r="H20" s="141"/>
      <c r="I20" s="141"/>
      <c r="J20" s="141"/>
      <c r="K20" s="141"/>
      <c r="L20" s="141"/>
      <c r="M20" s="141"/>
      <c r="N20" s="142"/>
    </row>
    <row r="21" spans="2:14" ht="15" customHeight="1" x14ac:dyDescent="0.25"/>
    <row r="22" spans="2:14" ht="18.75" thickBot="1" x14ac:dyDescent="0.3"/>
    <row r="23" spans="2:14" ht="24.75" x14ac:dyDescent="0.3">
      <c r="B23" s="43" t="s">
        <v>45</v>
      </c>
      <c r="C23" s="44"/>
      <c r="D23" s="44"/>
      <c r="E23" s="44"/>
      <c r="F23" s="44"/>
      <c r="G23" s="44"/>
      <c r="H23" s="44"/>
      <c r="I23" s="23"/>
      <c r="J23" s="23"/>
      <c r="K23" s="24"/>
    </row>
    <row r="24" spans="2:14" ht="18.75" thickBot="1" x14ac:dyDescent="0.3">
      <c r="B24" s="25"/>
      <c r="C24" s="26"/>
      <c r="D24" s="26"/>
      <c r="E24" s="26"/>
      <c r="F24" s="26"/>
      <c r="G24" s="27"/>
      <c r="H24" s="27"/>
      <c r="I24" s="27"/>
      <c r="J24" s="13">
        <v>44926</v>
      </c>
      <c r="K24" s="14">
        <v>44561</v>
      </c>
    </row>
    <row r="25" spans="2:14" x14ac:dyDescent="0.25">
      <c r="B25" s="8" t="s">
        <v>46</v>
      </c>
      <c r="C25" s="9"/>
      <c r="D25" s="9"/>
      <c r="E25" s="9"/>
      <c r="F25" s="9"/>
      <c r="G25" s="9"/>
      <c r="H25" s="9"/>
      <c r="I25" s="9"/>
      <c r="J25" s="20">
        <v>37300</v>
      </c>
      <c r="K25" s="19"/>
    </row>
    <row r="26" spans="2:14" ht="18.75" thickBot="1" x14ac:dyDescent="0.3">
      <c r="B26" s="10" t="s">
        <v>47</v>
      </c>
      <c r="C26" s="11"/>
      <c r="D26" s="11"/>
      <c r="E26" s="11"/>
      <c r="F26" s="11"/>
      <c r="G26" s="11"/>
      <c r="H26" s="11"/>
      <c r="I26" s="11"/>
      <c r="J26" s="50">
        <v>800</v>
      </c>
      <c r="K26" s="15"/>
    </row>
    <row r="27" spans="2:14" x14ac:dyDescent="0.25">
      <c r="B27" s="10"/>
      <c r="C27" s="11"/>
      <c r="D27" s="11"/>
      <c r="E27" s="11"/>
      <c r="F27" s="11"/>
      <c r="G27" s="11"/>
      <c r="H27" s="11"/>
      <c r="I27" s="11"/>
      <c r="J27" s="49">
        <f>J25+J26</f>
        <v>38100</v>
      </c>
      <c r="K27" s="15"/>
    </row>
    <row r="28" spans="2:14" x14ac:dyDescent="0.25">
      <c r="B28" s="16" t="s">
        <v>123</v>
      </c>
      <c r="C28" s="11"/>
      <c r="D28" s="11"/>
      <c r="E28" s="11"/>
      <c r="F28" s="11"/>
      <c r="G28" s="11"/>
      <c r="H28" s="11"/>
      <c r="I28" s="11"/>
      <c r="J28" s="21"/>
      <c r="K28" s="15"/>
    </row>
    <row r="29" spans="2:14" x14ac:dyDescent="0.25">
      <c r="B29" s="10"/>
      <c r="C29" s="11" t="s">
        <v>48</v>
      </c>
      <c r="D29" s="11"/>
      <c r="E29" s="11"/>
      <c r="F29" s="11"/>
      <c r="G29" s="11"/>
      <c r="H29" s="11"/>
      <c r="I29" s="11"/>
      <c r="J29" s="21"/>
      <c r="K29" s="15">
        <v>19100</v>
      </c>
    </row>
    <row r="30" spans="2:14" ht="18.75" thickBot="1" x14ac:dyDescent="0.3">
      <c r="B30" s="10"/>
      <c r="C30" s="11" t="s">
        <v>49</v>
      </c>
      <c r="D30" s="11"/>
      <c r="E30" s="11"/>
      <c r="F30" s="11"/>
      <c r="G30" s="11"/>
      <c r="H30" s="11"/>
      <c r="I30" s="11"/>
      <c r="J30" s="48">
        <f>K29+K30</f>
        <v>28100</v>
      </c>
      <c r="K30" s="15">
        <v>9000</v>
      </c>
    </row>
    <row r="31" spans="2:14" ht="18.75" thickBot="1" x14ac:dyDescent="0.3">
      <c r="B31" s="17" t="s">
        <v>50</v>
      </c>
      <c r="C31" s="12"/>
      <c r="D31" s="12"/>
      <c r="E31" s="12"/>
      <c r="F31" s="12"/>
      <c r="G31" s="12"/>
      <c r="H31" s="12"/>
      <c r="I31" s="12"/>
      <c r="J31" s="22">
        <f>J27-K29-K30</f>
        <v>10000</v>
      </c>
      <c r="K31" s="18"/>
    </row>
    <row r="32" spans="2:14" x14ac:dyDescent="0.25">
      <c r="B32" s="124"/>
      <c r="C32" s="125"/>
      <c r="D32" s="125"/>
      <c r="E32" s="125"/>
      <c r="F32" s="125"/>
      <c r="G32" s="125"/>
      <c r="H32" s="125"/>
      <c r="I32" s="125"/>
      <c r="J32" s="126"/>
      <c r="K32" s="127"/>
    </row>
    <row r="33" spans="2:11" ht="18" customHeight="1" x14ac:dyDescent="0.25">
      <c r="B33" s="128" t="s">
        <v>51</v>
      </c>
      <c r="C33" s="129"/>
      <c r="D33" s="129"/>
      <c r="E33" s="129"/>
      <c r="F33" s="129"/>
      <c r="G33" s="129"/>
      <c r="H33" s="129"/>
      <c r="I33" s="129"/>
      <c r="J33" s="129"/>
      <c r="K33" s="130"/>
    </row>
    <row r="34" spans="2:11" x14ac:dyDescent="0.25">
      <c r="B34" s="128"/>
      <c r="C34" s="129"/>
      <c r="D34" s="129"/>
      <c r="E34" s="129"/>
      <c r="F34" s="129"/>
      <c r="G34" s="129"/>
      <c r="H34" s="129"/>
      <c r="I34" s="129"/>
      <c r="J34" s="129"/>
      <c r="K34" s="130"/>
    </row>
    <row r="35" spans="2:11" x14ac:dyDescent="0.25">
      <c r="B35" s="128"/>
      <c r="C35" s="129"/>
      <c r="D35" s="129"/>
      <c r="E35" s="129"/>
      <c r="F35" s="129"/>
      <c r="G35" s="129"/>
      <c r="H35" s="129"/>
      <c r="I35" s="129"/>
      <c r="J35" s="129"/>
      <c r="K35" s="130"/>
    </row>
    <row r="36" spans="2:11" x14ac:dyDescent="0.25">
      <c r="B36" s="128"/>
      <c r="C36" s="129"/>
      <c r="D36" s="129"/>
      <c r="E36" s="129"/>
      <c r="F36" s="129"/>
      <c r="G36" s="129"/>
      <c r="H36" s="129"/>
      <c r="I36" s="129"/>
      <c r="J36" s="129"/>
      <c r="K36" s="130"/>
    </row>
    <row r="37" spans="2:11" x14ac:dyDescent="0.25">
      <c r="B37" s="128"/>
      <c r="C37" s="129"/>
      <c r="D37" s="129"/>
      <c r="E37" s="129"/>
      <c r="F37" s="129"/>
      <c r="G37" s="129"/>
      <c r="H37" s="129"/>
      <c r="I37" s="129"/>
      <c r="J37" s="129"/>
      <c r="K37" s="130"/>
    </row>
    <row r="38" spans="2:11" x14ac:dyDescent="0.25">
      <c r="B38" s="128"/>
      <c r="C38" s="129"/>
      <c r="D38" s="129"/>
      <c r="E38" s="129"/>
      <c r="F38" s="129"/>
      <c r="G38" s="129"/>
      <c r="H38" s="129"/>
      <c r="I38" s="129"/>
      <c r="J38" s="129"/>
      <c r="K38" s="130"/>
    </row>
    <row r="39" spans="2:11" x14ac:dyDescent="0.25">
      <c r="B39" s="128"/>
      <c r="C39" s="129"/>
      <c r="D39" s="129"/>
      <c r="E39" s="129"/>
      <c r="F39" s="129"/>
      <c r="G39" s="129"/>
      <c r="H39" s="129"/>
      <c r="I39" s="129"/>
      <c r="J39" s="129"/>
      <c r="K39" s="130"/>
    </row>
    <row r="40" spans="2:11" ht="18.75" thickBot="1" x14ac:dyDescent="0.3">
      <c r="B40" s="131"/>
      <c r="C40" s="132"/>
      <c r="D40" s="132"/>
      <c r="E40" s="132"/>
      <c r="F40" s="132"/>
      <c r="G40" s="132"/>
      <c r="H40" s="132"/>
      <c r="I40" s="132"/>
      <c r="J40" s="132"/>
      <c r="K40" s="133"/>
    </row>
    <row r="41" spans="2:11" ht="18.75" thickBot="1" x14ac:dyDescent="0.3"/>
    <row r="42" spans="2:11" ht="22.5" x14ac:dyDescent="0.3">
      <c r="B42" s="41" t="s">
        <v>55</v>
      </c>
      <c r="C42" s="42"/>
      <c r="D42" s="42"/>
      <c r="E42" s="42"/>
      <c r="F42" s="42"/>
      <c r="G42" s="42"/>
      <c r="H42" s="42"/>
      <c r="I42" s="42"/>
      <c r="J42" s="31"/>
    </row>
    <row r="43" spans="2:11" x14ac:dyDescent="0.25">
      <c r="B43" s="10" t="s">
        <v>56</v>
      </c>
      <c r="C43" s="11"/>
      <c r="D43" s="11"/>
      <c r="E43" s="11"/>
      <c r="F43" s="11"/>
      <c r="G43" s="11"/>
      <c r="H43" s="11"/>
      <c r="I43" s="11"/>
      <c r="J43" s="21">
        <v>14500</v>
      </c>
    </row>
    <row r="44" spans="2:11" ht="18.75" thickBot="1" x14ac:dyDescent="0.3">
      <c r="B44" s="10" t="s">
        <v>57</v>
      </c>
      <c r="C44" s="11"/>
      <c r="D44" s="11"/>
      <c r="E44" s="11"/>
      <c r="F44" s="11"/>
      <c r="G44" s="11"/>
      <c r="H44" s="11"/>
      <c r="I44" s="11"/>
      <c r="J44" s="50">
        <v>600</v>
      </c>
    </row>
    <row r="45" spans="2:11" x14ac:dyDescent="0.25">
      <c r="B45" s="10"/>
      <c r="C45" s="11"/>
      <c r="D45" s="11"/>
      <c r="E45" s="11"/>
      <c r="F45" s="11"/>
      <c r="G45" s="11"/>
      <c r="H45" s="11"/>
      <c r="I45" s="11"/>
      <c r="J45" s="51">
        <f>J43+J44</f>
        <v>15100</v>
      </c>
    </row>
    <row r="46" spans="2:11" ht="18.75" thickBot="1" x14ac:dyDescent="0.3">
      <c r="B46" s="10" t="s">
        <v>58</v>
      </c>
      <c r="C46" s="11"/>
      <c r="D46" s="11"/>
      <c r="E46" s="11"/>
      <c r="F46" s="11"/>
      <c r="G46" s="11"/>
      <c r="H46" s="11"/>
      <c r="I46" s="11"/>
      <c r="J46" s="32">
        <v>-10600</v>
      </c>
    </row>
    <row r="47" spans="2:11" ht="18.75" thickBot="1" x14ac:dyDescent="0.3">
      <c r="B47" s="34" t="s">
        <v>59</v>
      </c>
      <c r="C47" s="30"/>
      <c r="D47" s="30"/>
      <c r="E47" s="30"/>
      <c r="F47" s="30"/>
      <c r="G47" s="30"/>
      <c r="H47" s="30"/>
      <c r="I47" s="30"/>
      <c r="J47" s="33">
        <f>J45+J46</f>
        <v>4500</v>
      </c>
    </row>
    <row r="48" spans="2:11" x14ac:dyDescent="0.25">
      <c r="B48" s="134"/>
      <c r="C48" s="135"/>
      <c r="D48" s="135"/>
      <c r="E48" s="135"/>
      <c r="F48" s="135"/>
      <c r="G48" s="135"/>
      <c r="H48" s="135"/>
      <c r="I48" s="135"/>
      <c r="J48" s="136"/>
    </row>
    <row r="49" spans="2:10" ht="18" customHeight="1" x14ac:dyDescent="0.25">
      <c r="B49" s="137" t="s">
        <v>73</v>
      </c>
      <c r="C49" s="138"/>
      <c r="D49" s="138"/>
      <c r="E49" s="138"/>
      <c r="F49" s="138"/>
      <c r="G49" s="138"/>
      <c r="H49" s="138"/>
      <c r="I49" s="138"/>
      <c r="J49" s="139"/>
    </row>
    <row r="50" spans="2:10" x14ac:dyDescent="0.25">
      <c r="B50" s="137"/>
      <c r="C50" s="138"/>
      <c r="D50" s="138"/>
      <c r="E50" s="138"/>
      <c r="F50" s="138"/>
      <c r="G50" s="138"/>
      <c r="H50" s="138"/>
      <c r="I50" s="138"/>
      <c r="J50" s="139"/>
    </row>
    <row r="51" spans="2:10" x14ac:dyDescent="0.25">
      <c r="B51" s="137"/>
      <c r="C51" s="138"/>
      <c r="D51" s="138"/>
      <c r="E51" s="138"/>
      <c r="F51" s="138"/>
      <c r="G51" s="138"/>
      <c r="H51" s="138"/>
      <c r="I51" s="138"/>
      <c r="J51" s="139"/>
    </row>
    <row r="52" spans="2:10" x14ac:dyDescent="0.25">
      <c r="B52" s="137"/>
      <c r="C52" s="138"/>
      <c r="D52" s="138"/>
      <c r="E52" s="138"/>
      <c r="F52" s="138"/>
      <c r="G52" s="138"/>
      <c r="H52" s="138"/>
      <c r="I52" s="138"/>
      <c r="J52" s="139"/>
    </row>
    <row r="53" spans="2:10" x14ac:dyDescent="0.25">
      <c r="B53" s="137"/>
      <c r="C53" s="138"/>
      <c r="D53" s="138"/>
      <c r="E53" s="138"/>
      <c r="F53" s="138"/>
      <c r="G53" s="138"/>
      <c r="H53" s="138"/>
      <c r="I53" s="138"/>
      <c r="J53" s="139"/>
    </row>
    <row r="54" spans="2:10" x14ac:dyDescent="0.25">
      <c r="B54" s="137"/>
      <c r="C54" s="138"/>
      <c r="D54" s="138"/>
      <c r="E54" s="138"/>
      <c r="F54" s="138"/>
      <c r="G54" s="138"/>
      <c r="H54" s="138"/>
      <c r="I54" s="138"/>
      <c r="J54" s="139"/>
    </row>
    <row r="55" spans="2:10" x14ac:dyDescent="0.25">
      <c r="B55" s="137"/>
      <c r="C55" s="138"/>
      <c r="D55" s="138"/>
      <c r="E55" s="138"/>
      <c r="F55" s="138"/>
      <c r="G55" s="138"/>
      <c r="H55" s="138"/>
      <c r="I55" s="138"/>
      <c r="J55" s="139"/>
    </row>
    <row r="56" spans="2:10" x14ac:dyDescent="0.25">
      <c r="B56" s="137"/>
      <c r="C56" s="138"/>
      <c r="D56" s="138"/>
      <c r="E56" s="138"/>
      <c r="F56" s="138"/>
      <c r="G56" s="138"/>
      <c r="H56" s="138"/>
      <c r="I56" s="138"/>
      <c r="J56" s="139"/>
    </row>
    <row r="57" spans="2:10" x14ac:dyDescent="0.25">
      <c r="B57" s="137"/>
      <c r="C57" s="138"/>
      <c r="D57" s="138"/>
      <c r="E57" s="138"/>
      <c r="F57" s="138"/>
      <c r="G57" s="138"/>
      <c r="H57" s="138"/>
      <c r="I57" s="138"/>
      <c r="J57" s="139"/>
    </row>
    <row r="58" spans="2:10" x14ac:dyDescent="0.25">
      <c r="B58" s="137"/>
      <c r="C58" s="138"/>
      <c r="D58" s="138"/>
      <c r="E58" s="138"/>
      <c r="F58" s="138"/>
      <c r="G58" s="138"/>
      <c r="H58" s="138"/>
      <c r="I58" s="138"/>
      <c r="J58" s="139"/>
    </row>
    <row r="59" spans="2:10" x14ac:dyDescent="0.25">
      <c r="B59" s="137"/>
      <c r="C59" s="138"/>
      <c r="D59" s="138"/>
      <c r="E59" s="138"/>
      <c r="F59" s="138"/>
      <c r="G59" s="138"/>
      <c r="H59" s="138"/>
      <c r="I59" s="138"/>
      <c r="J59" s="139"/>
    </row>
    <row r="60" spans="2:10" x14ac:dyDescent="0.25">
      <c r="B60" s="137"/>
      <c r="C60" s="138"/>
      <c r="D60" s="138"/>
      <c r="E60" s="138"/>
      <c r="F60" s="138"/>
      <c r="G60" s="138"/>
      <c r="H60" s="138"/>
      <c r="I60" s="138"/>
      <c r="J60" s="139"/>
    </row>
    <row r="61" spans="2:10" x14ac:dyDescent="0.25">
      <c r="B61" s="137"/>
      <c r="C61" s="138"/>
      <c r="D61" s="138"/>
      <c r="E61" s="138"/>
      <c r="F61" s="138"/>
      <c r="G61" s="138"/>
      <c r="H61" s="138"/>
      <c r="I61" s="138"/>
      <c r="J61" s="139"/>
    </row>
    <row r="62" spans="2:10" x14ac:dyDescent="0.25">
      <c r="B62" s="137"/>
      <c r="C62" s="138"/>
      <c r="D62" s="138"/>
      <c r="E62" s="138"/>
      <c r="F62" s="138"/>
      <c r="G62" s="138"/>
      <c r="H62" s="138"/>
      <c r="I62" s="138"/>
      <c r="J62" s="139"/>
    </row>
    <row r="63" spans="2:10" ht="18.75" thickBot="1" x14ac:dyDescent="0.3">
      <c r="B63" s="140"/>
      <c r="C63" s="141"/>
      <c r="D63" s="141"/>
      <c r="E63" s="141"/>
      <c r="F63" s="141"/>
      <c r="G63" s="141"/>
      <c r="H63" s="141"/>
      <c r="I63" s="141"/>
      <c r="J63" s="142"/>
    </row>
    <row r="64" spans="2:10" ht="18.75" thickBot="1" x14ac:dyDescent="0.3">
      <c r="B64" s="7"/>
      <c r="C64" s="7"/>
      <c r="D64" s="7"/>
      <c r="E64" s="7"/>
      <c r="F64" s="7"/>
      <c r="G64" s="7"/>
      <c r="H64" s="7"/>
      <c r="I64" s="7"/>
      <c r="J64" s="7"/>
    </row>
    <row r="65" spans="2:10" ht="22.5" x14ac:dyDescent="0.3">
      <c r="B65" s="38" t="s">
        <v>62</v>
      </c>
      <c r="C65" s="39"/>
      <c r="D65" s="39"/>
      <c r="E65" s="39"/>
      <c r="F65" s="39"/>
      <c r="G65" s="39"/>
      <c r="H65" s="39"/>
      <c r="I65" s="39"/>
      <c r="J65" s="40"/>
    </row>
    <row r="66" spans="2:10" x14ac:dyDescent="0.25">
      <c r="B66" s="10" t="s">
        <v>63</v>
      </c>
      <c r="C66" s="11"/>
      <c r="D66" s="11"/>
      <c r="E66" s="11"/>
      <c r="F66" s="11"/>
      <c r="G66" s="11"/>
      <c r="H66" s="11"/>
      <c r="I66" s="11"/>
      <c r="J66" s="32">
        <v>19300</v>
      </c>
    </row>
    <row r="67" spans="2:10" ht="18.75" thickBot="1" x14ac:dyDescent="0.3">
      <c r="B67" s="10" t="s">
        <v>64</v>
      </c>
      <c r="C67" s="11"/>
      <c r="D67" s="11"/>
      <c r="E67" s="11"/>
      <c r="F67" s="11"/>
      <c r="G67" s="11"/>
      <c r="H67" s="11"/>
      <c r="I67" s="11"/>
      <c r="J67" s="53">
        <v>-1000</v>
      </c>
    </row>
    <row r="68" spans="2:10" x14ac:dyDescent="0.25">
      <c r="B68" s="10"/>
      <c r="C68" s="11"/>
      <c r="D68" s="11"/>
      <c r="E68" s="11"/>
      <c r="F68" s="11"/>
      <c r="G68" s="11"/>
      <c r="H68" s="11"/>
      <c r="I68" s="11"/>
      <c r="J68" s="52">
        <f>J66+J67</f>
        <v>18300</v>
      </c>
    </row>
    <row r="69" spans="2:10" ht="18.75" thickBot="1" x14ac:dyDescent="0.3">
      <c r="B69" s="10" t="s">
        <v>65</v>
      </c>
      <c r="C69" s="11"/>
      <c r="D69" s="11"/>
      <c r="E69" s="11"/>
      <c r="F69" s="11"/>
      <c r="G69" s="11"/>
      <c r="H69" s="11"/>
      <c r="I69" s="11"/>
      <c r="J69" s="32">
        <v>-12000</v>
      </c>
    </row>
    <row r="70" spans="2:10" ht="18.75" thickBot="1" x14ac:dyDescent="0.3">
      <c r="B70" s="34" t="s">
        <v>66</v>
      </c>
      <c r="C70" s="30"/>
      <c r="D70" s="30"/>
      <c r="E70" s="30"/>
      <c r="F70" s="30"/>
      <c r="G70" s="30"/>
      <c r="H70" s="30"/>
      <c r="I70" s="30"/>
      <c r="J70" s="45">
        <f>J68+J69</f>
        <v>6300</v>
      </c>
    </row>
    <row r="71" spans="2:10" x14ac:dyDescent="0.25">
      <c r="B71" s="134"/>
      <c r="C71" s="135"/>
      <c r="D71" s="135"/>
      <c r="E71" s="135"/>
      <c r="F71" s="135"/>
      <c r="G71" s="135"/>
      <c r="H71" s="135"/>
      <c r="I71" s="135"/>
      <c r="J71" s="136"/>
    </row>
    <row r="72" spans="2:10" ht="18" customHeight="1" x14ac:dyDescent="0.25">
      <c r="B72" s="143" t="s">
        <v>67</v>
      </c>
      <c r="C72" s="144"/>
      <c r="D72" s="144"/>
      <c r="E72" s="144"/>
      <c r="F72" s="144"/>
      <c r="G72" s="144"/>
      <c r="H72" s="144"/>
      <c r="I72" s="144"/>
      <c r="J72" s="145"/>
    </row>
    <row r="73" spans="2:10" x14ac:dyDescent="0.25">
      <c r="B73" s="143"/>
      <c r="C73" s="144"/>
      <c r="D73" s="144"/>
      <c r="E73" s="144"/>
      <c r="F73" s="144"/>
      <c r="G73" s="144"/>
      <c r="H73" s="144"/>
      <c r="I73" s="144"/>
      <c r="J73" s="145"/>
    </row>
    <row r="74" spans="2:10" x14ac:dyDescent="0.25">
      <c r="B74" s="143"/>
      <c r="C74" s="144"/>
      <c r="D74" s="144"/>
      <c r="E74" s="144"/>
      <c r="F74" s="144"/>
      <c r="G74" s="144"/>
      <c r="H74" s="144"/>
      <c r="I74" s="144"/>
      <c r="J74" s="145"/>
    </row>
    <row r="75" spans="2:10" x14ac:dyDescent="0.25">
      <c r="B75" s="143"/>
      <c r="C75" s="144"/>
      <c r="D75" s="144"/>
      <c r="E75" s="144"/>
      <c r="F75" s="144"/>
      <c r="G75" s="144"/>
      <c r="H75" s="144"/>
      <c r="I75" s="144"/>
      <c r="J75" s="145"/>
    </row>
    <row r="76" spans="2:10" x14ac:dyDescent="0.25">
      <c r="B76" s="143"/>
      <c r="C76" s="144"/>
      <c r="D76" s="144"/>
      <c r="E76" s="144"/>
      <c r="F76" s="144"/>
      <c r="G76" s="144"/>
      <c r="H76" s="144"/>
      <c r="I76" s="144"/>
      <c r="J76" s="145"/>
    </row>
    <row r="77" spans="2:10" x14ac:dyDescent="0.25">
      <c r="B77" s="143"/>
      <c r="C77" s="144"/>
      <c r="D77" s="144"/>
      <c r="E77" s="144"/>
      <c r="F77" s="144"/>
      <c r="G77" s="144"/>
      <c r="H77" s="144"/>
      <c r="I77" s="144"/>
      <c r="J77" s="145"/>
    </row>
    <row r="78" spans="2:10" x14ac:dyDescent="0.25">
      <c r="B78" s="143"/>
      <c r="C78" s="144"/>
      <c r="D78" s="144"/>
      <c r="E78" s="144"/>
      <c r="F78" s="144"/>
      <c r="G78" s="144"/>
      <c r="H78" s="144"/>
      <c r="I78" s="144"/>
      <c r="J78" s="145"/>
    </row>
    <row r="79" spans="2:10" ht="18.75" thickBot="1" x14ac:dyDescent="0.3">
      <c r="B79" s="146"/>
      <c r="C79" s="147"/>
      <c r="D79" s="147"/>
      <c r="E79" s="147"/>
      <c r="F79" s="147"/>
      <c r="G79" s="147"/>
      <c r="H79" s="147"/>
      <c r="I79" s="147"/>
      <c r="J79" s="148"/>
    </row>
    <row r="80" spans="2:10" ht="18.75" thickBot="1" x14ac:dyDescent="0.3">
      <c r="B80" s="35"/>
      <c r="C80" s="35"/>
      <c r="D80" s="35"/>
      <c r="E80" s="35"/>
      <c r="F80" s="35"/>
      <c r="G80" s="35"/>
      <c r="H80" s="35"/>
      <c r="I80" s="35"/>
      <c r="J80" s="35"/>
    </row>
    <row r="81" spans="2:11" ht="23.25" thickBot="1" x14ac:dyDescent="0.35">
      <c r="B81" s="38" t="s">
        <v>68</v>
      </c>
      <c r="C81" s="39"/>
      <c r="D81" s="39"/>
      <c r="E81" s="39"/>
      <c r="F81" s="39"/>
      <c r="G81" s="39"/>
      <c r="H81" s="39"/>
      <c r="I81" s="39"/>
      <c r="J81" s="40"/>
      <c r="K81" s="24"/>
    </row>
    <row r="82" spans="2:11" x14ac:dyDescent="0.25">
      <c r="B82" s="10" t="s">
        <v>74</v>
      </c>
      <c r="C82" s="11"/>
      <c r="D82" s="11"/>
      <c r="E82" s="11"/>
      <c r="F82" s="11"/>
      <c r="G82" s="11"/>
      <c r="H82" s="11"/>
      <c r="I82" s="11"/>
      <c r="J82" s="20"/>
      <c r="K82" s="29">
        <v>5000</v>
      </c>
    </row>
    <row r="83" spans="2:11" x14ac:dyDescent="0.25">
      <c r="B83" s="149" t="s">
        <v>75</v>
      </c>
      <c r="C83" s="11"/>
      <c r="D83" s="11"/>
      <c r="E83" s="11"/>
      <c r="F83" s="11"/>
      <c r="G83" s="11"/>
      <c r="H83" s="11"/>
      <c r="I83" s="11"/>
      <c r="J83" s="21"/>
      <c r="K83" s="29"/>
    </row>
    <row r="84" spans="2:11" x14ac:dyDescent="0.25">
      <c r="B84" s="10"/>
      <c r="C84" s="11" t="s">
        <v>76</v>
      </c>
      <c r="D84" s="11"/>
      <c r="E84" s="11"/>
      <c r="F84" s="11"/>
      <c r="G84" s="11"/>
      <c r="H84" s="11"/>
      <c r="I84" s="11"/>
      <c r="J84" s="36">
        <v>2000</v>
      </c>
      <c r="K84" s="29"/>
    </row>
    <row r="85" spans="2:11" ht="18.75" thickBot="1" x14ac:dyDescent="0.3">
      <c r="B85" s="10"/>
      <c r="C85" s="11" t="s">
        <v>77</v>
      </c>
      <c r="D85" s="11"/>
      <c r="E85" s="11"/>
      <c r="F85" s="11"/>
      <c r="G85" s="11"/>
      <c r="H85" s="11"/>
      <c r="I85" s="11"/>
      <c r="J85" s="21">
        <v>1000</v>
      </c>
      <c r="K85" s="47">
        <f>J84+J85</f>
        <v>3000</v>
      </c>
    </row>
    <row r="86" spans="2:11" ht="18.75" thickBot="1" x14ac:dyDescent="0.3">
      <c r="B86" s="17" t="s">
        <v>78</v>
      </c>
      <c r="C86" s="12"/>
      <c r="D86" s="12"/>
      <c r="E86" s="12"/>
      <c r="F86" s="12"/>
      <c r="G86" s="12"/>
      <c r="H86" s="12"/>
      <c r="I86" s="12"/>
      <c r="J86" s="37"/>
      <c r="K86" s="28">
        <f>K82-K85</f>
        <v>2000</v>
      </c>
    </row>
    <row r="87" spans="2:11" x14ac:dyDescent="0.25">
      <c r="B87" s="134"/>
      <c r="C87" s="135"/>
      <c r="D87" s="135"/>
      <c r="E87" s="135"/>
      <c r="F87" s="135"/>
      <c r="G87" s="135"/>
      <c r="H87" s="135"/>
      <c r="I87" s="135"/>
      <c r="J87" s="135"/>
      <c r="K87" s="136"/>
    </row>
    <row r="88" spans="2:11" ht="18" customHeight="1" x14ac:dyDescent="0.25">
      <c r="B88" s="143" t="s">
        <v>79</v>
      </c>
      <c r="C88" s="144"/>
      <c r="D88" s="144"/>
      <c r="E88" s="144"/>
      <c r="F88" s="144"/>
      <c r="G88" s="144"/>
      <c r="H88" s="144"/>
      <c r="I88" s="144"/>
      <c r="J88" s="144"/>
      <c r="K88" s="145"/>
    </row>
    <row r="89" spans="2:11" x14ac:dyDescent="0.25">
      <c r="B89" s="143"/>
      <c r="C89" s="144"/>
      <c r="D89" s="144"/>
      <c r="E89" s="144"/>
      <c r="F89" s="144"/>
      <c r="G89" s="144"/>
      <c r="H89" s="144"/>
      <c r="I89" s="144"/>
      <c r="J89" s="144"/>
      <c r="K89" s="145"/>
    </row>
    <row r="90" spans="2:11" ht="18.75" thickBot="1" x14ac:dyDescent="0.3">
      <c r="B90" s="146"/>
      <c r="C90" s="147"/>
      <c r="D90" s="147"/>
      <c r="E90" s="147"/>
      <c r="F90" s="147"/>
      <c r="G90" s="147"/>
      <c r="H90" s="147"/>
      <c r="I90" s="147"/>
      <c r="J90" s="147"/>
      <c r="K90" s="148"/>
    </row>
    <row r="91" spans="2:11" ht="18.75" thickBot="1" x14ac:dyDescent="0.3">
      <c r="B91" s="35"/>
      <c r="C91" s="35"/>
      <c r="D91" s="35"/>
      <c r="E91" s="35"/>
      <c r="F91" s="35"/>
      <c r="G91" s="35"/>
      <c r="H91" s="35"/>
      <c r="I91" s="35"/>
      <c r="J91" s="35"/>
      <c r="K91" s="35"/>
    </row>
    <row r="92" spans="2:11" ht="22.5" x14ac:dyDescent="0.3">
      <c r="B92" s="38" t="s">
        <v>80</v>
      </c>
      <c r="C92" s="39"/>
      <c r="D92" s="39"/>
      <c r="E92" s="39"/>
      <c r="F92" s="39"/>
      <c r="G92" s="39"/>
      <c r="H92" s="39"/>
      <c r="I92" s="39"/>
      <c r="J92" s="40"/>
    </row>
    <row r="93" spans="2:11" x14ac:dyDescent="0.25">
      <c r="B93" s="10" t="s">
        <v>81</v>
      </c>
      <c r="C93" s="11"/>
      <c r="D93" s="11"/>
      <c r="E93" s="11"/>
      <c r="F93" s="11"/>
      <c r="G93" s="11"/>
      <c r="H93" s="11"/>
      <c r="I93" s="11"/>
      <c r="J93" s="32">
        <v>1000</v>
      </c>
    </row>
    <row r="94" spans="2:11" x14ac:dyDescent="0.25">
      <c r="B94" s="10" t="s">
        <v>82</v>
      </c>
      <c r="C94" s="11"/>
      <c r="D94" s="11"/>
      <c r="E94" s="11"/>
      <c r="F94" s="11"/>
      <c r="G94" s="11"/>
      <c r="H94" s="11"/>
      <c r="I94" s="11"/>
      <c r="J94" s="32">
        <v>4000</v>
      </c>
    </row>
    <row r="95" spans="2:11" x14ac:dyDescent="0.25">
      <c r="B95" s="10"/>
      <c r="C95" s="11"/>
      <c r="D95" s="11"/>
      <c r="E95" s="11"/>
      <c r="F95" s="11"/>
      <c r="G95" s="11"/>
      <c r="H95" s="11"/>
      <c r="I95" s="11"/>
      <c r="J95" s="46">
        <f>J93+J94</f>
        <v>5000</v>
      </c>
    </row>
    <row r="96" spans="2:11" ht="18.75" thickBot="1" x14ac:dyDescent="0.3">
      <c r="B96" s="10" t="s">
        <v>83</v>
      </c>
      <c r="C96" s="11"/>
      <c r="D96" s="11"/>
      <c r="E96" s="11"/>
      <c r="F96" s="11"/>
      <c r="G96" s="11"/>
      <c r="H96" s="11"/>
      <c r="I96" s="11"/>
      <c r="J96" s="32">
        <v>-2300</v>
      </c>
    </row>
    <row r="97" spans="2:10" ht="18.75" thickBot="1" x14ac:dyDescent="0.3">
      <c r="B97" s="34" t="s">
        <v>84</v>
      </c>
      <c r="C97" s="30"/>
      <c r="D97" s="30"/>
      <c r="E97" s="30"/>
      <c r="F97" s="30"/>
      <c r="G97" s="30"/>
      <c r="H97" s="30"/>
      <c r="I97" s="30"/>
      <c r="J97" s="45">
        <f>J95+J96</f>
        <v>2700</v>
      </c>
    </row>
    <row r="98" spans="2:10" x14ac:dyDescent="0.25">
      <c r="B98" s="134"/>
      <c r="C98" s="135"/>
      <c r="D98" s="135"/>
      <c r="E98" s="135"/>
      <c r="F98" s="135"/>
      <c r="G98" s="135"/>
      <c r="H98" s="135"/>
      <c r="I98" s="135"/>
      <c r="J98" s="136"/>
    </row>
    <row r="99" spans="2:10" ht="18" customHeight="1" x14ac:dyDescent="0.25">
      <c r="B99" s="143" t="s">
        <v>85</v>
      </c>
      <c r="C99" s="144"/>
      <c r="D99" s="144"/>
      <c r="E99" s="144"/>
      <c r="F99" s="144"/>
      <c r="G99" s="144"/>
      <c r="H99" s="144"/>
      <c r="I99" s="144"/>
      <c r="J99" s="145"/>
    </row>
    <row r="100" spans="2:10" x14ac:dyDescent="0.25">
      <c r="B100" s="143"/>
      <c r="C100" s="144"/>
      <c r="D100" s="144"/>
      <c r="E100" s="144"/>
      <c r="F100" s="144"/>
      <c r="G100" s="144"/>
      <c r="H100" s="144"/>
      <c r="I100" s="144"/>
      <c r="J100" s="145"/>
    </row>
    <row r="101" spans="2:10" x14ac:dyDescent="0.25">
      <c r="B101" s="143"/>
      <c r="C101" s="144"/>
      <c r="D101" s="144"/>
      <c r="E101" s="144"/>
      <c r="F101" s="144"/>
      <c r="G101" s="144"/>
      <c r="H101" s="144"/>
      <c r="I101" s="144"/>
      <c r="J101" s="145"/>
    </row>
    <row r="102" spans="2:10" x14ac:dyDescent="0.25">
      <c r="B102" s="143"/>
      <c r="C102" s="144"/>
      <c r="D102" s="144"/>
      <c r="E102" s="144"/>
      <c r="F102" s="144"/>
      <c r="G102" s="144"/>
      <c r="H102" s="144"/>
      <c r="I102" s="144"/>
      <c r="J102" s="145"/>
    </row>
    <row r="103" spans="2:10" ht="18.75" thickBot="1" x14ac:dyDescent="0.3">
      <c r="B103" s="146"/>
      <c r="C103" s="147"/>
      <c r="D103" s="147"/>
      <c r="E103" s="147"/>
      <c r="F103" s="147"/>
      <c r="G103" s="147"/>
      <c r="H103" s="147"/>
      <c r="I103" s="147"/>
      <c r="J103" s="148"/>
    </row>
    <row r="104" spans="2:10" ht="18.75" thickBot="1" x14ac:dyDescent="0.3"/>
    <row r="105" spans="2:10" ht="22.5" x14ac:dyDescent="0.3">
      <c r="B105" s="38" t="s">
        <v>86</v>
      </c>
      <c r="C105" s="39"/>
      <c r="D105" s="39"/>
      <c r="E105" s="39"/>
      <c r="F105" s="39"/>
      <c r="G105" s="39"/>
      <c r="H105" s="39"/>
      <c r="I105" s="39"/>
      <c r="J105" s="40"/>
    </row>
    <row r="106" spans="2:10" x14ac:dyDescent="0.25">
      <c r="B106" s="10" t="s">
        <v>81</v>
      </c>
      <c r="C106" s="11"/>
      <c r="D106" s="11"/>
      <c r="E106" s="11"/>
      <c r="F106" s="11"/>
      <c r="G106" s="11"/>
      <c r="H106" s="11"/>
      <c r="I106" s="11"/>
      <c r="J106" s="32">
        <v>10000</v>
      </c>
    </row>
    <row r="107" spans="2:10" x14ac:dyDescent="0.25">
      <c r="B107" s="10" t="s">
        <v>87</v>
      </c>
      <c r="C107" s="11"/>
      <c r="D107" s="11"/>
      <c r="E107" s="11"/>
      <c r="F107" s="11"/>
      <c r="G107" s="11"/>
      <c r="H107" s="11"/>
      <c r="I107" s="11"/>
      <c r="J107" s="32">
        <v>3000</v>
      </c>
    </row>
    <row r="108" spans="2:10" x14ac:dyDescent="0.25">
      <c r="B108" s="10"/>
      <c r="C108" s="11"/>
      <c r="D108" s="11"/>
      <c r="E108" s="11"/>
      <c r="F108" s="11"/>
      <c r="G108" s="11"/>
      <c r="H108" s="11"/>
      <c r="I108" s="11"/>
      <c r="J108" s="46">
        <f>J106+J107</f>
        <v>13000</v>
      </c>
    </row>
    <row r="109" spans="2:10" ht="18.75" thickBot="1" x14ac:dyDescent="0.3">
      <c r="B109" s="10" t="s">
        <v>83</v>
      </c>
      <c r="C109" s="11"/>
      <c r="D109" s="11"/>
      <c r="E109" s="11"/>
      <c r="F109" s="11"/>
      <c r="G109" s="11"/>
      <c r="H109" s="11"/>
      <c r="I109" s="11"/>
      <c r="J109" s="32">
        <v>-4000</v>
      </c>
    </row>
    <row r="110" spans="2:10" ht="18.75" thickBot="1" x14ac:dyDescent="0.3">
      <c r="B110" s="34" t="s">
        <v>84</v>
      </c>
      <c r="C110" s="30"/>
      <c r="D110" s="30"/>
      <c r="E110" s="30"/>
      <c r="F110" s="30"/>
      <c r="G110" s="30"/>
      <c r="H110" s="30"/>
      <c r="I110" s="30"/>
      <c r="J110" s="45">
        <f>J108+J109</f>
        <v>9000</v>
      </c>
    </row>
    <row r="111" spans="2:10" x14ac:dyDescent="0.25">
      <c r="B111" s="134"/>
      <c r="C111" s="135"/>
      <c r="D111" s="135"/>
      <c r="E111" s="135"/>
      <c r="F111" s="135"/>
      <c r="G111" s="135"/>
      <c r="H111" s="135"/>
      <c r="I111" s="135"/>
      <c r="J111" s="136"/>
    </row>
    <row r="112" spans="2:10" ht="18" customHeight="1" x14ac:dyDescent="0.25">
      <c r="B112" s="143" t="s">
        <v>88</v>
      </c>
      <c r="C112" s="144"/>
      <c r="D112" s="144"/>
      <c r="E112" s="144"/>
      <c r="F112" s="144"/>
      <c r="G112" s="144"/>
      <c r="H112" s="144"/>
      <c r="I112" s="144"/>
      <c r="J112" s="145"/>
    </row>
    <row r="113" spans="2:10" x14ac:dyDescent="0.25">
      <c r="B113" s="143"/>
      <c r="C113" s="144"/>
      <c r="D113" s="144"/>
      <c r="E113" s="144"/>
      <c r="F113" s="144"/>
      <c r="G113" s="144"/>
      <c r="H113" s="144"/>
      <c r="I113" s="144"/>
      <c r="J113" s="145"/>
    </row>
    <row r="114" spans="2:10" x14ac:dyDescent="0.25">
      <c r="B114" s="143"/>
      <c r="C114" s="144"/>
      <c r="D114" s="144"/>
      <c r="E114" s="144"/>
      <c r="F114" s="144"/>
      <c r="G114" s="144"/>
      <c r="H114" s="144"/>
      <c r="I114" s="144"/>
      <c r="J114" s="145"/>
    </row>
    <row r="115" spans="2:10" x14ac:dyDescent="0.25">
      <c r="B115" s="143"/>
      <c r="C115" s="144"/>
      <c r="D115" s="144"/>
      <c r="E115" s="144"/>
      <c r="F115" s="144"/>
      <c r="G115" s="144"/>
      <c r="H115" s="144"/>
      <c r="I115" s="144"/>
      <c r="J115" s="145"/>
    </row>
    <row r="116" spans="2:10" ht="18.75" thickBot="1" x14ac:dyDescent="0.3">
      <c r="B116" s="146"/>
      <c r="C116" s="147"/>
      <c r="D116" s="147"/>
      <c r="E116" s="147"/>
      <c r="F116" s="147"/>
      <c r="G116" s="147"/>
      <c r="H116" s="147"/>
      <c r="I116" s="147"/>
      <c r="J116" s="148"/>
    </row>
    <row r="117" spans="2:10" ht="18.75" thickBot="1" x14ac:dyDescent="0.3"/>
    <row r="118" spans="2:10" ht="22.5" x14ac:dyDescent="0.3">
      <c r="B118" s="38" t="s">
        <v>89</v>
      </c>
      <c r="C118" s="39"/>
      <c r="D118" s="39"/>
      <c r="E118" s="39"/>
      <c r="F118" s="39"/>
      <c r="G118" s="39"/>
      <c r="H118" s="39"/>
      <c r="I118" s="39"/>
      <c r="J118" s="40"/>
    </row>
    <row r="119" spans="2:10" x14ac:dyDescent="0.25">
      <c r="B119" s="10" t="s">
        <v>81</v>
      </c>
      <c r="C119" s="11"/>
      <c r="D119" s="11"/>
      <c r="E119" s="11"/>
      <c r="F119" s="11"/>
      <c r="G119" s="11"/>
      <c r="H119" s="11"/>
      <c r="I119" s="11"/>
      <c r="J119" s="32">
        <v>0</v>
      </c>
    </row>
    <row r="120" spans="2:10" x14ac:dyDescent="0.25">
      <c r="B120" s="10" t="s">
        <v>91</v>
      </c>
      <c r="C120" s="11"/>
      <c r="D120" s="11"/>
      <c r="E120" s="11"/>
      <c r="F120" s="11"/>
      <c r="G120" s="11"/>
      <c r="H120" s="11"/>
      <c r="I120" s="11"/>
      <c r="J120" s="32">
        <v>12000</v>
      </c>
    </row>
    <row r="121" spans="2:10" x14ac:dyDescent="0.25">
      <c r="B121" s="10"/>
      <c r="C121" s="11"/>
      <c r="D121" s="11"/>
      <c r="E121" s="11"/>
      <c r="F121" s="11"/>
      <c r="G121" s="11"/>
      <c r="H121" s="11"/>
      <c r="I121" s="11"/>
      <c r="J121" s="46">
        <f>J119+J120</f>
        <v>12000</v>
      </c>
    </row>
    <row r="122" spans="2:10" ht="18.75" thickBot="1" x14ac:dyDescent="0.3">
      <c r="B122" s="10" t="s">
        <v>83</v>
      </c>
      <c r="C122" s="11"/>
      <c r="D122" s="11"/>
      <c r="E122" s="11"/>
      <c r="F122" s="11"/>
      <c r="G122" s="11"/>
      <c r="H122" s="11"/>
      <c r="I122" s="11"/>
      <c r="J122" s="32">
        <v>0</v>
      </c>
    </row>
    <row r="123" spans="2:10" ht="18.75" thickBot="1" x14ac:dyDescent="0.3">
      <c r="B123" s="34" t="s">
        <v>84</v>
      </c>
      <c r="C123" s="30"/>
      <c r="D123" s="30"/>
      <c r="E123" s="30"/>
      <c r="F123" s="30"/>
      <c r="G123" s="30"/>
      <c r="H123" s="30"/>
      <c r="I123" s="30"/>
      <c r="J123" s="45">
        <f>J121+J122</f>
        <v>12000</v>
      </c>
    </row>
    <row r="124" spans="2:10" x14ac:dyDescent="0.25">
      <c r="B124" s="134"/>
      <c r="C124" s="135"/>
      <c r="D124" s="135"/>
      <c r="E124" s="135"/>
      <c r="F124" s="135"/>
      <c r="G124" s="135"/>
      <c r="H124" s="135"/>
      <c r="I124" s="135"/>
      <c r="J124" s="136"/>
    </row>
    <row r="125" spans="2:10" x14ac:dyDescent="0.25">
      <c r="B125" s="143" t="s">
        <v>90</v>
      </c>
      <c r="C125" s="144"/>
      <c r="D125" s="144"/>
      <c r="E125" s="144"/>
      <c r="F125" s="144"/>
      <c r="G125" s="144"/>
      <c r="H125" s="144"/>
      <c r="I125" s="144"/>
      <c r="J125" s="145"/>
    </row>
    <row r="126" spans="2:10" ht="18.75" thickBot="1" x14ac:dyDescent="0.3">
      <c r="B126" s="146"/>
      <c r="C126" s="147"/>
      <c r="D126" s="147"/>
      <c r="E126" s="147"/>
      <c r="F126" s="147"/>
      <c r="G126" s="147"/>
      <c r="H126" s="147"/>
      <c r="I126" s="147"/>
      <c r="J126" s="148"/>
    </row>
  </sheetData>
  <mergeCells count="22">
    <mergeCell ref="B118:J118"/>
    <mergeCell ref="B125:J126"/>
    <mergeCell ref="B2:N4"/>
    <mergeCell ref="B6:G9"/>
    <mergeCell ref="B10:G13"/>
    <mergeCell ref="B14:G17"/>
    <mergeCell ref="B92:J92"/>
    <mergeCell ref="B99:J103"/>
    <mergeCell ref="B105:J105"/>
    <mergeCell ref="B112:J116"/>
    <mergeCell ref="B33:K40"/>
    <mergeCell ref="B23:H23"/>
    <mergeCell ref="H6:M8"/>
    <mergeCell ref="H10:N12"/>
    <mergeCell ref="H14:M16"/>
    <mergeCell ref="B19:N20"/>
    <mergeCell ref="B72:J79"/>
    <mergeCell ref="B81:J81"/>
    <mergeCell ref="B88:K90"/>
    <mergeCell ref="B42:I42"/>
    <mergeCell ref="B49:J63"/>
    <mergeCell ref="B65:J6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875AE-68E8-4ADF-B57C-B0E8ACA0A3DF}">
  <dimension ref="B2:M39"/>
  <sheetViews>
    <sheetView showGridLines="0" tabSelected="1" workbookViewId="0">
      <selection activeCell="M10" sqref="M10"/>
    </sheetView>
  </sheetViews>
  <sheetFormatPr defaultRowHeight="15" x14ac:dyDescent="0.2"/>
  <cols>
    <col min="1" max="9" width="9.140625" style="1"/>
    <col min="10" max="10" width="22.140625" style="1" customWidth="1"/>
    <col min="11" max="11" width="28.5703125" style="1" customWidth="1"/>
    <col min="12" max="24" width="9.140625" style="1"/>
    <col min="25" max="25" width="23.7109375" style="1" customWidth="1"/>
    <col min="26" max="26" width="24.42578125" style="1" customWidth="1"/>
    <col min="27" max="16384" width="9.140625" style="1"/>
  </cols>
  <sheetData>
    <row r="2" spans="2:13" ht="19.5" x14ac:dyDescent="0.2">
      <c r="B2" s="54" t="s">
        <v>92</v>
      </c>
      <c r="C2" s="54"/>
      <c r="D2" s="54"/>
      <c r="E2" s="54"/>
      <c r="F2" s="54"/>
      <c r="G2" s="54"/>
      <c r="H2" s="54"/>
      <c r="I2" s="54"/>
      <c r="J2" s="54"/>
      <c r="K2" s="54"/>
      <c r="L2" s="55"/>
      <c r="M2" s="55"/>
    </row>
    <row r="3" spans="2:13" ht="15.75" thickBot="1" x14ac:dyDescent="0.25"/>
    <row r="4" spans="2:13" ht="15" customHeight="1" x14ac:dyDescent="0.2">
      <c r="B4" s="113" t="s">
        <v>122</v>
      </c>
      <c r="C4" s="114"/>
      <c r="D4" s="114"/>
      <c r="E4" s="114"/>
      <c r="F4" s="114"/>
      <c r="G4" s="114"/>
      <c r="H4" s="114"/>
      <c r="I4" s="115"/>
      <c r="J4" s="56" t="s">
        <v>117</v>
      </c>
      <c r="K4" s="56" t="s">
        <v>118</v>
      </c>
    </row>
    <row r="5" spans="2:13" ht="15" customHeight="1" x14ac:dyDescent="0.2">
      <c r="B5" s="116"/>
      <c r="C5" s="117"/>
      <c r="D5" s="117"/>
      <c r="E5" s="117"/>
      <c r="F5" s="117"/>
      <c r="G5" s="117"/>
      <c r="H5" s="117"/>
      <c r="I5" s="118"/>
      <c r="J5" s="57"/>
      <c r="K5" s="57"/>
    </row>
    <row r="6" spans="2:13" ht="18.75" customHeight="1" thickBot="1" x14ac:dyDescent="0.3">
      <c r="B6" s="74" t="s">
        <v>93</v>
      </c>
      <c r="C6" s="75"/>
      <c r="D6" s="75"/>
      <c r="E6" s="75"/>
      <c r="F6" s="75"/>
      <c r="G6" s="75"/>
      <c r="H6" s="75"/>
      <c r="I6" s="76"/>
      <c r="J6" s="77"/>
      <c r="K6" s="77"/>
    </row>
    <row r="7" spans="2:13" ht="19.5" x14ac:dyDescent="0.25">
      <c r="B7" s="101" t="s">
        <v>95</v>
      </c>
      <c r="C7" s="102"/>
      <c r="D7" s="102"/>
      <c r="E7" s="102"/>
      <c r="F7" s="102"/>
      <c r="G7" s="102"/>
      <c r="H7" s="102"/>
      <c r="I7" s="102"/>
      <c r="J7" s="103">
        <v>32500</v>
      </c>
      <c r="K7" s="104"/>
    </row>
    <row r="8" spans="2:13" ht="20.25" thickBot="1" x14ac:dyDescent="0.3">
      <c r="B8" s="101" t="s">
        <v>94</v>
      </c>
      <c r="C8" s="102"/>
      <c r="D8" s="102"/>
      <c r="E8" s="102"/>
      <c r="F8" s="102"/>
      <c r="G8" s="102"/>
      <c r="H8" s="102"/>
      <c r="I8" s="102"/>
      <c r="J8" s="105">
        <v>4500</v>
      </c>
      <c r="K8" s="106"/>
    </row>
    <row r="9" spans="2:13" ht="19.5" x14ac:dyDescent="0.25">
      <c r="B9" s="101"/>
      <c r="C9" s="102"/>
      <c r="D9" s="102"/>
      <c r="E9" s="102"/>
      <c r="F9" s="102"/>
      <c r="G9" s="102"/>
      <c r="H9" s="102"/>
      <c r="I9" s="102"/>
      <c r="J9" s="107">
        <f>J7+J8</f>
        <v>37000</v>
      </c>
      <c r="K9" s="106"/>
    </row>
    <row r="10" spans="2:13" ht="19.5" x14ac:dyDescent="0.25">
      <c r="B10" s="101" t="s">
        <v>96</v>
      </c>
      <c r="C10" s="102"/>
      <c r="D10" s="102"/>
      <c r="E10" s="102"/>
      <c r="F10" s="102"/>
      <c r="G10" s="102"/>
      <c r="H10" s="102"/>
      <c r="I10" s="102"/>
      <c r="J10" s="103">
        <f>(19500-10000)</f>
        <v>9500</v>
      </c>
      <c r="K10" s="106"/>
    </row>
    <row r="11" spans="2:13" ht="19.5" x14ac:dyDescent="0.25">
      <c r="B11" s="101" t="s">
        <v>97</v>
      </c>
      <c r="C11" s="102"/>
      <c r="D11" s="102"/>
      <c r="E11" s="102"/>
      <c r="F11" s="102"/>
      <c r="G11" s="102"/>
      <c r="H11" s="102"/>
      <c r="I11" s="102"/>
      <c r="J11" s="103">
        <v>-6300</v>
      </c>
      <c r="K11" s="106"/>
    </row>
    <row r="12" spans="2:13" ht="20.25" thickBot="1" x14ac:dyDescent="0.3">
      <c r="B12" s="101" t="s">
        <v>98</v>
      </c>
      <c r="C12" s="102"/>
      <c r="D12" s="102"/>
      <c r="E12" s="102"/>
      <c r="F12" s="102"/>
      <c r="G12" s="102"/>
      <c r="H12" s="102"/>
      <c r="I12" s="102"/>
      <c r="J12" s="105">
        <f>-(18900-2500)</f>
        <v>-16400</v>
      </c>
      <c r="K12" s="106"/>
    </row>
    <row r="13" spans="2:13" ht="19.5" x14ac:dyDescent="0.25">
      <c r="B13" s="101"/>
      <c r="C13" s="102"/>
      <c r="D13" s="102"/>
      <c r="E13" s="102"/>
      <c r="F13" s="102"/>
      <c r="G13" s="102"/>
      <c r="H13" s="102"/>
      <c r="I13" s="102"/>
      <c r="J13" s="107">
        <f>SUM(J9:J12)</f>
        <v>23800</v>
      </c>
      <c r="K13" s="106"/>
    </row>
    <row r="14" spans="2:13" ht="19.5" x14ac:dyDescent="0.25">
      <c r="B14" s="101" t="s">
        <v>99</v>
      </c>
      <c r="C14" s="102"/>
      <c r="D14" s="102"/>
      <c r="E14" s="102"/>
      <c r="F14" s="102"/>
      <c r="G14" s="102"/>
      <c r="H14" s="102"/>
      <c r="I14" s="102"/>
      <c r="J14" s="103">
        <v>-2700</v>
      </c>
      <c r="K14" s="106"/>
    </row>
    <row r="15" spans="2:13" ht="19.5" x14ac:dyDescent="0.25">
      <c r="B15" s="101" t="s">
        <v>100</v>
      </c>
      <c r="C15" s="102"/>
      <c r="D15" s="102"/>
      <c r="E15" s="102"/>
      <c r="F15" s="102"/>
      <c r="G15" s="102"/>
      <c r="H15" s="102"/>
      <c r="I15" s="102"/>
      <c r="J15" s="103">
        <v>-9000</v>
      </c>
      <c r="K15" s="106"/>
    </row>
    <row r="16" spans="2:13" ht="19.5" x14ac:dyDescent="0.25">
      <c r="B16" s="101" t="s">
        <v>101</v>
      </c>
      <c r="C16" s="102"/>
      <c r="D16" s="102"/>
      <c r="E16" s="102"/>
      <c r="F16" s="102"/>
      <c r="G16" s="102"/>
      <c r="H16" s="102"/>
      <c r="I16" s="102"/>
      <c r="J16" s="103">
        <v>-12000</v>
      </c>
      <c r="K16" s="106"/>
    </row>
    <row r="17" spans="2:11" ht="20.25" thickBot="1" x14ac:dyDescent="0.3">
      <c r="B17" s="101" t="s">
        <v>102</v>
      </c>
      <c r="C17" s="102"/>
      <c r="D17" s="102"/>
      <c r="E17" s="102"/>
      <c r="F17" s="102"/>
      <c r="G17" s="102"/>
      <c r="H17" s="102"/>
      <c r="I17" s="102"/>
      <c r="J17" s="105">
        <v>1800</v>
      </c>
      <c r="K17" s="106"/>
    </row>
    <row r="18" spans="2:11" ht="20.25" thickBot="1" x14ac:dyDescent="0.3">
      <c r="B18" s="101"/>
      <c r="C18" s="102"/>
      <c r="D18" s="102"/>
      <c r="E18" s="102"/>
      <c r="F18" s="102"/>
      <c r="G18" s="102"/>
      <c r="H18" s="102"/>
      <c r="I18" s="102"/>
      <c r="J18" s="108">
        <f>SUM(J13:J17)</f>
        <v>1900</v>
      </c>
      <c r="K18" s="106"/>
    </row>
    <row r="19" spans="2:11" ht="19.5" x14ac:dyDescent="0.25">
      <c r="B19" s="109" t="s">
        <v>103</v>
      </c>
      <c r="C19" s="110"/>
      <c r="D19" s="110"/>
      <c r="E19" s="110"/>
      <c r="F19" s="110"/>
      <c r="G19" s="110"/>
      <c r="H19" s="110"/>
      <c r="I19" s="110"/>
      <c r="J19" s="111"/>
      <c r="K19" s="106">
        <f>J18</f>
        <v>1900</v>
      </c>
    </row>
    <row r="20" spans="2:11" ht="19.5" x14ac:dyDescent="0.25">
      <c r="B20" s="101"/>
      <c r="C20" s="102"/>
      <c r="D20" s="102"/>
      <c r="E20" s="102"/>
      <c r="F20" s="102"/>
      <c r="G20" s="102"/>
      <c r="H20" s="102"/>
      <c r="I20" s="102"/>
      <c r="J20" s="103"/>
      <c r="K20" s="106"/>
    </row>
    <row r="21" spans="2:11" ht="19.5" x14ac:dyDescent="0.25">
      <c r="B21" s="74" t="s">
        <v>104</v>
      </c>
      <c r="C21" s="75"/>
      <c r="D21" s="75"/>
      <c r="E21" s="75"/>
      <c r="F21" s="75"/>
      <c r="G21" s="75"/>
      <c r="H21" s="75"/>
      <c r="I21" s="76"/>
      <c r="J21" s="78"/>
      <c r="K21" s="79"/>
    </row>
    <row r="22" spans="2:11" ht="19.5" x14ac:dyDescent="0.25">
      <c r="B22" s="84" t="s">
        <v>105</v>
      </c>
      <c r="C22" s="85"/>
      <c r="D22" s="85"/>
      <c r="E22" s="85"/>
      <c r="F22" s="85"/>
      <c r="G22" s="85"/>
      <c r="H22" s="85"/>
      <c r="I22" s="85"/>
      <c r="J22" s="86">
        <v>-10000</v>
      </c>
      <c r="K22" s="87"/>
    </row>
    <row r="23" spans="2:11" ht="19.5" x14ac:dyDescent="0.25">
      <c r="B23" s="84" t="s">
        <v>106</v>
      </c>
      <c r="C23" s="85"/>
      <c r="D23" s="85"/>
      <c r="E23" s="85"/>
      <c r="F23" s="85"/>
      <c r="G23" s="85"/>
      <c r="H23" s="85"/>
      <c r="I23" s="85"/>
      <c r="J23" s="86">
        <v>200</v>
      </c>
      <c r="K23" s="87"/>
    </row>
    <row r="24" spans="2:11" ht="19.5" x14ac:dyDescent="0.25">
      <c r="B24" s="84" t="s">
        <v>107</v>
      </c>
      <c r="C24" s="85"/>
      <c r="D24" s="85"/>
      <c r="E24" s="85"/>
      <c r="F24" s="85"/>
      <c r="G24" s="85"/>
      <c r="H24" s="85"/>
      <c r="I24" s="85"/>
      <c r="J24" s="86">
        <v>2000</v>
      </c>
      <c r="K24" s="87"/>
    </row>
    <row r="25" spans="2:11" ht="20.25" thickBot="1" x14ac:dyDescent="0.3">
      <c r="B25" s="84" t="s">
        <v>108</v>
      </c>
      <c r="C25" s="85"/>
      <c r="D25" s="85"/>
      <c r="E25" s="85"/>
      <c r="F25" s="85"/>
      <c r="G25" s="85"/>
      <c r="H25" s="85"/>
      <c r="I25" s="85"/>
      <c r="J25" s="88">
        <v>2000</v>
      </c>
      <c r="K25" s="87"/>
    </row>
    <row r="26" spans="2:11" ht="20.25" thickBot="1" x14ac:dyDescent="0.3">
      <c r="B26" s="84"/>
      <c r="C26" s="85"/>
      <c r="D26" s="85"/>
      <c r="E26" s="85"/>
      <c r="F26" s="85"/>
      <c r="G26" s="85"/>
      <c r="H26" s="85"/>
      <c r="I26" s="85"/>
      <c r="J26" s="89">
        <f>SUM(J22:J25)</f>
        <v>-5800</v>
      </c>
      <c r="K26" s="87"/>
    </row>
    <row r="27" spans="2:11" ht="19.5" x14ac:dyDescent="0.25">
      <c r="B27" s="90" t="s">
        <v>109</v>
      </c>
      <c r="C27" s="91"/>
      <c r="D27" s="91"/>
      <c r="E27" s="91"/>
      <c r="F27" s="91"/>
      <c r="G27" s="91"/>
      <c r="H27" s="91"/>
      <c r="I27" s="91"/>
      <c r="J27" s="92"/>
      <c r="K27" s="87">
        <f>J26</f>
        <v>-5800</v>
      </c>
    </row>
    <row r="28" spans="2:11" ht="19.5" x14ac:dyDescent="0.25">
      <c r="B28" s="84"/>
      <c r="C28" s="85"/>
      <c r="D28" s="85"/>
      <c r="E28" s="85"/>
      <c r="F28" s="85"/>
      <c r="G28" s="85"/>
      <c r="H28" s="85"/>
      <c r="I28" s="85"/>
      <c r="J28" s="86"/>
      <c r="K28" s="87"/>
    </row>
    <row r="29" spans="2:11" ht="19.5" x14ac:dyDescent="0.25">
      <c r="B29" s="74" t="s">
        <v>110</v>
      </c>
      <c r="C29" s="75"/>
      <c r="D29" s="75"/>
      <c r="E29" s="75"/>
      <c r="F29" s="75"/>
      <c r="G29" s="75"/>
      <c r="H29" s="75"/>
      <c r="I29" s="76"/>
      <c r="J29" s="78"/>
      <c r="K29" s="79"/>
    </row>
    <row r="30" spans="2:11" ht="19.5" x14ac:dyDescent="0.25">
      <c r="B30" s="93" t="s">
        <v>120</v>
      </c>
      <c r="C30" s="94"/>
      <c r="D30" s="94"/>
      <c r="E30" s="94"/>
      <c r="F30" s="94"/>
      <c r="G30" s="94"/>
      <c r="H30" s="94"/>
      <c r="I30" s="94"/>
      <c r="J30" s="95">
        <f>15000-12500</f>
        <v>2500</v>
      </c>
      <c r="K30" s="96"/>
    </row>
    <row r="31" spans="2:11" ht="19.5" x14ac:dyDescent="0.25">
      <c r="B31" s="93" t="s">
        <v>111</v>
      </c>
      <c r="C31" s="94"/>
      <c r="D31" s="94"/>
      <c r="E31" s="94"/>
      <c r="F31" s="94"/>
      <c r="G31" s="94"/>
      <c r="H31" s="94"/>
      <c r="I31" s="94"/>
      <c r="J31" s="95">
        <f>14900-10400</f>
        <v>4500</v>
      </c>
      <c r="K31" s="96"/>
    </row>
    <row r="32" spans="2:11" ht="20.25" thickBot="1" x14ac:dyDescent="0.3">
      <c r="B32" s="93" t="s">
        <v>112</v>
      </c>
      <c r="C32" s="94"/>
      <c r="D32" s="94"/>
      <c r="E32" s="94"/>
      <c r="F32" s="94"/>
      <c r="G32" s="94"/>
      <c r="H32" s="94"/>
      <c r="I32" s="94"/>
      <c r="J32" s="95">
        <f>-(9000-8100)</f>
        <v>-900</v>
      </c>
      <c r="K32" s="96"/>
    </row>
    <row r="33" spans="2:11" ht="20.25" thickBot="1" x14ac:dyDescent="0.3">
      <c r="B33" s="93"/>
      <c r="C33" s="94"/>
      <c r="D33" s="94"/>
      <c r="E33" s="94"/>
      <c r="F33" s="94"/>
      <c r="G33" s="94"/>
      <c r="H33" s="94"/>
      <c r="I33" s="94"/>
      <c r="J33" s="97">
        <f>SUM(J30:J32)</f>
        <v>6100</v>
      </c>
      <c r="K33" s="96"/>
    </row>
    <row r="34" spans="2:11" ht="19.5" x14ac:dyDescent="0.25">
      <c r="B34" s="98" t="s">
        <v>113</v>
      </c>
      <c r="C34" s="99"/>
      <c r="D34" s="99"/>
      <c r="E34" s="99"/>
      <c r="F34" s="99"/>
      <c r="G34" s="99"/>
      <c r="H34" s="99"/>
      <c r="I34" s="99"/>
      <c r="J34" s="100"/>
      <c r="K34" s="96">
        <f>J33</f>
        <v>6100</v>
      </c>
    </row>
    <row r="35" spans="2:11" ht="19.5" x14ac:dyDescent="0.25">
      <c r="B35" s="93"/>
      <c r="C35" s="94"/>
      <c r="D35" s="94"/>
      <c r="E35" s="94"/>
      <c r="F35" s="94"/>
      <c r="G35" s="94"/>
      <c r="H35" s="94"/>
      <c r="I35" s="94"/>
      <c r="J35" s="95"/>
      <c r="K35" s="96"/>
    </row>
    <row r="36" spans="2:11" ht="19.5" x14ac:dyDescent="0.25">
      <c r="B36" s="80" t="s">
        <v>114</v>
      </c>
      <c r="C36" s="81"/>
      <c r="D36" s="81"/>
      <c r="E36" s="81"/>
      <c r="F36" s="81"/>
      <c r="G36" s="81"/>
      <c r="H36" s="81"/>
      <c r="I36" s="82"/>
      <c r="J36" s="65"/>
      <c r="K36" s="83">
        <f>SUM(K19,K27,K34)</f>
        <v>2200</v>
      </c>
    </row>
    <row r="37" spans="2:11" ht="19.5" x14ac:dyDescent="0.25">
      <c r="B37" s="80"/>
      <c r="C37" s="81"/>
      <c r="D37" s="81"/>
      <c r="E37" s="81"/>
      <c r="F37" s="81"/>
      <c r="G37" s="81"/>
      <c r="H37" s="81"/>
      <c r="I37" s="82"/>
      <c r="J37" s="65"/>
      <c r="K37" s="83"/>
    </row>
    <row r="38" spans="2:11" ht="19.5" x14ac:dyDescent="0.25">
      <c r="B38" s="66" t="s">
        <v>115</v>
      </c>
      <c r="C38" s="67"/>
      <c r="D38" s="67"/>
      <c r="E38" s="67"/>
      <c r="F38" s="67"/>
      <c r="G38" s="67"/>
      <c r="H38" s="67"/>
      <c r="I38" s="67"/>
      <c r="J38" s="68"/>
      <c r="K38" s="69">
        <f>250+1350</f>
        <v>1600</v>
      </c>
    </row>
    <row r="39" spans="2:11" ht="20.25" thickBot="1" x14ac:dyDescent="0.3">
      <c r="B39" s="70" t="s">
        <v>116</v>
      </c>
      <c r="C39" s="71"/>
      <c r="D39" s="71"/>
      <c r="E39" s="71"/>
      <c r="F39" s="71"/>
      <c r="G39" s="71"/>
      <c r="H39" s="71"/>
      <c r="I39" s="71"/>
      <c r="J39" s="72"/>
      <c r="K39" s="73">
        <f>100+3700</f>
        <v>3800</v>
      </c>
    </row>
  </sheetData>
  <mergeCells count="9">
    <mergeCell ref="B21:I21"/>
    <mergeCell ref="B29:I29"/>
    <mergeCell ref="B36:I37"/>
    <mergeCell ref="K36:K37"/>
    <mergeCell ref="B4:I5"/>
    <mergeCell ref="B2:K2"/>
    <mergeCell ref="B6:I6"/>
    <mergeCell ref="J4:J5"/>
    <mergeCell ref="K4:K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STATEMENT OF CASH FLOW</vt:lpstr>
      <vt:lpstr>ADDITIONAL INFORMATION</vt:lpstr>
      <vt:lpstr>SOLUTION 1</vt:lpstr>
      <vt:lpstr>SOLUTION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Boss</dc:creator>
  <cp:lastModifiedBy>Boss</cp:lastModifiedBy>
  <dcterms:created xsi:type="dcterms:W3CDTF">2023-03-05T14:34:34Z</dcterms:created>
  <dcterms:modified xsi:type="dcterms:W3CDTF">2023-03-07T15:12:41Z</dcterms:modified>
</cp:coreProperties>
</file>